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329"/>
  <workbookPr hidePivotFieldList="1" defaultThemeVersion="124226"/>
  <mc:AlternateContent xmlns:mc="http://schemas.openxmlformats.org/markup-compatibility/2006">
    <mc:Choice Requires="x15">
      <x15ac:absPath xmlns:x15ac="http://schemas.microsoft.com/office/spreadsheetml/2010/11/ac" url="C:\Users\mparra\AppData\Local\Microsoft\Windows\Temporary Internet Files\Content.Outlook\5E0BCE0V\"/>
    </mc:Choice>
  </mc:AlternateContent>
  <bookViews>
    <workbookView xWindow="0" yWindow="0" windowWidth="24000" windowHeight="9510"/>
  </bookViews>
  <sheets>
    <sheet name="MapaRiesgosAnticorrupcionANI" sheetId="15" r:id="rId1"/>
    <sheet name="DB" sheetId="14" state="hidden" r:id="rId2"/>
    <sheet name="Matriz de Riesgo" sheetId="26" r:id="rId3"/>
    <sheet name="Cambios 2017-2016" sheetId="39" r:id="rId4"/>
    <sheet name="InsumosMatrizRiesgos" sheetId="38" state="hidden" r:id="rId5"/>
    <sheet name="Convenciones" sheetId="31" state="hidden" r:id="rId6"/>
  </sheets>
  <externalReferences>
    <externalReference r:id="rId7"/>
    <externalReference r:id="rId8"/>
    <externalReference r:id="rId9"/>
  </externalReferences>
  <definedNames>
    <definedName name="_xlnm._FilterDatabase" localSheetId="4" hidden="1">InsumosMatrizRiesgos!$G$8:$J$73</definedName>
    <definedName name="_xlnm._FilterDatabase" localSheetId="0" hidden="1">MapaRiesgosAnticorrupcionANI!#REF!</definedName>
    <definedName name="A">DB!$J$5:$J$6</definedName>
    <definedName name="_xlnm.Print_Area" localSheetId="0">MapaRiesgosAnticorrupcionANI!$B$1:$Y$198</definedName>
    <definedName name="_xlnm.Print_Area" localSheetId="2">'Matriz de Riesgo'!$B$5:$AB$114</definedName>
    <definedName name="B">DB!$K$5:$K$6</definedName>
    <definedName name="BID">[1]DB!$N$5:$N$8</definedName>
    <definedName name="CE">DB!$L$5:$L$6</definedName>
    <definedName name="dd">[1]DB!$N$5:$N$8</definedName>
    <definedName name="eeee">[2]DB!$N$5:$N$8</definedName>
    <definedName name="EXISTENCONTROLES">DB!$D$5:$D$6</definedName>
    <definedName name="hvanegas">[3]DB!$N$5:$N$8</definedName>
    <definedName name="IMPACTO">DB!$H$5</definedName>
    <definedName name="OP" localSheetId="0">MapaRiesgosAnticorrupcionANI!#REF!</definedName>
    <definedName name="OP">#REF!</definedName>
    <definedName name="OPCIONESDEMANEJO">DB!$N$5:$N$8</definedName>
    <definedName name="Opcionesmanejo">[1]DB!$N$5:$N$8</definedName>
    <definedName name="PROBABILIDAD">DB!$G$5</definedName>
    <definedName name="TIPODERIESGO">DB!$B$5:$B$9</definedName>
    <definedName name="_xlnm.Print_Titles" localSheetId="0">MapaRiesgosAnticorrupcionANI!$9:$11</definedName>
    <definedName name="_xlnm.Print_Titles" localSheetId="2">'Matriz de Riesgo'!$11:$12</definedName>
  </definedNames>
  <calcPr calcId="171027"/>
</workbook>
</file>

<file path=xl/calcChain.xml><?xml version="1.0" encoding="utf-8"?>
<calcChain xmlns="http://schemas.openxmlformats.org/spreadsheetml/2006/main">
  <c r="B112" i="26" l="1"/>
  <c r="B111" i="26" l="1"/>
  <c r="D106" i="26"/>
  <c r="D105" i="26"/>
  <c r="G53" i="38"/>
  <c r="H105" i="38" s="1"/>
  <c r="F44" i="26" s="1"/>
  <c r="G24" i="38"/>
  <c r="H24" i="38"/>
  <c r="I24" i="38"/>
  <c r="J24" i="38"/>
  <c r="G73" i="38"/>
  <c r="H125" i="38" s="1"/>
  <c r="H35" i="26" s="1"/>
  <c r="H73" i="38"/>
  <c r="I125" i="38" s="1"/>
  <c r="I35" i="26" s="1"/>
  <c r="I73" i="38"/>
  <c r="J125" i="38" s="1"/>
  <c r="J73" i="38"/>
  <c r="K125" i="38" s="1"/>
  <c r="G9" i="38"/>
  <c r="H9" i="38"/>
  <c r="I9" i="38"/>
  <c r="J9" i="38"/>
  <c r="G10" i="38"/>
  <c r="H10" i="38"/>
  <c r="I10" i="38"/>
  <c r="J10" i="38"/>
  <c r="G39" i="38"/>
  <c r="H91" i="38" s="1"/>
  <c r="F16" i="26" s="1"/>
  <c r="H39" i="38"/>
  <c r="I91" i="38" s="1"/>
  <c r="G16" i="26" s="1"/>
  <c r="I39" i="38"/>
  <c r="J91" i="38" s="1"/>
  <c r="J39" i="38"/>
  <c r="K91" i="38" s="1"/>
  <c r="G54" i="38"/>
  <c r="H106" i="38" s="1"/>
  <c r="H16" i="26" s="1"/>
  <c r="H54" i="38"/>
  <c r="I106" i="38" s="1"/>
  <c r="I16" i="26" s="1"/>
  <c r="I54" i="38"/>
  <c r="J106" i="38" s="1"/>
  <c r="J54" i="38"/>
  <c r="K106" i="38" s="1"/>
  <c r="G55" i="38"/>
  <c r="H107" i="38" s="1"/>
  <c r="H17" i="26" s="1"/>
  <c r="H55" i="38"/>
  <c r="I107" i="38" s="1"/>
  <c r="I17" i="26" s="1"/>
  <c r="I55" i="38"/>
  <c r="J107" i="38" s="1"/>
  <c r="J55" i="38"/>
  <c r="K107" i="38" s="1"/>
  <c r="G56" i="38"/>
  <c r="H108" i="38" s="1"/>
  <c r="H18" i="26" s="1"/>
  <c r="H56" i="38"/>
  <c r="I108" i="38" s="1"/>
  <c r="I18" i="26" s="1"/>
  <c r="I56" i="38"/>
  <c r="J108" i="38" s="1"/>
  <c r="J56" i="38"/>
  <c r="K108" i="38" s="1"/>
  <c r="G11" i="38"/>
  <c r="H11" i="38"/>
  <c r="I11" i="38"/>
  <c r="J11" i="38"/>
  <c r="G12" i="38"/>
  <c r="H12" i="38"/>
  <c r="I12" i="38"/>
  <c r="J12" i="38"/>
  <c r="G57" i="38"/>
  <c r="H109" i="38" s="1"/>
  <c r="H19" i="26" s="1"/>
  <c r="H57" i="38"/>
  <c r="I109" i="38" s="1"/>
  <c r="I19" i="26" s="1"/>
  <c r="I57" i="38"/>
  <c r="J109" i="38" s="1"/>
  <c r="J57" i="38"/>
  <c r="K109" i="38" s="1"/>
  <c r="G58" i="38"/>
  <c r="H110" i="38" s="1"/>
  <c r="H20" i="26" s="1"/>
  <c r="H58" i="38"/>
  <c r="I110" i="38" s="1"/>
  <c r="I20" i="26" s="1"/>
  <c r="I58" i="38"/>
  <c r="J110" i="38" s="1"/>
  <c r="J58" i="38"/>
  <c r="K110" i="38" s="1"/>
  <c r="G59" i="38"/>
  <c r="H111" i="38" s="1"/>
  <c r="H21" i="26" s="1"/>
  <c r="H59" i="38"/>
  <c r="I111" i="38" s="1"/>
  <c r="I21" i="26" s="1"/>
  <c r="I59" i="38"/>
  <c r="J111" i="38" s="1"/>
  <c r="J59" i="38"/>
  <c r="K111" i="38" s="1"/>
  <c r="G60" i="38"/>
  <c r="H112" i="38" s="1"/>
  <c r="H22" i="26" s="1"/>
  <c r="H60" i="38"/>
  <c r="I112" i="38" s="1"/>
  <c r="I22" i="26" s="1"/>
  <c r="I60" i="38"/>
  <c r="J112" i="38" s="1"/>
  <c r="J60" i="38"/>
  <c r="K112" i="38" s="1"/>
  <c r="G13" i="38"/>
  <c r="H13" i="38"/>
  <c r="I13" i="38"/>
  <c r="J13" i="38"/>
  <c r="G61" i="38"/>
  <c r="H113" i="38" s="1"/>
  <c r="H23" i="26" s="1"/>
  <c r="H61" i="38"/>
  <c r="I113" i="38" s="1"/>
  <c r="I23" i="26" s="1"/>
  <c r="I61" i="38"/>
  <c r="J113" i="38" s="1"/>
  <c r="J61" i="38"/>
  <c r="K113" i="38" s="1"/>
  <c r="G62" i="38"/>
  <c r="H114" i="38" s="1"/>
  <c r="H24" i="26" s="1"/>
  <c r="H62" i="38"/>
  <c r="I114" i="38" s="1"/>
  <c r="I24" i="26" s="1"/>
  <c r="I62" i="38"/>
  <c r="J114" i="38" s="1"/>
  <c r="J62" i="38"/>
  <c r="K114" i="38" s="1"/>
  <c r="G40" i="38"/>
  <c r="H92" i="38" s="1"/>
  <c r="F17" i="26" s="1"/>
  <c r="H40" i="38"/>
  <c r="I92" i="38" s="1"/>
  <c r="G17" i="26" s="1"/>
  <c r="I40" i="38"/>
  <c r="J92" i="38" s="1"/>
  <c r="J40" i="38"/>
  <c r="K92" i="38" s="1"/>
  <c r="G35" i="38"/>
  <c r="H87" i="38" s="1"/>
  <c r="D42" i="26" s="1"/>
  <c r="H35" i="38"/>
  <c r="I87" i="38" s="1"/>
  <c r="E45" i="26" s="1"/>
  <c r="I35" i="38"/>
  <c r="J87" i="38" s="1"/>
  <c r="J35" i="38"/>
  <c r="K87" i="38" s="1"/>
  <c r="G14" i="38"/>
  <c r="H14" i="38"/>
  <c r="I14" i="38"/>
  <c r="J14" i="38"/>
  <c r="G15" i="38"/>
  <c r="H15" i="38"/>
  <c r="I15" i="38"/>
  <c r="J15" i="38"/>
  <c r="G25" i="38"/>
  <c r="H25" i="38"/>
  <c r="I77" i="38" s="1"/>
  <c r="E16" i="26" s="1"/>
  <c r="I25" i="38"/>
  <c r="J77" i="38" s="1"/>
  <c r="J25" i="38"/>
  <c r="K77" i="38" s="1"/>
  <c r="G26" i="38"/>
  <c r="H78" i="38" s="1"/>
  <c r="D17" i="26" s="1"/>
  <c r="H26" i="38"/>
  <c r="I78" i="38" s="1"/>
  <c r="E17" i="26" s="1"/>
  <c r="I26" i="38"/>
  <c r="J78" i="38" s="1"/>
  <c r="J26" i="38"/>
  <c r="K78" i="38" s="1"/>
  <c r="G51" i="38"/>
  <c r="H103" i="38" s="1"/>
  <c r="F42" i="26" s="1"/>
  <c r="H51" i="38"/>
  <c r="I103" i="38" s="1"/>
  <c r="G42" i="26" s="1"/>
  <c r="I51" i="38"/>
  <c r="J103" i="38" s="1"/>
  <c r="J51" i="38"/>
  <c r="K103" i="38" s="1"/>
  <c r="G27" i="38"/>
  <c r="H79" i="38" s="1"/>
  <c r="D18" i="26" s="1"/>
  <c r="H27" i="38"/>
  <c r="I79" i="38" s="1"/>
  <c r="E18" i="26" s="1"/>
  <c r="I27" i="38"/>
  <c r="J79" i="38" s="1"/>
  <c r="J27" i="38"/>
  <c r="K79" i="38" s="1"/>
  <c r="G28" i="38"/>
  <c r="H80" i="38" s="1"/>
  <c r="D19" i="26" s="1"/>
  <c r="H28" i="38"/>
  <c r="I80" i="38" s="1"/>
  <c r="E19" i="26" s="1"/>
  <c r="I28" i="38"/>
  <c r="J80" i="38" s="1"/>
  <c r="J28" i="38"/>
  <c r="K80" i="38" s="1"/>
  <c r="G29" i="38"/>
  <c r="H81" i="38" s="1"/>
  <c r="D20" i="26" s="1"/>
  <c r="H29" i="38"/>
  <c r="I81" i="38" s="1"/>
  <c r="E20" i="26" s="1"/>
  <c r="I29" i="38"/>
  <c r="J81" i="38" s="1"/>
  <c r="J29" i="38"/>
  <c r="K81" i="38" s="1"/>
  <c r="G41" i="38"/>
  <c r="H93" i="38" s="1"/>
  <c r="F18" i="26" s="1"/>
  <c r="H41" i="38"/>
  <c r="I93" i="38" s="1"/>
  <c r="G18" i="26" s="1"/>
  <c r="I41" i="38"/>
  <c r="J93" i="38" s="1"/>
  <c r="J41" i="38"/>
  <c r="K93" i="38" s="1"/>
  <c r="G36" i="38"/>
  <c r="H88" i="38" s="1"/>
  <c r="D43" i="26" s="1"/>
  <c r="H36" i="38"/>
  <c r="I88" i="38" s="1"/>
  <c r="I36" i="38"/>
  <c r="J88" i="38" s="1"/>
  <c r="J36" i="38"/>
  <c r="K88" i="38" s="1"/>
  <c r="G50" i="38"/>
  <c r="H102" i="38" s="1"/>
  <c r="D57" i="26" s="1"/>
  <c r="H50" i="38"/>
  <c r="I102" i="38" s="1"/>
  <c r="E57" i="26" s="1"/>
  <c r="I50" i="38"/>
  <c r="J102" i="38" s="1"/>
  <c r="J50" i="38"/>
  <c r="K102" i="38" s="1"/>
  <c r="G16" i="38"/>
  <c r="H16" i="38"/>
  <c r="I16" i="38"/>
  <c r="J16" i="38"/>
  <c r="G63" i="38"/>
  <c r="H115" i="38" s="1"/>
  <c r="H25" i="26" s="1"/>
  <c r="H63" i="38"/>
  <c r="I115" i="38" s="1"/>
  <c r="I25" i="26" s="1"/>
  <c r="I63" i="38"/>
  <c r="J115" i="38" s="1"/>
  <c r="J63" i="38"/>
  <c r="K115" i="38" s="1"/>
  <c r="G30" i="38"/>
  <c r="H82" i="38" s="1"/>
  <c r="D21" i="26" s="1"/>
  <c r="H30" i="38"/>
  <c r="I82" i="38" s="1"/>
  <c r="E21" i="26" s="1"/>
  <c r="I30" i="38"/>
  <c r="J82" i="38" s="1"/>
  <c r="J30" i="38"/>
  <c r="K82" i="38" s="1"/>
  <c r="G42" i="38"/>
  <c r="H94" i="38" s="1"/>
  <c r="F19" i="26" s="1"/>
  <c r="H42" i="38"/>
  <c r="I94" i="38" s="1"/>
  <c r="G19" i="26" s="1"/>
  <c r="I42" i="38"/>
  <c r="J94" i="38" s="1"/>
  <c r="J42" i="38"/>
  <c r="K94" i="38" s="1"/>
  <c r="G37" i="38"/>
  <c r="H89" i="38" s="1"/>
  <c r="D44" i="26" s="1"/>
  <c r="H37" i="38"/>
  <c r="I89" i="38" s="1"/>
  <c r="I37" i="38"/>
  <c r="J89" i="38" s="1"/>
  <c r="J37" i="38"/>
  <c r="K89" i="38" s="1"/>
  <c r="G17" i="38"/>
  <c r="H17" i="38"/>
  <c r="I17" i="38"/>
  <c r="J17" i="38"/>
  <c r="G43" i="38"/>
  <c r="H95" i="38" s="1"/>
  <c r="F20" i="26" s="1"/>
  <c r="H43" i="38"/>
  <c r="I95" i="38" s="1"/>
  <c r="G20" i="26" s="1"/>
  <c r="I43" i="38"/>
  <c r="J95" i="38" s="1"/>
  <c r="J43" i="38"/>
  <c r="K95" i="38" s="1"/>
  <c r="G44" i="38"/>
  <c r="H96" i="38" s="1"/>
  <c r="F21" i="26" s="1"/>
  <c r="H44" i="38"/>
  <c r="I96" i="38" s="1"/>
  <c r="G21" i="26" s="1"/>
  <c r="I44" i="38"/>
  <c r="J96" i="38" s="1"/>
  <c r="J44" i="38"/>
  <c r="K96" i="38" s="1"/>
  <c r="G52" i="38"/>
  <c r="H104" i="38" s="1"/>
  <c r="F43" i="26" s="1"/>
  <c r="H52" i="38"/>
  <c r="I104" i="38" s="1"/>
  <c r="G43" i="26" s="1"/>
  <c r="I52" i="38"/>
  <c r="J104" i="38" s="1"/>
  <c r="J52" i="38"/>
  <c r="K104" i="38" s="1"/>
  <c r="G18" i="38"/>
  <c r="H18" i="38"/>
  <c r="I18" i="38"/>
  <c r="J18" i="38"/>
  <c r="G45" i="38"/>
  <c r="H97" i="38" s="1"/>
  <c r="F22" i="26" s="1"/>
  <c r="H45" i="38"/>
  <c r="I97" i="38" s="1"/>
  <c r="G22" i="26" s="1"/>
  <c r="I45" i="38"/>
  <c r="J97" i="38" s="1"/>
  <c r="J45" i="38"/>
  <c r="K97" i="38" s="1"/>
  <c r="G46" i="38"/>
  <c r="H98" i="38" s="1"/>
  <c r="F23" i="26" s="1"/>
  <c r="H46" i="38"/>
  <c r="I98" i="38" s="1"/>
  <c r="G23" i="26" s="1"/>
  <c r="I46" i="38"/>
  <c r="J98" i="38" s="1"/>
  <c r="J46" i="38"/>
  <c r="K98" i="38" s="1"/>
  <c r="G47" i="38"/>
  <c r="H99" i="38" s="1"/>
  <c r="F24" i="26" s="1"/>
  <c r="H47" i="38"/>
  <c r="I99" i="38" s="1"/>
  <c r="G24" i="26" s="1"/>
  <c r="I47" i="38"/>
  <c r="J99" i="38" s="1"/>
  <c r="J47" i="38"/>
  <c r="K99" i="38" s="1"/>
  <c r="G31" i="38"/>
  <c r="H83" i="38" s="1"/>
  <c r="D22" i="26" s="1"/>
  <c r="H31" i="38"/>
  <c r="I83" i="38" s="1"/>
  <c r="E22" i="26" s="1"/>
  <c r="I31" i="38"/>
  <c r="J83" i="38" s="1"/>
  <c r="J31" i="38"/>
  <c r="K83" i="38" s="1"/>
  <c r="G19" i="38"/>
  <c r="H19" i="38"/>
  <c r="I19" i="38"/>
  <c r="J19" i="38"/>
  <c r="G64" i="38"/>
  <c r="H116" i="38" s="1"/>
  <c r="H26" i="26" s="1"/>
  <c r="H64" i="38"/>
  <c r="I116" i="38" s="1"/>
  <c r="I26" i="26" s="1"/>
  <c r="I64" i="38"/>
  <c r="J116" i="38" s="1"/>
  <c r="J64" i="38"/>
  <c r="K116" i="38" s="1"/>
  <c r="G32" i="38"/>
  <c r="H84" i="38" s="1"/>
  <c r="D23" i="26" s="1"/>
  <c r="H32" i="38"/>
  <c r="I84" i="38" s="1"/>
  <c r="E42" i="26" s="1"/>
  <c r="I32" i="38"/>
  <c r="J84" i="38" s="1"/>
  <c r="J32" i="38"/>
  <c r="K84" i="38" s="1"/>
  <c r="H53" i="38"/>
  <c r="I105" i="38" s="1"/>
  <c r="G44" i="26" s="1"/>
  <c r="I53" i="38"/>
  <c r="J105" i="38" s="1"/>
  <c r="J53" i="38"/>
  <c r="K105" i="38" s="1"/>
  <c r="G33" i="38"/>
  <c r="H85" i="38" s="1"/>
  <c r="D24" i="26" s="1"/>
  <c r="H33" i="38"/>
  <c r="I85" i="38" s="1"/>
  <c r="E24" i="26" s="1"/>
  <c r="I33" i="38"/>
  <c r="J85" i="38" s="1"/>
  <c r="J33" i="38"/>
  <c r="K85" i="38" s="1"/>
  <c r="G65" i="38"/>
  <c r="H117" i="38" s="1"/>
  <c r="H27" i="26" s="1"/>
  <c r="H65" i="38"/>
  <c r="I117" i="38" s="1"/>
  <c r="I27" i="26" s="1"/>
  <c r="I65" i="38"/>
  <c r="J117" i="38" s="1"/>
  <c r="J65" i="38"/>
  <c r="K117" i="38" s="1"/>
  <c r="G66" i="38"/>
  <c r="H118" i="38" s="1"/>
  <c r="H28" i="26" s="1"/>
  <c r="H66" i="38"/>
  <c r="I118" i="38" s="1"/>
  <c r="I28" i="26" s="1"/>
  <c r="I66" i="38"/>
  <c r="J118" i="38" s="1"/>
  <c r="J66" i="38"/>
  <c r="K118" i="38" s="1"/>
  <c r="G67" i="38"/>
  <c r="H119" i="38" s="1"/>
  <c r="H29" i="26" s="1"/>
  <c r="H67" i="38"/>
  <c r="I119" i="38" s="1"/>
  <c r="I29" i="26" s="1"/>
  <c r="I67" i="38"/>
  <c r="J119" i="38" s="1"/>
  <c r="J67" i="38"/>
  <c r="K119" i="38" s="1"/>
  <c r="G38" i="38"/>
  <c r="H90" i="38" s="1"/>
  <c r="D45" i="26" s="1"/>
  <c r="H38" i="38"/>
  <c r="I90" i="38" s="1"/>
  <c r="I38" i="38"/>
  <c r="J90" i="38" s="1"/>
  <c r="J38" i="38"/>
  <c r="K90" i="38" s="1"/>
  <c r="G20" i="38"/>
  <c r="H20" i="38"/>
  <c r="I20" i="38"/>
  <c r="J20" i="38"/>
  <c r="G21" i="38"/>
  <c r="H21" i="38"/>
  <c r="I21" i="38"/>
  <c r="J21" i="38"/>
  <c r="G68" i="38"/>
  <c r="H120" i="38" s="1"/>
  <c r="H30" i="26" s="1"/>
  <c r="H68" i="38"/>
  <c r="I120" i="38" s="1"/>
  <c r="I30" i="26" s="1"/>
  <c r="I68" i="38"/>
  <c r="J120" i="38" s="1"/>
  <c r="J68" i="38"/>
  <c r="K120" i="38" s="1"/>
  <c r="G69" i="38"/>
  <c r="H121" i="38" s="1"/>
  <c r="H31" i="26" s="1"/>
  <c r="H69" i="38"/>
  <c r="I121" i="38" s="1"/>
  <c r="I31" i="26" s="1"/>
  <c r="I69" i="38"/>
  <c r="J121" i="38" s="1"/>
  <c r="J69" i="38"/>
  <c r="K121" i="38" s="1"/>
  <c r="G34" i="38"/>
  <c r="H86" i="38" s="1"/>
  <c r="D25" i="26" s="1"/>
  <c r="H34" i="38"/>
  <c r="I86" i="38" s="1"/>
  <c r="E44" i="26" s="1"/>
  <c r="I34" i="38"/>
  <c r="J86" i="38" s="1"/>
  <c r="J34" i="38"/>
  <c r="K86" i="38" s="1"/>
  <c r="G70" i="38"/>
  <c r="H122" i="38" s="1"/>
  <c r="H32" i="26" s="1"/>
  <c r="H70" i="38"/>
  <c r="I122" i="38" s="1"/>
  <c r="I32" i="26" s="1"/>
  <c r="I70" i="38"/>
  <c r="J122" i="38" s="1"/>
  <c r="J70" i="38"/>
  <c r="K122" i="38" s="1"/>
  <c r="G22" i="38"/>
  <c r="H22" i="38"/>
  <c r="I22" i="38"/>
  <c r="J22" i="38"/>
  <c r="G23" i="38"/>
  <c r="H23" i="38"/>
  <c r="I23" i="38"/>
  <c r="J23" i="38"/>
  <c r="G71" i="38"/>
  <c r="H123" i="38" s="1"/>
  <c r="H33" i="26" s="1"/>
  <c r="H71" i="38"/>
  <c r="I123" i="38" s="1"/>
  <c r="I33" i="26" s="1"/>
  <c r="I71" i="38"/>
  <c r="J123" i="38" s="1"/>
  <c r="J71" i="38"/>
  <c r="K123" i="38" s="1"/>
  <c r="G72" i="38"/>
  <c r="H124" i="38" s="1"/>
  <c r="H34" i="26" s="1"/>
  <c r="H72" i="38"/>
  <c r="I124" i="38" s="1"/>
  <c r="I34" i="26" s="1"/>
  <c r="I72" i="38"/>
  <c r="J124" i="38" s="1"/>
  <c r="J72" i="38"/>
  <c r="K124" i="38" s="1"/>
  <c r="G48" i="38"/>
  <c r="H100" i="38" s="1"/>
  <c r="F25" i="26" s="1"/>
  <c r="H48" i="38"/>
  <c r="I100" i="38" s="1"/>
  <c r="G25" i="26" s="1"/>
  <c r="I48" i="38"/>
  <c r="J100" i="38" s="1"/>
  <c r="J48" i="38"/>
  <c r="K100" i="38" s="1"/>
  <c r="G49" i="38"/>
  <c r="H101" i="38" s="1"/>
  <c r="F26" i="26" s="1"/>
  <c r="H49" i="38"/>
  <c r="I101" i="38" s="1"/>
  <c r="G26" i="26" s="1"/>
  <c r="I49" i="38"/>
  <c r="J101" i="38" s="1"/>
  <c r="J49" i="38"/>
  <c r="K101" i="38" s="1"/>
  <c r="J8" i="38"/>
  <c r="I8" i="38"/>
  <c r="J76" i="38" s="1"/>
  <c r="H8" i="38"/>
  <c r="G8" i="38"/>
  <c r="D73" i="38"/>
  <c r="C73" i="38"/>
  <c r="B73" i="38"/>
  <c r="A73" i="38"/>
  <c r="D72" i="38"/>
  <c r="C72" i="38"/>
  <c r="B72" i="38"/>
  <c r="A72" i="38"/>
  <c r="D71" i="38"/>
  <c r="C71" i="38"/>
  <c r="B71" i="38"/>
  <c r="A71" i="38"/>
  <c r="D70" i="38"/>
  <c r="C70" i="38"/>
  <c r="B70" i="38"/>
  <c r="A70" i="38"/>
  <c r="D69" i="38"/>
  <c r="C69" i="38"/>
  <c r="B69" i="38"/>
  <c r="A69" i="38"/>
  <c r="D68" i="38"/>
  <c r="C68" i="38"/>
  <c r="B68" i="38"/>
  <c r="A68" i="38"/>
  <c r="D67" i="38"/>
  <c r="C67" i="38"/>
  <c r="B67" i="38"/>
  <c r="A67" i="38"/>
  <c r="D66" i="38"/>
  <c r="C66" i="38"/>
  <c r="B66" i="38"/>
  <c r="A66" i="38"/>
  <c r="D65" i="38"/>
  <c r="C65" i="38"/>
  <c r="B65" i="38"/>
  <c r="A65" i="38"/>
  <c r="D64" i="38"/>
  <c r="C64" i="38"/>
  <c r="B64" i="38"/>
  <c r="A64" i="38"/>
  <c r="D63" i="38"/>
  <c r="C63" i="38"/>
  <c r="B63" i="38"/>
  <c r="A63" i="38"/>
  <c r="D62" i="38"/>
  <c r="C62" i="38"/>
  <c r="B62" i="38"/>
  <c r="A62" i="38"/>
  <c r="D61" i="38"/>
  <c r="C61" i="38"/>
  <c r="B61" i="38"/>
  <c r="A61" i="38"/>
  <c r="D60" i="38"/>
  <c r="C60" i="38"/>
  <c r="B60" i="38"/>
  <c r="A60" i="38"/>
  <c r="D59" i="38"/>
  <c r="C59" i="38"/>
  <c r="B59" i="38"/>
  <c r="A59" i="38"/>
  <c r="D58" i="38"/>
  <c r="C58" i="38"/>
  <c r="B58" i="38"/>
  <c r="A58" i="38"/>
  <c r="D57" i="38"/>
  <c r="C57" i="38"/>
  <c r="B57" i="38"/>
  <c r="A57" i="38"/>
  <c r="D56" i="38"/>
  <c r="C56" i="38"/>
  <c r="B56" i="38"/>
  <c r="A56" i="38"/>
  <c r="D55" i="38"/>
  <c r="C55" i="38"/>
  <c r="B55" i="38"/>
  <c r="A55" i="38"/>
  <c r="D54" i="38"/>
  <c r="C54" i="38"/>
  <c r="B54" i="38"/>
  <c r="A54" i="38"/>
  <c r="D53" i="38"/>
  <c r="C53" i="38"/>
  <c r="B53" i="38"/>
  <c r="A53" i="38"/>
  <c r="D52" i="38"/>
  <c r="C52" i="38"/>
  <c r="B52" i="38"/>
  <c r="A52" i="38"/>
  <c r="D51" i="38"/>
  <c r="C51" i="38"/>
  <c r="B51" i="38"/>
  <c r="A51" i="38"/>
  <c r="D50" i="38"/>
  <c r="C50" i="38"/>
  <c r="B50" i="38"/>
  <c r="A50" i="38"/>
  <c r="D49" i="38"/>
  <c r="C49" i="38"/>
  <c r="B49" i="38"/>
  <c r="A49" i="38"/>
  <c r="D48" i="38"/>
  <c r="C48" i="38"/>
  <c r="B48" i="38"/>
  <c r="A48" i="38"/>
  <c r="D47" i="38"/>
  <c r="C47" i="38"/>
  <c r="B47" i="38"/>
  <c r="A47" i="38"/>
  <c r="D46" i="38"/>
  <c r="C46" i="38"/>
  <c r="B46" i="38"/>
  <c r="A46" i="38"/>
  <c r="D45" i="38"/>
  <c r="C45" i="38"/>
  <c r="B45" i="38"/>
  <c r="A45" i="38"/>
  <c r="D44" i="38"/>
  <c r="C44" i="38"/>
  <c r="B44" i="38"/>
  <c r="A44" i="38"/>
  <c r="D43" i="38"/>
  <c r="C43" i="38"/>
  <c r="B43" i="38"/>
  <c r="A43" i="38"/>
  <c r="D42" i="38"/>
  <c r="C42" i="38"/>
  <c r="B42" i="38"/>
  <c r="A42" i="38"/>
  <c r="D41" i="38"/>
  <c r="C41" i="38"/>
  <c r="B41" i="38"/>
  <c r="A41" i="38"/>
  <c r="D40" i="38"/>
  <c r="C40" i="38"/>
  <c r="B40" i="38"/>
  <c r="A40" i="38"/>
  <c r="D39" i="38"/>
  <c r="C39" i="38"/>
  <c r="B39" i="38"/>
  <c r="A39" i="38"/>
  <c r="D38" i="38"/>
  <c r="C38" i="38"/>
  <c r="B38" i="38"/>
  <c r="A38" i="38"/>
  <c r="D37" i="38"/>
  <c r="C37" i="38"/>
  <c r="B37" i="38"/>
  <c r="A37" i="38"/>
  <c r="D36" i="38"/>
  <c r="C36" i="38"/>
  <c r="B36" i="38"/>
  <c r="A36" i="38"/>
  <c r="D35" i="38"/>
  <c r="C35" i="38"/>
  <c r="B35" i="38"/>
  <c r="A35" i="38"/>
  <c r="D34" i="38"/>
  <c r="C34" i="38"/>
  <c r="B34" i="38"/>
  <c r="A34" i="38"/>
  <c r="D33" i="38"/>
  <c r="C33" i="38"/>
  <c r="B33" i="38"/>
  <c r="A33" i="38"/>
  <c r="D32" i="38"/>
  <c r="C32" i="38"/>
  <c r="B32" i="38"/>
  <c r="A32" i="38"/>
  <c r="D31" i="38"/>
  <c r="C31" i="38"/>
  <c r="B31" i="38"/>
  <c r="A31" i="38"/>
  <c r="D30" i="38"/>
  <c r="C30" i="38"/>
  <c r="B30" i="38"/>
  <c r="A30" i="38"/>
  <c r="D29" i="38"/>
  <c r="C29" i="38"/>
  <c r="B29" i="38"/>
  <c r="A29" i="38"/>
  <c r="D28" i="38"/>
  <c r="C28" i="38"/>
  <c r="B28" i="38"/>
  <c r="A28" i="38"/>
  <c r="D27" i="38"/>
  <c r="C27" i="38"/>
  <c r="B27" i="38"/>
  <c r="A27" i="38"/>
  <c r="D26" i="38"/>
  <c r="C26" i="38"/>
  <c r="B26" i="38"/>
  <c r="A26" i="38"/>
  <c r="D25" i="38"/>
  <c r="C25" i="38"/>
  <c r="B25" i="38"/>
  <c r="A25" i="38"/>
  <c r="D24" i="38"/>
  <c r="C24" i="38"/>
  <c r="B24" i="38"/>
  <c r="A24" i="38"/>
  <c r="D23" i="38"/>
  <c r="C23" i="38"/>
  <c r="B23" i="38"/>
  <c r="A23" i="38"/>
  <c r="D22" i="38"/>
  <c r="C22" i="38"/>
  <c r="B22" i="38"/>
  <c r="A22" i="38"/>
  <c r="D21" i="38"/>
  <c r="C21" i="38"/>
  <c r="B21" i="38"/>
  <c r="A21" i="38"/>
  <c r="D20" i="38"/>
  <c r="C20" i="38"/>
  <c r="B20" i="38"/>
  <c r="A20" i="38"/>
  <c r="D19" i="38"/>
  <c r="C19" i="38"/>
  <c r="B19" i="38"/>
  <c r="A19" i="38"/>
  <c r="D18" i="38"/>
  <c r="C18" i="38"/>
  <c r="B18" i="38"/>
  <c r="A18" i="38"/>
  <c r="D17" i="38"/>
  <c r="C17" i="38"/>
  <c r="B17" i="38"/>
  <c r="A17" i="38"/>
  <c r="D16" i="38"/>
  <c r="C16" i="38"/>
  <c r="B16" i="38"/>
  <c r="A16" i="38"/>
  <c r="D15" i="38"/>
  <c r="C15" i="38"/>
  <c r="B15" i="38"/>
  <c r="A15" i="38"/>
  <c r="D14" i="38"/>
  <c r="C14" i="38"/>
  <c r="B14" i="38"/>
  <c r="A14" i="38"/>
  <c r="D13" i="38"/>
  <c r="C13" i="38"/>
  <c r="B13" i="38"/>
  <c r="A13" i="38"/>
  <c r="D12" i="38"/>
  <c r="C12" i="38"/>
  <c r="B12" i="38"/>
  <c r="A12" i="38"/>
  <c r="D11" i="38"/>
  <c r="C11" i="38"/>
  <c r="B11" i="38"/>
  <c r="A11" i="38"/>
  <c r="D10" i="38"/>
  <c r="C10" i="38"/>
  <c r="B10" i="38"/>
  <c r="A10" i="38"/>
  <c r="D9" i="38"/>
  <c r="C9" i="38"/>
  <c r="B9" i="38"/>
  <c r="A9" i="38"/>
  <c r="D8" i="38"/>
  <c r="C8" i="38"/>
  <c r="B8" i="38"/>
  <c r="A8" i="38"/>
  <c r="E43" i="26" l="1"/>
  <c r="E25" i="26"/>
  <c r="E23" i="26"/>
  <c r="I129" i="38"/>
  <c r="D107" i="26" s="1"/>
  <c r="I128" i="38"/>
  <c r="D108" i="26" s="1"/>
  <c r="H74" i="38"/>
  <c r="H77" i="38"/>
  <c r="D16" i="26" s="1"/>
  <c r="I132" i="38" l="1"/>
  <c r="D104" i="26" s="1"/>
  <c r="J130" i="38" l="1"/>
  <c r="J131" i="38"/>
  <c r="J132" i="38"/>
  <c r="J128" i="38"/>
  <c r="J129" i="38"/>
  <c r="B110" i="26" l="1"/>
  <c r="H52" i="26"/>
  <c r="L96" i="38"/>
  <c r="H83" i="26"/>
  <c r="H66" i="26"/>
  <c r="H55" i="26"/>
  <c r="H40" i="26"/>
  <c r="H14" i="26"/>
  <c r="F14" i="26"/>
  <c r="F40" i="26"/>
  <c r="F55" i="26"/>
  <c r="F66" i="26"/>
  <c r="F83" i="26"/>
  <c r="D66" i="26"/>
  <c r="D55" i="26"/>
  <c r="D40" i="26"/>
  <c r="D14" i="26"/>
  <c r="D83" i="26" s="1"/>
  <c r="E80" i="38"/>
  <c r="E81" i="38"/>
  <c r="E82" i="38"/>
  <c r="E83" i="38"/>
  <c r="E84" i="38"/>
  <c r="E87" i="38"/>
  <c r="E79" i="38"/>
  <c r="E77" i="38"/>
  <c r="E78" i="38"/>
  <c r="E76" i="38"/>
  <c r="E108" i="26" l="1"/>
  <c r="E106" i="26" l="1"/>
  <c r="E105" i="26"/>
  <c r="E107" i="26"/>
</calcChain>
</file>

<file path=xl/comments1.xml><?xml version="1.0" encoding="utf-8"?>
<comments xmlns="http://schemas.openxmlformats.org/spreadsheetml/2006/main">
  <authors>
    <author>Monica Viviana Parra Segura</author>
    <author>user</author>
    <author>Pilar Gomez</author>
    <author>hvanegas</author>
  </authors>
  <commentList>
    <comment ref="W10" authorId="0" shapeId="0">
      <text>
        <r>
          <rPr>
            <b/>
            <sz val="9"/>
            <color indexed="81"/>
            <rFont val="Tahoma"/>
            <family val="2"/>
          </rPr>
          <t>Describa tipo de medición (cualitativa; cuantitativa) y breve descripción del indicador</t>
        </r>
      </text>
    </comment>
    <comment ref="O11" authorId="1" shapeId="0">
      <text>
        <r>
          <rPr>
            <b/>
            <sz val="16"/>
            <color indexed="81"/>
            <rFont val="Tahoma"/>
            <family val="2"/>
          </rPr>
          <t>Evitar el riesgo.
T</t>
        </r>
        <r>
          <rPr>
            <b/>
            <sz val="12"/>
            <color indexed="81"/>
            <rFont val="Tahoma"/>
            <family val="2"/>
          </rPr>
          <t xml:space="preserve">omar las medidas encaminadas a prevenir su materialización. Es siempre la primera alternativa a considerar, se logra cuando al interior de los procesos se generan cambios sustanciales por mejoramiento, rediseño o eliminación, resultado de unos adecuados controles y acciones emprendidas. Por ejemplo: el control de calidad, manejo de los insumos, mantenimiento preventivo de los equipos, desarrollo tecnológico, etc.
</t>
        </r>
        <r>
          <rPr>
            <b/>
            <sz val="16"/>
            <color indexed="81"/>
            <rFont val="Tahoma"/>
            <family val="2"/>
          </rPr>
          <t>Reducir el riesgo.
I</t>
        </r>
        <r>
          <rPr>
            <b/>
            <sz val="12"/>
            <color indexed="81"/>
            <rFont val="Tahoma"/>
            <family val="2"/>
          </rPr>
          <t xml:space="preserve">mplica tomar medidas encaminadas a disminuir tanto la probabilidad (medidas de prevención), como el impacto (medidas de protección).La reducción del riesgo es  probablemente el método más sencillo y económico para superar las debilidades antes de aplicar medidas más costosas y difíciles. Por ejemplo: a través de la optimización de los
procedimientos y la implementación de controles.
</t>
        </r>
        <r>
          <rPr>
            <b/>
            <sz val="16"/>
            <color indexed="81"/>
            <rFont val="Tahoma"/>
            <family val="2"/>
          </rPr>
          <t>Compartir o transferir el riesgo.
Re</t>
        </r>
        <r>
          <rPr>
            <b/>
            <sz val="12"/>
            <color indexed="81"/>
            <rFont val="Tahoma"/>
            <family val="2"/>
          </rPr>
          <t xml:space="preserve">duce su efecto a través del traspaso de las pérdidas a otras organizaciones, como en el caso de los contratos de seguros o a través de otros medios que permiten distribuir una porción del riesgo con otra entidad, como en los contratos a riesgo compartido. Por ejemplo, la información de gran importancia se puede duplicar y almacenar en un lugar
distante y de ubicación segura, en vez de dejarla concentrada en un solo lugar,
la tercerización..
</t>
        </r>
        <r>
          <rPr>
            <b/>
            <sz val="16"/>
            <color indexed="81"/>
            <rFont val="Tahoma"/>
            <family val="2"/>
          </rPr>
          <t>Asumir el riesgo.
l</t>
        </r>
        <r>
          <rPr>
            <b/>
            <sz val="12"/>
            <color indexed="81"/>
            <rFont val="Tahoma"/>
            <family val="2"/>
          </rPr>
          <t>uego de que el riesgo ha sido reducido o transferido puede quedar un riesgo residual que se mantiene, en este caso, el gerente del proceso simplemente acepta la pérdida residual probable y elabora planes de contingencia para su manejo.</t>
        </r>
      </text>
    </comment>
    <comment ref="P11" authorId="2" shapeId="0">
      <text>
        <r>
          <rPr>
            <sz val="12"/>
            <color indexed="81"/>
            <rFont val="Tahoma"/>
            <family val="2"/>
          </rPr>
          <t>Para plantear el plan de acción tenga en cuenta el contexto Estratégico del Fm-17(Identificación del riesgo).</t>
        </r>
      </text>
    </comment>
    <comment ref="V11" authorId="3" shapeId="0">
      <text>
        <r>
          <rPr>
            <b/>
            <sz val="8"/>
            <color indexed="81"/>
            <rFont val="Tahoma"/>
            <family val="2"/>
          </rPr>
          <t>Consignar el indicador para evaluar el desarrollo de las acciones implementadas.</t>
        </r>
      </text>
    </comment>
  </commentList>
</comments>
</file>

<file path=xl/sharedStrings.xml><?xml version="1.0" encoding="utf-8"?>
<sst xmlns="http://schemas.openxmlformats.org/spreadsheetml/2006/main" count="1512" uniqueCount="754">
  <si>
    <t>PROBABILIDAD</t>
  </si>
  <si>
    <t>IMPACTO</t>
  </si>
  <si>
    <t>Moderado</t>
  </si>
  <si>
    <t>Catastrófico</t>
  </si>
  <si>
    <t>OPCIONES DE MANEJO</t>
  </si>
  <si>
    <t>¿ES EFECTIVO PARA MINIMIZAR EL RIESGO?</t>
  </si>
  <si>
    <t>¿SE APLICAN EN LA ACTUALIDAD?</t>
  </si>
  <si>
    <t>¿LOS CONTROLES ESTÁN DOCUMENTADOS?</t>
  </si>
  <si>
    <t>TIPO DE RIESGO</t>
  </si>
  <si>
    <t>B</t>
  </si>
  <si>
    <t>ESTRATEGICO</t>
  </si>
  <si>
    <t>OPERATIVO</t>
  </si>
  <si>
    <t>FINANCIERO</t>
  </si>
  <si>
    <t>CUMPLIMIENTO</t>
  </si>
  <si>
    <t>TECNOLOGIA</t>
  </si>
  <si>
    <t>EXISTEN CONTROLES</t>
  </si>
  <si>
    <t>X</t>
  </si>
  <si>
    <t>A</t>
  </si>
  <si>
    <t>CE</t>
  </si>
  <si>
    <t>EVITAR EL RIESGO</t>
  </si>
  <si>
    <t>REDUCIR EL RIESGO</t>
  </si>
  <si>
    <t>ASUMIR EL RIESGO</t>
  </si>
  <si>
    <t>COMPARTIR O 
TRANSFERIR EL RIESGO</t>
  </si>
  <si>
    <t>RESPONSABLE</t>
  </si>
  <si>
    <t>Raro</t>
  </si>
  <si>
    <t>Improbable</t>
  </si>
  <si>
    <t>Probable</t>
  </si>
  <si>
    <t>Mayor</t>
  </si>
  <si>
    <t>Casi certeza</t>
  </si>
  <si>
    <t>Riesgo Baja</t>
  </si>
  <si>
    <t>Riesgo Moderada</t>
  </si>
  <si>
    <t>Riesgo Alta</t>
  </si>
  <si>
    <t>Riesgo Extrema</t>
  </si>
  <si>
    <t>VALORACION RIESGO</t>
  </si>
  <si>
    <t>ZONA DE RIESGO</t>
  </si>
  <si>
    <t>SISTEMA INTEGRADO DE GESTIÓN</t>
  </si>
  <si>
    <t>Formato</t>
  </si>
  <si>
    <t xml:space="preserve"> ACCION DE MEJORA</t>
  </si>
  <si>
    <t>AGENCIA NACIONAL DE INFRAESTRUCTURA</t>
  </si>
  <si>
    <t>FECHA INICIO</t>
  </si>
  <si>
    <t>FECHA FINAL</t>
  </si>
  <si>
    <t>INDICADOR.</t>
  </si>
  <si>
    <t>DESCRIPCION DEL INDICADOR</t>
  </si>
  <si>
    <t>RIESGO INHERENTE</t>
  </si>
  <si>
    <t>GIT DE CONTRATACION</t>
  </si>
  <si>
    <t>RIESGO RESIDUAL</t>
  </si>
  <si>
    <t>GC-1</t>
  </si>
  <si>
    <t>GC-9</t>
  </si>
  <si>
    <t>CP - 4</t>
  </si>
  <si>
    <t>CP - 6</t>
  </si>
  <si>
    <t>GAF- 7</t>
  </si>
  <si>
    <t>GIC- 1</t>
  </si>
  <si>
    <t>SIGLA</t>
  </si>
  <si>
    <t xml:space="preserve">Versión: 1.0 </t>
  </si>
  <si>
    <t>Hoja 1 de 1</t>
  </si>
  <si>
    <t>C (POSIBLE)</t>
  </si>
  <si>
    <t>Riesgo Bajo (Z-3)</t>
  </si>
  <si>
    <t>Riesgo Moderado (Z-7)</t>
  </si>
  <si>
    <t>Demora en la disponibilidad y adquisición de los predios requeridos para las obras</t>
  </si>
  <si>
    <t>El presupuesto para la actualización y\o adquisición de soluciones tecnológicas puede ser denegado o insuficiente.</t>
  </si>
  <si>
    <t>Pérdida  de recursos ó títulos valores.</t>
  </si>
  <si>
    <t>Procesos de contratación retrasados.</t>
  </si>
  <si>
    <t>Riesgo Bajo (Z-1)</t>
  </si>
  <si>
    <t>Riesgo Bajo (Z-2)</t>
  </si>
  <si>
    <t>Riesgo Moderado (Z-8)</t>
  </si>
  <si>
    <t>Entrega inoportuna del registro contable de inversiones.</t>
  </si>
  <si>
    <t>Fecha: 10/11/2013</t>
  </si>
  <si>
    <t>Zona 1 de Riesgo Bajo (B)</t>
  </si>
  <si>
    <t>Zona 7 de Riesgo Moderado (M)</t>
  </si>
  <si>
    <t>PROBABLE</t>
  </si>
  <si>
    <t>CASI SEGURO</t>
  </si>
  <si>
    <t>RARO</t>
  </si>
  <si>
    <t>IMPROBABLE</t>
  </si>
  <si>
    <t xml:space="preserve">Hoja    de </t>
  </si>
  <si>
    <t>CONVENCIONES PARA LA MATRIZ</t>
  </si>
  <si>
    <t xml:space="preserve">PROCESO GESTION DE LA CONTRATACION PUBLICA </t>
  </si>
  <si>
    <t xml:space="preserve">PROCESO GESTIÓN CONTRACTUAL Y DE SEGUIMIENTO DE PROYECTOS DE INFRAESTRUCTURA DE TRANSPORTE </t>
  </si>
  <si>
    <t xml:space="preserve">PROCESO GESTION ADMINISTRATIVA Y FINANCIERA </t>
  </si>
  <si>
    <t>PROCESO ESTRUCTURACION DE PROYECTOS DE INFRAESTRUCTURA DE TRANSPORTE</t>
  </si>
  <si>
    <t>Código:  SEPG-F-009 (b)</t>
  </si>
  <si>
    <t>ESTADISTICOS</t>
  </si>
  <si>
    <t>Riesgos en Zona Extrema</t>
  </si>
  <si>
    <t>Riesgo en Zona Alta</t>
  </si>
  <si>
    <t>Riesgos en Zona Moderada</t>
  </si>
  <si>
    <t>Riesgos en Zona Baja</t>
  </si>
  <si>
    <t>Total de Riesgos</t>
  </si>
  <si>
    <t>Baja ejecución del plan de adquisiciones.</t>
  </si>
  <si>
    <t>TPSC-7</t>
  </si>
  <si>
    <t>Disminución de la confiabilidad de la información suministrada a medios.</t>
  </si>
  <si>
    <t>VERIFICACION</t>
  </si>
  <si>
    <t xml:space="preserve">PROCESO DE GESTIÓN JURÍDICA </t>
  </si>
  <si>
    <t>VALORACIÓN DE CONTROLES</t>
  </si>
  <si>
    <t>EVALUACION</t>
  </si>
  <si>
    <t>Riesgo Alto (Z-12)</t>
  </si>
  <si>
    <t>ZONA</t>
  </si>
  <si>
    <t>NOMBRE DEL RIESGO</t>
  </si>
  <si>
    <t>TOTALES POR ZONA</t>
  </si>
  <si>
    <t>ACCIÓN REQUERIDA PARA MITIGAR EL RIESGO</t>
  </si>
  <si>
    <t>Descripción del Riesgo</t>
  </si>
  <si>
    <t>CONTROLES EXISTENTES</t>
  </si>
  <si>
    <t>AREA LIDER</t>
  </si>
  <si>
    <t>AREAS RESPONSABLES</t>
  </si>
  <si>
    <t xml:space="preserve">MISION: </t>
  </si>
  <si>
    <t>RIESGO DE CORRUPCION</t>
  </si>
  <si>
    <t xml:space="preserve">1.1. AREIA VULNERABLE - GERENCIA DE CONTRATACIÓN                                                                                                                                                                             </t>
  </si>
  <si>
    <t>COMITÉ DE CONTRATOS</t>
  </si>
  <si>
    <t xml:space="preserve">VICEPRESIDENCIA DE GESTION CONTRACTUAL/ GERENCIAS- 
</t>
  </si>
  <si>
    <t>GERENCIA ADMINISTRATIVA / GESTION DOCUMENTAL</t>
  </si>
  <si>
    <t>1. GRUPO DE TALENTO HUMANO
2. GERENCIA JURIDICA DE ESTRUCTURACION - GERENCIA JURIDICA DE CONTRATACIÓN -</t>
  </si>
  <si>
    <t>1.VICEPRESIDENCIAS
2. PRESIDENCIA, VICEPRESIDENCIAS DE LA ANI,  SECRETARIA DE TRANSPARENCIA DE LA PRESIDENCIA DE LA REPUBLICA</t>
  </si>
  <si>
    <t>GERENCIA CONTRATACIÓN</t>
  </si>
  <si>
    <t>VICEPRESIDENCIAS</t>
  </si>
  <si>
    <t>Manipulación de informes de seguimiento a contratos para favorecer a un tercero.</t>
  </si>
  <si>
    <t>Los informes de seguimiento periódicos a los contratos de concesión presentados por los supervisores o interventores,  podrían presentar datos falsos, incompletos o ajustados para favorecer a un tercero.</t>
  </si>
  <si>
    <t>Riesgo de Corrupción</t>
  </si>
  <si>
    <t>Reuniones Equipos de apoyo a la supervisión</t>
  </si>
  <si>
    <t xml:space="preserve">Posible </t>
  </si>
  <si>
    <t>Riesgo Moderado (Z-4)</t>
  </si>
  <si>
    <t>Toma de decisiones avaladas por las diferentes gerencias y vicepresidencias.</t>
  </si>
  <si>
    <t xml:space="preserve">Raro </t>
  </si>
  <si>
    <t>Omisión de reportes por actividades sospechosas de LAFT/CO relacionadas con las concesiones.</t>
  </si>
  <si>
    <t xml:space="preserve">Omisión de reportar ante las entidades pertinentes, actividades sospechosas de lavado de activos, financiamiento del terrorismo o corrupción-LAFT/CO relacionadas con las concesiones, </t>
  </si>
  <si>
    <t xml:space="preserve">Improbable </t>
  </si>
  <si>
    <t>Revisión de informes de fiduciarias e interventor</t>
  </si>
  <si>
    <t>Reuniones de revisión de información con las diferentes Fiducias</t>
  </si>
  <si>
    <t xml:space="preserve">Negligencia en la gestión para hacer efectivo el  cumplimiento contractual generando anomalías y detrimento patrimonial a la Nación.
</t>
  </si>
  <si>
    <t>La negligencia u omisión de seguimiento al cumplimiento de las obligaciones contractuales por parte del concesionario, puede generar anomalías de carácter técnico, financiero ,  legal, social y ambiental, que pueden repercutir en el patrimonio de la Nación.</t>
  </si>
  <si>
    <t xml:space="preserve">Comités mensuales en obra </t>
  </si>
  <si>
    <t>Riesgo Alto (Z-9)</t>
  </si>
  <si>
    <t>Reuniones  equipos de apoyo a la supervisión</t>
  </si>
  <si>
    <t>Intercambio de prebendas para el otorgamiento de permisos .</t>
  </si>
  <si>
    <t xml:space="preserve">Solicitud de beneficios a cambio de agilizar trámites para el otorgamiento de permisos durante la operación de la concesión .
</t>
  </si>
  <si>
    <t>Canalizar de todos los tramites de permisos por modelo vial, férreo, portuario, aéreo a través de la Gerencia Contractual de Permisos</t>
  </si>
  <si>
    <t>Filtración de información o robo de expedientes para provecho personal o de terceros</t>
  </si>
  <si>
    <t>La información del contrato, informes, seguimientos a la concesión, podría ser filtrada o robada para fines fraudulentos</t>
  </si>
  <si>
    <t>Solo personal autorizado puede consultar los expedientes existentes en ORFEO.
Personal de Gestión documental y Gerencias Contractuales permiten consulta de expediente físicos  solo en la entidad y bajo vigilancia de un funcionario</t>
  </si>
  <si>
    <t>Utilización indebida de información privilegiada</t>
  </si>
  <si>
    <t xml:space="preserve">Manuales de funciones </t>
  </si>
  <si>
    <t>El gerente y el área de Talento Humano filtra hojas de vida en el momento de la contratación de supervisores y experto</t>
  </si>
  <si>
    <t>Manipulación de liquidaciones de pagos de concesiones</t>
  </si>
  <si>
    <t>En el cálculo y generación de liquidaciones de pago se podrían manipular las condiciones financieras  para conveniencia de terceros.</t>
  </si>
  <si>
    <t xml:space="preserve">La liquidación de pagos tiene varios filtros, la interventoría proyecta la liquidación y al interior de la entidad el grupo financiero la  revisa,  el Gerente Financiero aprueba , y por último el Director de Interventoría, , el Gerente Financiero y el Vicepresidente de Gestión Contractual firman el formato de liquidación de pagos.  </t>
  </si>
  <si>
    <t xml:space="preserve">Fiduciarias podrían dilatar procesos de carácter sancionatorio
</t>
  </si>
  <si>
    <t>Las fiduciarias podrían demorarse intencionalmente en aplicar sanciones declaradas como la retención de recursos para favorecer al concesionario</t>
  </si>
  <si>
    <t>Se pide apoyo y se mantiene al tanto de irregularidades a la Superintendencia Financiera.</t>
  </si>
  <si>
    <t xml:space="preserve">No publicar información  contractual </t>
  </si>
  <si>
    <t xml:space="preserve">La no publicación de los documentos que deben ser de conocimiento general, no se lleve a cabo, limita el derecho al acceso de la información </t>
  </si>
  <si>
    <t>Mensajes vía mail del área competente</t>
  </si>
  <si>
    <t>3.1. AREA VULNERABLE - VICEPRESIDENCIA DE GESTIÓN CONTRACTUAL</t>
  </si>
  <si>
    <t>Comité de Contratación. R223/234 DE 2011. R308/2013. Circular 01 de 2014 - Vicepresidencia Jurídica.</t>
  </si>
  <si>
    <t>Filtración de la información antes de publicación de pliegos, o de la asignación de licitación</t>
  </si>
  <si>
    <t>Suministrar cualquier tipo de información que pueda dar  ventaja(s) a una firma(s) en particular, antes de la divulgación oficial del pliego de condiciones, o resultados de licitación.</t>
  </si>
  <si>
    <t>Asignación de puntaje subjetivo o erróneo en calificación de propuestas, con el fin de favorecer a una firma(s) en particular.</t>
  </si>
  <si>
    <t>La decisión final debe ser sustentada y validada por el filtro del Jefe del evaluador, y el Gerente Contractual.</t>
  </si>
  <si>
    <t>Existe un Comité de Evaluación quienes evalúan las propuestas con base en criterios previamente definidos, sobre todo en la oferta económica, así como herramientas para prevenir e identificar la colusión</t>
  </si>
  <si>
    <t>Adjudicar contratos a firma(s) con malas prácticas o que representen riesgo de LAFT/CO.</t>
  </si>
  <si>
    <t>El contrato de concesión, de interventoría o del estructurador, se pueda adjudicar a firma(s) sin tener en cuenta otros factores como antecedentes de malas prácticas administrativas, conflicto de intereses, actividades o socios con actividades sospechas de lavado de activos, financiamiento del terrorismo o corrupción - LAFT/CO</t>
  </si>
  <si>
    <t>Verificación de antecedentes frente a integración de firmas participantes/adjudicatarios.</t>
  </si>
  <si>
    <t>Riesgo Extremo (Z-13)</t>
  </si>
  <si>
    <t>En el pliego de condiciones se establecen compromisos de probidad y transparencia</t>
  </si>
  <si>
    <t>En las nuevas minuta del contratos se incorporan obligaciones expresas para control de lavado de activos, y conductas ilícitas</t>
  </si>
  <si>
    <t xml:space="preserve">2.1. AREA VULNERABLE - GERENCIA JURIDICA DE ESTRUCTURACIÓN </t>
  </si>
  <si>
    <t xml:space="preserve">Estudios de factibilidad  adaptados para una firma (s) en particular. </t>
  </si>
  <si>
    <t>Elaboración de Estudios de Factibilidad adaptados a los requerimientos de una firma(s) en particular.</t>
  </si>
  <si>
    <t>Acuerdos de confidencialidad firmados por los funcionarios de la vicepresidencia.</t>
  </si>
  <si>
    <t>Acuerdos de confidencialidad firmadas por cada una de las partes involucradas en el proceso de Estructuración.</t>
  </si>
  <si>
    <t>VICEPRESIDENCIA DE ESTRUCTURACION,</t>
  </si>
  <si>
    <t>VICEPRESIDENCIA DE ESTRUCTURACIÓN</t>
  </si>
  <si>
    <t>Control y anuncio de personal antes de ingreso a las instalaciones de la Entidad</t>
  </si>
  <si>
    <t>Cronogramas de seguimiento para las actividades que se desarrollan dentro del proceso de estructuración|</t>
  </si>
  <si>
    <t>Actas de entrega de los modelos financieros firmados por el MHCP y el DNP.</t>
  </si>
  <si>
    <t xml:space="preserve">Equipos de computo con clave de ingreso </t>
  </si>
  <si>
    <t>Filtración de información sobre el modelo financiero</t>
  </si>
  <si>
    <t xml:space="preserve">
El modelo financiero tiene reserva legal, por las implicaciones que este tiene durante el proceso de contratación, Por lo que la  posible filtración de información  podría dar ventaja a una persona o firma en particular.</t>
  </si>
  <si>
    <t>Reuniones de seguimiento y control por parte de directivos, gerentes y expertos</t>
  </si>
  <si>
    <t xml:space="preserve">Firmas de cláusula de confidencialidad para personal externo y funcionarios involucrados en el proceso </t>
  </si>
  <si>
    <t xml:space="preserve">Manejo del Modelo Financiero a cargo de un funcionario de la Entidad. </t>
  </si>
  <si>
    <t>Los estudios de factibilidad deben ser revisados  y ajustados por el estructurador y el área interna responsable. 
Durante el proceso de custodia, y antes de la aprobación final de los estudios, podría presentarse filtración de la  información a fin de favoreces a una firma(s) en particular.</t>
  </si>
  <si>
    <t>Clausulas de confidencialidad firmadas por cada una de las partes involucradas en el proceso de Estructuración y contratación.</t>
  </si>
  <si>
    <t>1. Acuerdos de confidencialidad firmadas por cada una de las partes involucradas en el proceso de Estructuración.
2. Firma de clausulas de confidencialidad con entidades externas tales como Ministerio de Hacienda y Crédito Público y Departamento Nacional de Planeación.</t>
  </si>
  <si>
    <t>Omisión de reportes por actividades sospechosas de LAFT/CO relacionadas con las firmas estructuradora</t>
  </si>
  <si>
    <t xml:space="preserve">Omisión de reportar ante las entidades pertinentes, actividades sospechosas de lavado de activos, financiamiento del terrorismo o corrupción-LAFT/CO relacionadas con firmas estructuradoras.                                            </t>
  </si>
  <si>
    <t>Compromiso de Probidad firmadas por cada una de las partes involucradas.</t>
  </si>
  <si>
    <t xml:space="preserve">
Clausula "PROGRAMA PRESIDENCIAL DE LUCHA CONTRA LA CORRUPCIÓN" incorporada en los Pliegos de Condiciones.
</t>
  </si>
  <si>
    <t>En las nuevas minuta del contrato se incorporan obligaciones expresas para control de lavado de activos, y conductas ilícitas</t>
  </si>
  <si>
    <t>2.2. VICEPRESIDENCIA DE ESTRUCTURACIÓN</t>
  </si>
  <si>
    <t>El pliego de condiciones se podría elaborar bajo condiciones y requisitos específicos, con el fin de adjudicar el contrato a una(s) firma(s) en particular.</t>
  </si>
  <si>
    <t xml:space="preserve">1 al 7. GERENCIA JURIDICA DE ESTRUCTURACION 
</t>
  </si>
  <si>
    <t xml:space="preserve">1. GERENCIA JURIDICA DE ESTRUCTURACION
2. GERENCIA JURIDICA DE ESTRUCTURACION
3. GERENCIA JURIDICA DE ESTRUCTURACION - VICEPRESIDENCIA JURÍDICA
4. y 5 GERENCIA JURIDICA DE ESTRUCTURACION  Y VICEPRESIDENCIA DE ESTRUCTURACION
6. GERENCIA JURIDICA DE ESTRUCTURACION
7.GERENCIA JURIDICA DE ESTRUCTURACION  - GERENCIA DE PLANEACIÓN
</t>
  </si>
  <si>
    <t xml:space="preserve">Establecer filtros en la contratación de funcionarios ANI, que permitan establecer si los perfiles y antecedentes presentan riesgo de prácticas colusorias.  </t>
  </si>
  <si>
    <t xml:space="preserve">Remitir mensajes de alerta a la Vicepresidencia de Estructuración sobre posibles situaciones de colusión y corrupción. </t>
  </si>
  <si>
    <t>Solicitar acompañamiento preventivo de la Procuraduría General de la Nación, en los procesos de mayor envergadura o cuando se considere necesario.</t>
  </si>
  <si>
    <t>Filtración de  información antes o durante el inicio  de los procedimientos o los trámites de estructuración y selección de los proyectos de Asociación público Privada.</t>
  </si>
  <si>
    <t>Suministrar cualquier tipo de información que pueda dar ventaja(s) a una firma(s) en particular antes o durante el desarrollo de los procedimientos o trámites de estructuración y selección de los proyectos de Asociación público Privada.</t>
  </si>
  <si>
    <t>1 a. 4 GERENCIA JURIDICA DE ESTRUCTURACION</t>
  </si>
  <si>
    <t xml:space="preserve">1 al 4'GERENCIA JURIDICA DE ESTRUCTURACION </t>
  </si>
  <si>
    <t>Adjudicar contratos a firma(s) con malas prácticas o que representen riesgo de LA/FT/CO.</t>
  </si>
  <si>
    <t xml:space="preserve">GERENCIA JURIDICA DE ESTRUCTURACION </t>
  </si>
  <si>
    <t xml:space="preserve">Destinación indebida de recursos por vacíos contractuales  </t>
  </si>
  <si>
    <t>Posibles vacíos en los contratos de concesión con aportes estatales que podrían generar una destinación indebida de recursos .</t>
  </si>
  <si>
    <t>GERENCIA JURÍDICA DE ESTRUCTURACIÓN / VICEPRESIDENCIA DE ESTRUCTURACIÓN / GERENCIA DE PLANEACIÓN</t>
  </si>
  <si>
    <t xml:space="preserve">Manipulación de informes sobre el  cumplimiento de obligaciones  ambientales.
</t>
  </si>
  <si>
    <t>PRESIDENCIA Y VICEPRESIDENCIAS</t>
  </si>
  <si>
    <t>Filtración de información  contenida en los  expedientes prediales, que permita que personas inescrupulosas se beneficien de la información contenida en ellos.</t>
  </si>
  <si>
    <t>La información contenida en los documentos que conforman los expedientes prediales puede ser filtrada para presiones indebidas en el proceso de adquisición de los predios</t>
  </si>
  <si>
    <t xml:space="preserve">Solo personal autorizado, de acuerdo con el desarrollo del procedimiento predial, está consultando los expedientes prediales
</t>
  </si>
  <si>
    <t>Manipulación  de los  Informes obtenidos del control y seguimiento predial a los contratos, para favorecer a un tercero.</t>
  </si>
  <si>
    <t>Los informes de control y seguimiento a la gestión predial en los contratos de concesión pueden ser objeto de filtración o presentar datos incompletos o ajustados para favorecer a un tercero</t>
  </si>
  <si>
    <t>Revisión y análisis de los informes prediales presentados por el concesionario y la interventoría</t>
  </si>
  <si>
    <t>Anotaciones de medidas cautelares y/o limitaciones al dominio en el folio de matrícula inmobiliaria de los bienes inmuebles requeridos para el desarrollo de las obras en los proyectos de concesión</t>
  </si>
  <si>
    <t>Para el proceso de adquisición de predios es necesaria la elaboración de los insumos prediales, dentro de los cuales está el respectivo estudio de títulos del bien a adquirir. Es posible que al efectuar el estudio de títulos se encuentren anotaciones relacionadas con procesos de índole penal. Esta limitación impide a la entidad la adquisición a través de la enajenación voluntaria y obliga adelantar el proceso de expropiación, a no ser que el ente estatal titular de la medida del gravamen anotado en el folio, autorice a la ANI la entrega del predio y por ende la venta</t>
  </si>
  <si>
    <t>Riesgo Institucional</t>
  </si>
  <si>
    <t>Recomendaciones en el estudio de títulos efectuado, respecto a la viabilidad jurídica de adquirir el inmueble a través de la enajenación voluntaria o de la expropiación</t>
  </si>
  <si>
    <t>1. AL 7 VICEPRESIDENCIA EJECUTIVA</t>
  </si>
  <si>
    <t>1 AL 7 GERENCIAS MODO CARRETERO</t>
  </si>
  <si>
    <t>Decisiones de manera compartida con el equipo de trabajo</t>
  </si>
  <si>
    <t>Seguimiento coordinado  con los interventores.</t>
  </si>
  <si>
    <t>El gerente y el área de Talento Humano filtra hojas de vida en el momento de la contratación de supervisores y expertos</t>
  </si>
  <si>
    <t>La legislación actual que hace que el interventor sea también un servidor público con todos los deberes que ello conlleva</t>
  </si>
  <si>
    <t xml:space="preserve">Comités  semanales de seguimiento al proyecto  </t>
  </si>
  <si>
    <t xml:space="preserve">1. VICEPRESIDENCIA EJECUTIVA 
2. VICEPRESIDENCIA EJECUTIVA </t>
  </si>
  <si>
    <t>Se implementaron grupos interdisciplinarios de trabajo (Planes de Regularización)</t>
  </si>
  <si>
    <t>Negligencia en la gestión para hacer efectivo el  cumplimiento contractual generando anomalías y detrimento patrimonial a la Nación.</t>
  </si>
  <si>
    <t>Comités de obra semanales</t>
  </si>
  <si>
    <t xml:space="preserve">1. VICEPRESIDENCIA EJECUTIVA
2. GERENCIA DE PLANEACION
3.VICEPRESIDENCIA EJECUTIVA
</t>
  </si>
  <si>
    <t>1. PRESIDENCIA Y VICEPRESIDENCIAS
2.VICEPRESIDENCIAS
3. PRESIDENCIA Y VICEPRESIDENCIAS</t>
  </si>
  <si>
    <t>Intercambio de prebendas para el otorgamiento de permisos relacionados.</t>
  </si>
  <si>
    <t>Solicitud de beneficios a cambio de agilizar trámites para el otorgamiento de permisos durante la operación de la concesión .</t>
  </si>
  <si>
    <t>Canalización de todos los tramites de permisos por modelo vial, férreo, portuario, aéreo a través de la Gerencia Contractual de Permisos</t>
  </si>
  <si>
    <t>1.. GERENCIA CONTRACTUAL DE TRÁMITES Y PERMISOS
2. GERENCIA ADMINISTRATIVA / GESTION DOCUMENTAL
3.VICEPRESIDENCIA DE GESTIÓN CONTRACTUAL</t>
  </si>
  <si>
    <t>1. GERENCIA DE TECNOLOGIA E INFORMATICA
2. VICEPRESIDENCIAS
3. GERENCIA CONTRACTUAL DE TRAMITES Y PERMISOS</t>
  </si>
  <si>
    <t>Existencia de las resoluciones No.063 de 2003 y No.241 de 2011 por las cuales se fijan los procedimientos para el otorgamiento de permisos, para los modo carretero y férreo respectivamente</t>
  </si>
  <si>
    <t>Solo personal autorizado puede consultar los expedientes existentes en ORFEO</t>
  </si>
  <si>
    <t xml:space="preserve">1. Ejecución y continuidad  de políticas y normas para manejo de información y  acceso a expedientes almacenados en el sistema ORFEO.
2. Solicitud de las recomendaciones como resultado del Diagnóstico de seguridad, conveniencia y facilidad frente al almacenamiento y manejo de expedientes en ORFEO </t>
  </si>
  <si>
    <t xml:space="preserve">1. GERENCIA ADMINISTRATIVA / GESTION DOCUMENTAL
2. VICEPRESIDENCIA EJECUTIVA 
</t>
  </si>
  <si>
    <t>1. VICEPRESIDENCIAS
2. 'GERENCIA ADMINISTRATIVA / GESTION DOCUMENTAL</t>
  </si>
  <si>
    <t xml:space="preserve">El que como servidor público y/o, asesor, directivo o miembro de una junta u órgano de administración con el fin de obtener provecho para sí o para un tercero, haga uso indebido de información que haya conocido por razón o con ocasión de su cargo o función y que no sea objeto de conocimiento público
</t>
  </si>
  <si>
    <t xml:space="preserve">1. GRUPO DE TALENTO HUMANO
2. GERENCIA JURIDICA DE ESTRUCTURACION - GERENCIA JURIDICA DE CONTRATACIÓN - </t>
  </si>
  <si>
    <t>1. VICEPRESIDENCIAS
2. 'PRESIDENCIA, VICEPRESIDENCIAS DE LA ANI,  SECRETARIA DE TRANSPARENCIA DE LA PRESIDENCIA DE LA REPUBLICAL</t>
  </si>
  <si>
    <t>1. GERENCIA DE TECNOLOGIA E INFORMATICA
2. GERENCIA FINANCIERA
3.GRUPO DE TALENTO HUMANO</t>
  </si>
  <si>
    <t>1. VICEPRESIDENCIAS
2. VICEPRESIDENCIA GESTIÓN CONTRACTUAL Y GERENTES 
3.VICEPRESIDENCIAS</t>
  </si>
  <si>
    <t>Fiduciarias podrían dilatar procesos de carácter sancionatorio</t>
  </si>
  <si>
    <t xml:space="preserve">1. Propuesta de contrato estándar - contrato APP y pliego estándar.
2. Implementación de modelo de Mecanismo de Reportes de Alto Nivel.
</t>
  </si>
  <si>
    <t xml:space="preserve">1 GERENCIA JURIDICA DE ESTRUCTURACION
2. GERENCIA JURIDICA DE ESTRUCTURACION </t>
  </si>
  <si>
    <t>1. GERENCIA DE CONTRATACION GERENCIA JURIDICA DE ESTRUCTURACION  Y VICEPRESIDENCIA DE ESTRUCTURACION
2.PRESIDENCIA, VICEPRESIDENCIAS DE LA ANI,  SECRETARIA DE TRANSPARENCIA DE LA PRESIDENCIA DE LA REPUBLICA</t>
  </si>
  <si>
    <t xml:space="preserve">4.1. AREA VULNERABLE-GERENCIA DE DEFENSA JUDICIAL </t>
  </si>
  <si>
    <t>Ocultar o presentar pruebas  falsas o incompletas para beneficiar a terceros</t>
  </si>
  <si>
    <t>En procesos de instancia judicial y arbitral se podrían ocultar o presentar pruebas falsas o incompletas que busquen entorpecer el proceso o beneficiar a terceros.</t>
  </si>
  <si>
    <t>La pruebas son organizadas por las respectivas gerencias de la entidad sobre informes de supervisores, interventores y/o el  concesionario, y otros..</t>
  </si>
  <si>
    <t>GERENCIA DE DEFENSA  JUDICIAL</t>
  </si>
  <si>
    <t>Negligencia en el seguimiento de los términos de  vencimiento procesales con el fin de beneficiar a terceros.</t>
  </si>
  <si>
    <t>La falta de seguimiento u omisión de plazos de vencimiento de términos procesales, a fin de que no se ejecutar las acciones de cumplimiento necesarias .</t>
  </si>
  <si>
    <t>Contrato con firma externa quienes están revisando el estado de procesos, y envían los informes a diario.</t>
  </si>
  <si>
    <t>GERENCIA DE DEFENSA JUDICIAL</t>
  </si>
  <si>
    <t>Se efectúa seguimiento a los procesos judiciales entregados  a firmas externas (Tribunal de Arbitramento)</t>
  </si>
  <si>
    <t>Incumplimiento o falta de gestión efectiva ante ordenes judiciales.</t>
  </si>
  <si>
    <t>Los fallos ordenados por entes judiciales podrían no ejecutarse, o realizase una mala gestión con ellos ocasionando detrimento patrimonial de la Nación o para beneficio de terceros.</t>
  </si>
  <si>
    <t xml:space="preserve">informe de seguimiento a cumplimiento de sentencias </t>
  </si>
  <si>
    <t>1. Reporte semestral integrado respecto del seguimiento del cumplimiento de sentencias y/o laudos</t>
  </si>
  <si>
    <t>VICEPRESIDENCIAS DE LA ANI</t>
  </si>
  <si>
    <t xml:space="preserve">Informe a las Vicepresidencias correspondientes de las novedades judiciales </t>
  </si>
  <si>
    <t>En algunos casos la oficina de Atención al Ciudadano hace seguimiento por requerimientos del peticionario.</t>
  </si>
  <si>
    <t>Manejo centralizado de correspondencia</t>
  </si>
  <si>
    <t xml:space="preserve">5.1. AREA VULNERABLE - GRUPO DE ARCHIVO Y CORRESPONDENCIA </t>
  </si>
  <si>
    <t xml:space="preserve">1 y 2. GERENCIA ADMINISTRATIVA / GESTION DOCUMENTAL/
</t>
  </si>
  <si>
    <t>1 . GERENCIA ADMINISTRATIVA / GESTION DOCUMENTAL, SERVICIOS GENERALES, EMPRESA DE TELEFONOS DE BOGOTA
2.PRESIDENCIA Y VICEPRESIDENCIAS</t>
  </si>
  <si>
    <t>Personal de Gestión documental  permite consulta de expediente físicos  sólo en la entidad y bajo vigilancia de una persona del área de Archivo y Correspondencia</t>
  </si>
  <si>
    <t>Posible destrucción de información en las dependencias de la entidad</t>
  </si>
  <si>
    <t>1. GERENCIA DE PLANEACION
2; 3 y 4. GERENCIA ADMINISTRATIVA / GESTION DOCUMENTAL/</t>
  </si>
  <si>
    <t>1. PRESIDENCIA Y VICEPRESIDENCIAS
2;3 y 4 GERENCIA ADMINISTRATIVA / GESTION DOCUMENTAL, SERVICIOS GENERALES, EMPRESA DE TELEFONOS DE BOGOTA</t>
  </si>
  <si>
    <t>Verificación de anexos de los radicados.</t>
  </si>
  <si>
    <t>Verificación del formato de retiro para legalizar que todo quede entregado a la entidad y cerrado el Sistema de Gestión Documental.</t>
  </si>
  <si>
    <t>Ocultar  o demorar correspondencia entrante o de salida</t>
  </si>
  <si>
    <t xml:space="preserve">Verificar que la comunicación este completa antes de radicarla. </t>
  </si>
  <si>
    <t>1. Realizar seguimiento al contrato para el envío de comunicaciones oficiales.</t>
  </si>
  <si>
    <t>Gestión Documental</t>
  </si>
  <si>
    <t xml:space="preserve">Gerencia Administrativa y Financiera y área de archivo y Correspondencia, área de servicios Generales, Grupo de Contratación </t>
  </si>
  <si>
    <t xml:space="preserve">Verificación de los números que no han sido entregados a correspondencia para el envío y se  anulan  dentro de las 24 horas siguientes a la radicación. </t>
  </si>
  <si>
    <t>Perdidas de información por medidas de conservación deficientes.</t>
  </si>
  <si>
    <t>la información que se encuentra en diferentes soportes puede perderse o deteriorarse intencionalmente aprovechando las  bajas medidas de conservación.</t>
  </si>
  <si>
    <t>Realizar las mediciones  de control de humedad relativa y temperatura en la bodega del archivo central.</t>
  </si>
  <si>
    <t xml:space="preserve">1; 2 y 3. Gestión Documental
</t>
  </si>
  <si>
    <t>Verificar la entrega de los backups de todos los sistemas de información de la entidad  al archivo.</t>
  </si>
  <si>
    <t>Verificación de los documentos que son transferidos al archivo por parte del GIT de contratación</t>
  </si>
  <si>
    <t>Verificar que los documentos entregados al archivo se encuentren completos en la etapa de contratación así como que aquellos que deban ser originales se entreguen en esas condiciones</t>
  </si>
  <si>
    <t>Zona 4 de riesgo Moderada</t>
  </si>
  <si>
    <t>Zona 9 de Riesgo Alto (A)</t>
  </si>
  <si>
    <t>Zona 15 de Riesgo Extremo (E.)</t>
  </si>
  <si>
    <t>PROCESO / AREA VULNERABLE</t>
  </si>
  <si>
    <t>2. PROCESO DE ESTRUCTURACION DE PROYECTOS DE INFRAESTRUCTURA DE TRANSPORTES -(EPI)
Objetivo: Estructurar y evaluar técnica, financiera y legalmente los proyecto de concesión u otras formas de Asociación Público Privada de infraestructura de transporte, servicios conexos y relacionados y otro tipo de infraestructura pública que determine el Gobierno Nacional.</t>
  </si>
  <si>
    <t>1. PROCESO DE GESTION DE LA CONTRATACION PUBLICA (CP)
Objetivo: Realizar el proceso de contratación misional de los proyectos de concesión en todos los modos de infraestructura de transporte (carretero, férreo, aeroportuario y portuario) así como la contratación de Administración y Funcionamiento de la Entidad.</t>
  </si>
  <si>
    <t xml:space="preserve">3. PROCESO DE GESTION CONTRACTUAL Y SEGUIMIENTO DE PROYECTOS DE INFRAESTRUCTURA DE TRANSPORTE - (GC)
Objetivo: Garantizar el buen desarrollo de la ejecución contractual, mediante el seguimiento, verificación y evaluación del cumplimiento de los contratos de Interventoría y de Concesión en los distintos modos de transporte; incorporando la gestión social, predial y ambiental, entregando infraestructura de calidad que contribuya al desarrollo del país.
</t>
  </si>
  <si>
    <t>4. PROCESO DE GESTION JURIDICA - (GJ)
Objetivo: Asistir a la Agencia en la determinación de políticas, objetivos y estrategias relacionadas con el fortalecimiento de los procesos de asesoría jurídica, defensa judicial y gestión normativa con el objetivo de encauzar todas las actuaciones de la Agencia dentro de la normatividad vigente y disminuir los riesgos que puedan ocasionar perjuicios.</t>
  </si>
  <si>
    <t>5. PROCESO DE GESTION ADMINISTRATIVA Y FINANCIERO (GAF)
Objetivo: Desarrollar la gestión administrativa y financiera de la Agencia por medio de la identificación, registro y trámite de los hechos presupuestales, contables y de tesorería; la implementación y mantenimiento del Sistema Integrado de Gestión Documental, y la provisión a todos los procesos de los recursos físicos y servicios generales, para la adecuada operación y toma de decisiones en la ANI.</t>
  </si>
  <si>
    <t>Zona 14 de Riesgo Extremo</t>
  </si>
  <si>
    <t>Zona 13 de Riesgo Extremo</t>
  </si>
  <si>
    <t xml:space="preserve">Zona 11 de Riesgo Alto </t>
  </si>
  <si>
    <t xml:space="preserve">Zona 10 de Riesgo Alto </t>
  </si>
  <si>
    <t xml:space="preserve">Zona 6 de Riesgo Moderado </t>
  </si>
  <si>
    <t>Zona 5 de Riesgo Moderado</t>
  </si>
  <si>
    <t>Zona 12 de Riesgo de riesgo Alto</t>
  </si>
  <si>
    <t xml:space="preserve">Zona 2 de Riesgo Bajo </t>
  </si>
  <si>
    <t xml:space="preserve">Zona 8 de Riesgo Moderado </t>
  </si>
  <si>
    <t xml:space="preserve">Zona 3 de Riesgo Bajo </t>
  </si>
  <si>
    <t>MODERADO</t>
  </si>
  <si>
    <t>MAYOR</t>
  </si>
  <si>
    <t>CATASTROFICO</t>
  </si>
  <si>
    <t>RESPONSABLE/ PERIODO EJECUCION</t>
  </si>
  <si>
    <t xml:space="preserve">VALORACION DE RIESGO </t>
  </si>
  <si>
    <t>ANALISIS DE RIESGO</t>
  </si>
  <si>
    <t>IDENTIFICACION DEL RIESGO</t>
  </si>
  <si>
    <t>Código:  SEPG-F-00</t>
  </si>
  <si>
    <t xml:space="preserve">Fecha: </t>
  </si>
  <si>
    <t xml:space="preserve">Versión: </t>
  </si>
  <si>
    <t>2,0</t>
  </si>
  <si>
    <t xml:space="preserve">Definir expresamente en los documentos de precalificación y en los pliegos de licitación condiciones para evitar el conflicto de interés con el personal externo.
Continuar la  Implementación del Modelo de Mecanismo de Reportes de Alto Nivel MRAN. 
Continuar mejorando la versiones de  contrato estándar, contrato APP y propuesta de pliegos estándar, de acuerdo a la evolución de las condiciones y lineamientos normativos 
Atender las observaciones  de la Procuraduría General de la Nación  derivadas del acompañamiento preventivo en los procesos de selección de mayor envergadura.
 </t>
  </si>
  <si>
    <t>(Solicitudes atendidas por la GJE / Solicitudes de la Vicepresidencia de Estructuración) * 100</t>
  </si>
  <si>
    <t xml:space="preserve">Actualización de considerarse necesaria de Procesos de Estructuración y de procedimientos de estructuración para cada tipo de proceso de selección .
Continuar con la implementación del Modelo de Mecanismo de Reportes de Alto Nivel MRAN en los nuevos proyectos mediante la inclusión de una cláusula en el pliego de condiciones
 Remitir oportunamente a la Vicepresidencia de Estructuración, los documentos que conforman la estructuración jurídica de los proyectos .
</t>
  </si>
  <si>
    <t>Verificar que la clausula relacionada con compromisos de probidad y transparencia se aplique en los pliegos de condiciones.
Continuar con el uso del Modelo de Mecanismo de Reportes de Alto Nivel MRAN en los nuevos proyectos.</t>
  </si>
  <si>
    <t>Continuar aplicando en el contrato estándar - contrato APP y pliego estándar la directriz institucional adoptada y consensuada con MHCP para manejo de los recursos.</t>
  </si>
  <si>
    <t>VICEPRESIDENCIA JURIDICA</t>
  </si>
  <si>
    <t>Elaboración de pliegos de condiciones y condiciones contractuales a la medida de una firma(s) particular.</t>
  </si>
  <si>
    <t>Establecer que cada proceso se base en los pliegos modelos y contratos modelo aprobados por la entidad.</t>
  </si>
  <si>
    <t>Estructurar jurídicamente estableciendo requisitos y condiciones claras y transparentes, con el fin de evitar medidas ajustadas en favor de agentes privados específicos.</t>
  </si>
  <si>
    <t>Socializar en el grupo de trabajo y revisar casos de otras entidades, para evitar medidas de corrupción y colusión en el desarrollo de los procesos de selección.</t>
  </si>
  <si>
    <t>Restringir el envío de la información jurídica. (sólo a las áreas involucradas en la estructuración)</t>
  </si>
  <si>
    <t>Manejar la información de la estructuración jurídica con la debida reserva.</t>
  </si>
  <si>
    <t xml:space="preserve"> </t>
  </si>
  <si>
    <t xml:space="preserve">Solicitar la suscripción de las cláusulas de confidencialidad por parte de los Estructuradores y/o de Acuerdos de Confidencialidad por parte de los funcionarios y/o contratistas de la ANI </t>
  </si>
  <si>
    <t>El contrato de concesión  o del estructurador, se podría adjudicar a firma(s) sin tener en cuenta otros factores como antecedentes de malas prácticas administrativas, conflicto de intereses, actividades o socios con actividades sospechas de lavado de activos, financiamiento del terrorismo o corrupción - LA/FT/CO</t>
  </si>
  <si>
    <t xml:space="preserve">Establecer en el pliego de condiciones compromisos de probidad y transparencia, y en los anexos del contrato </t>
  </si>
  <si>
    <t>Incorporar en la minuta del contrato  obligaciones expresas de buen gobierno corporativo.</t>
  </si>
  <si>
    <t>Número de acuerdos de confidencialidad firmados por cada una de las partes involucradas / Número de partes involucradas en el proceso de estructuración * 100%</t>
  </si>
  <si>
    <t>Este indicador mide que todas las partes involucradas en la estructuración firmen un acuerdo de confidencialidad</t>
  </si>
  <si>
    <t>Equipos de computo con clave de ingreso y Backups en discos duros extraíbles con clave de ingreso.</t>
  </si>
  <si>
    <t>. Socialización del protocolo empleado por la Vicepresidencia de Estructuración en coordinación con la Vicepresidencia Administrativa y Financiera adoptando medidas de seguridad que permitan solo el ingreso de personal externo autorizado.
2. Implementación de modelo de Mecanismo de Reportes de Alto Nivel - MRAM</t>
  </si>
  <si>
    <t xml:space="preserve">1. Socialización  de procedimientos del proceso de Estructuración.
2.Implementación de los documentos estándar precontractuales.
</t>
  </si>
  <si>
    <t xml:space="preserve">3.2. AREA VULNERABLE - GERENCIA AMBIENTAL </t>
  </si>
  <si>
    <t>GC-Amb 1</t>
  </si>
  <si>
    <t xml:space="preserve">Perjudicar el desarrollo de la concesión por la demora en los procesos de licenciamiento ambientales y trámites de permisos ambientales.
</t>
  </si>
  <si>
    <t>Las licencias y permisos ambientales son tramitados ante las autoridades ambientales, y debido a los estudios requeridos a los interesados para su aprobación el proceso  deja espacio para que existan personas inescrupulosas que intervengan en los trámites. 
El riesgo es externo pero al materializarse podría afectar el desarrollo de las concesiones.</t>
  </si>
  <si>
    <t>Evaluación de los estudios para observaciones y acompañamiento en el trámite ante las Autoridades Ambientales</t>
  </si>
  <si>
    <t xml:space="preserve">Realizar seguimiento por parte del G.I.T. Ambiental a los trámites de  licencias y permisos ambientales presentados por los Concesionarios y verificar que las Autoridades Ambientales no excedan los términos de respuesta fijados por la norma. </t>
  </si>
  <si>
    <t xml:space="preserve">Vicepresidencia de Planeación, Riesgos y Entorno
</t>
  </si>
  <si>
    <t xml:space="preserve">Grupo Interno de Trabajo 
Ambiental 
</t>
  </si>
  <si>
    <t>(Número de trámites revisados/ Número total de trámites)*100</t>
  </si>
  <si>
    <t>Realizar el seguimiento al 100% de los trámites de licencias y permisos ambientales presentados por los concesionarios</t>
  </si>
  <si>
    <t>Verificación del trámite de las licencias y permisos ambientales ante las Autoridades Ambientales.</t>
  </si>
  <si>
    <t>GC-Amb 2</t>
  </si>
  <si>
    <t>Los informes de seguimiento al cumplimiento de obligaciones ambientales, podrían presentar datos falsos, incompletos o ajustados para favorecer al concesionario o a un tercero.</t>
  </si>
  <si>
    <t>Vicepresidencia de Planeación, Riesgos y Entorno</t>
  </si>
  <si>
    <t>(Número de Comisiones efectuadas / Número de comisiones programadas)*100</t>
  </si>
  <si>
    <t>Permanente interacción de seguimiento del grupo interno de trabajo ambiental con los interventores.</t>
  </si>
  <si>
    <t>Grupos interdisciplinarios de trabajo (Planes de Regularización)</t>
  </si>
  <si>
    <t>GC-Amb 3</t>
  </si>
  <si>
    <t>Negligencia en la gestión para hacer efectivo el  cumplimiento de las obligaciones ambientales de los concesionarios.</t>
  </si>
  <si>
    <t xml:space="preserve">Grupo Interno de Trabajo 
Ambiental </t>
  </si>
  <si>
    <t>(Número de visitas aleatorias efectuadas / Número  de visitas aleatorias programadas)*100</t>
  </si>
  <si>
    <t xml:space="preserve">Realizar el 100%  de las visitas de campo aleatorias realizadas por el Coordinador del Grupo Interno de Trabajo Ambiental o su delegado a los proyectos con el ánimo de corroborar la veracidad en los informes suministrados por los profesionales de apoyo ambiental de la ANI. </t>
  </si>
  <si>
    <t>GC-Amb 4</t>
  </si>
  <si>
    <t>Favorecimiento de intereses particulares a través de la inclusión de medidas de manejo en los estudios para las licencias o permisos ambientales</t>
  </si>
  <si>
    <t xml:space="preserve">Para que las licencias o los permisos ambientales sean otorgados, el concesionario puede incluir medidas de manejo en los estudios ambientales para favorecer a terceros, que finalmente son  avaladas y aprobados por la Autoridad Ambiental, generando obligaciones para favorecer a terceros y perjudicar a la Nación. </t>
  </si>
  <si>
    <t xml:space="preserve">Programar anticipadamente las visitas de campo, para que se cuenten con los recursos requeridos por los profesionales de apoyo ambiental que acompañarán las visitas de evaluación de estudios ambientales. </t>
  </si>
  <si>
    <t xml:space="preserve">Realizar seguimiento por parte del G.I.T. Ambiental a las solicitudes de permisos y licencias  ambientales solicitados por los Concesionarios.
</t>
  </si>
  <si>
    <t xml:space="preserve">
Verificar que las medidas establecidas por los concesionarios o fijadas por la Autoridad Ambiental  correspondan con los impactos generados por la actividad </t>
  </si>
  <si>
    <t>(Número de documentos revisados  / Total de documentos allegados)*100</t>
  </si>
  <si>
    <t>Revisión previa del 100% de  la información y estudios aportados por los concesionarios ante las Autoridades Ambientales en los trámites de permisos y licencias ambientales</t>
  </si>
  <si>
    <t xml:space="preserve">Acompañamiento a las visitas de evaluación de estudios ambientales. </t>
  </si>
  <si>
    <t>GC-Soc1</t>
  </si>
  <si>
    <t>Perjudicar el desarrollo de la concesión por las demoras en los procesos relacionados con trámites sociales con entidades como Ministerio del Interior e ICANH.</t>
  </si>
  <si>
    <t xml:space="preserve">
Distintos permisos en materia social son tramitados ante instituciones de orden nacional y debido a los estudios requeridos para su aprobación personas inescrupulosas pueden intervenir en la obtención de los trámites.
El riesgo es externo pero de materializarse podría afectar el desarrollo de las concesiones
</t>
  </si>
  <si>
    <t>Acompañamiento y gestión en el tramite, por parte de la ANI, para la obtención de las certificaciones de presencia de comunidades étnicas ante el Ministerio del Interior  y permisos requeridos por el Instituto Colombiano de Antropología e Historia - ICANH.</t>
  </si>
  <si>
    <t xml:space="preserve">1. Acompañamiento a la Vicepresidencia de Gestión Contractual y la Vicepresidencia Ejecutiva  para el adecuado desarrollo de las obras conforme al plan de intervención.
2. Realizar seguimiento por parte del G.I.T. Social a los trámites sociales y obtención de las certificaciones ante los entes correspondientes 
3. Realizar mesas de trabajo interinstitucionales para optimizar el seguimiento de los tramites sociales. </t>
  </si>
  <si>
    <t xml:space="preserve">1 y 2. GERENCIA SOCIAL
</t>
  </si>
  <si>
    <t>1 y 2 Supervisores  Sociales</t>
  </si>
  <si>
    <t>Comités Interinstitucionales para unificar lineamientos y procedimientos  entre las  entidades relacionadas, para el efectivo desarrollo de trámites y optimización de tiempos.</t>
  </si>
  <si>
    <t>Alertar de manera oportuna a los responsables de los trámites acerca de los procedimientos o permisos que se encuentran cerca de la fecha necesaria de obtención de acuerdo con el plan de obras.</t>
  </si>
  <si>
    <t>GC-Soc2</t>
  </si>
  <si>
    <t>Negligencia en la gestión para hacer efectivo el cumplimiento de las obligaciones sociales.</t>
  </si>
  <si>
    <t xml:space="preserve">Posible negligencia u omisión para favorecer a terceros o perjudicar a la nación, en la gestión social establecida contractualmente que puedan conllevar a retrasos en las obras. </t>
  </si>
  <si>
    <t>1. GERENCIA SOCIAL
2. GERENCIA DE PLANEACION
3. VICEPRESIDENCIA DE GESTION CONTRACTUAL
4y 5 VICEPRESIDENCIA DE GESTION CONTRACTUAL</t>
  </si>
  <si>
    <t>1. --
2. PRESIDENCIA Y VICEPRESIDENCIAS
3.GERENCIAS MODO VIAL, FERREO, PORTUARIO; AEROPORTUARIO; GERENCIA PREDIAL; GERENCIA SOCIAL
4 y 5 GERENCIAS MODO VIAL, FERREO, PORTUARIO; AEROPORTUARIO; GERENCIA PREDIAL; GERENCIA AMBIENTAL, GERENCIA SOCIAL.</t>
  </si>
  <si>
    <t xml:space="preserve">Se implementaron grupos interdisciplinarios de trabajo (Reunión de Equipo de supervisión de Procesos) para seguimiento y verificación. </t>
  </si>
  <si>
    <t>GC-Soc3</t>
  </si>
  <si>
    <t>Solicitud de cambio u obras adicionales por parte de la comunidad, o requerimientos judiciales motivados por presiones de terceros.</t>
  </si>
  <si>
    <t>La comunidad se ve influenciada por varios factores. Algunos de estos factores pueden tener relación con grupos al margen de la ley, o personas con intereses particulares que ejercen presión sobre la comunidad y pueden motivar interrupciones en los avances de obras y  realicen requerimientos por fuera de las obligaciones contractuales.</t>
  </si>
  <si>
    <t>Fortalecimiento del relacionamiento con las comunidades identificando actores sociales que inciden en la configuración de los conflictos.</t>
  </si>
  <si>
    <t xml:space="preserve">1.Desarrollar reuniones de socialización por parte de la ANI para fortalecer el relacionamiento con las comunidades
2.Implementación de los procedimientos de seguimiento social a los proyectos a cargo de la ANI.
3. Requerir el fomento de los mecanismo de participación y veedurías ciudadana, conforme a lo establecido por la ley, en los proyectos de infraestructura de la entidad. 
</t>
  </si>
  <si>
    <t>1. GERENCIA DE PLANEACION
2. GERENCIA SOCIAL</t>
  </si>
  <si>
    <t>Equipos de apoyo a la supervisión - Planes de Regularización semanal,</t>
  </si>
  <si>
    <t xml:space="preserve">Formatos e informes obtenidos/ Formatos e informes solicitados.                Divulgación código de ética y buen Gobierno.                                                                                                                                                                                                                                  </t>
  </si>
  <si>
    <t>Implementación de informes.                                                                                                                                                                                                                                                                           Sensibilización códigos de ética y administración digital.</t>
  </si>
  <si>
    <t xml:space="preserve"> 1. Realizar evaluación a los concesionarios para verificar su situación y salud financiera.
2.Incorporar el riesgo de LA/FT/CO en cabeza del concesionario en los nuevos procesos de estructuración.
</t>
  </si>
  <si>
    <t>1 GERENCIA FINANCIERA
2.VICEPRESIDENCIA GESTIÓN CONTRACTUAL</t>
  </si>
  <si>
    <t>Requerimientos de información.                                                                                                                                                                                                                                                                          Incorporación de Riesgo</t>
  </si>
  <si>
    <t>Definición de controles y medidas que permitan determinar situación financiera.</t>
  </si>
  <si>
    <t xml:space="preserve">1. Fortalecer el sistema integrado de gestión que optimice los procesos basados en el mejoramiento continuo, articulando la gestión de los equipos a la planeación estratégica.
2. Implementar estrategias y herramientas de gestión del conocimiento para fortalecer la toma de decisiones.
</t>
  </si>
  <si>
    <t>Actas, comunicados y memorandos,</t>
  </si>
  <si>
    <t>Documentos suscritos por equipos de supervisión.</t>
  </si>
  <si>
    <t>Equipos  de apoyo a la supervisión</t>
  </si>
  <si>
    <t xml:space="preserve">1. Impulsar  la aplicación de tramite en línea de los permisos. Esto evitará el contacto con el personal.
2. Realizar seguimiento al  cumplimiento de  los plazos para el trámite de los permisos y  generar alertas </t>
  </si>
  <si>
    <t>Comunicación (circular o medios electrónicos)                                                                                                                                                                                                                                                                     Matriz de Seguimiento</t>
  </si>
  <si>
    <t>Información efectiva a los peticionarios y seguimiento riguroso a los tiempos y procesos de otorgamiento de permisos.</t>
  </si>
  <si>
    <t>Divulgación de políticas y normas.                                                                                                  Comunicaciones.</t>
  </si>
  <si>
    <t>Sensibilización de políticas y normas.</t>
  </si>
  <si>
    <t xml:space="preserve">1. Sensibilización del Código de Ética y Buen Gobierno y Estatuto Anticorrupción  y Decreto Anti trámites
2.Implementación de modelo de Mecanismo de Reportes de Alto Nivel -MRAN </t>
  </si>
  <si>
    <t xml:space="preserve">Divulgación código de ética y buen Gobierno.                                                        Modelo de Reporte.               </t>
  </si>
  <si>
    <t>Sensibilización de código de ética.</t>
  </si>
  <si>
    <t>Verificación de Inhabilidades e Incompatibilidades de acuerdo con la Ley.</t>
  </si>
  <si>
    <t xml:space="preserve">1.  Diseño e implementación de la primera etapa de un nuevo sistema de seguimiento y control para la ANI
2. Creación e implementación de formato de liquidación de deudas y autorización de pagos 
</t>
  </si>
  <si>
    <t>Contrato</t>
  </si>
  <si>
    <t xml:space="preserve">Contrato estándar acorde con las necesidades de los proyectos. </t>
  </si>
  <si>
    <t xml:space="preserve">Filtración de información , manipulación o robo de expedientes físicos para fines ilícitos. </t>
  </si>
  <si>
    <t>La información del contrato, estudios,  informes, y demás documentos relacionado con los expedientes de contratos de concesión  puede ser filtrada,  robada o modificada para  fines ilícitos.</t>
  </si>
  <si>
    <t xml:space="preserve">1.Implementar las tablas de control de acceso  a  consultas de documentos y expedientes almacenados en el sistema ORFEO.
2. Realizar solicitudes a Servicios Generales para verificación de evidencias de las consultas de documentos  con las grabaciones de las  cámaras que están instaladas en el archivo de Fontibón y de la ANI.
</t>
  </si>
  <si>
    <t>1. Tablas de control de acceso implementadas
2. Realizar 2 verificaciones de evidencias de consultas grabadas</t>
  </si>
  <si>
    <t>Destrucción de información con fines ilícitos</t>
  </si>
  <si>
    <t xml:space="preserve">Centralización de los archivos en cada Vicepresidencia </t>
  </si>
  <si>
    <t>1. Gestionar con el GIT de Planeación la Sensibilización del Código de ética y buen gobierno..
2. Realizar sensibilizaciones  para incentivar la cultura  de  la entrega oportuna de documentos la archivo.
3. Realizar la sensibilización en el manejo de archivos al personal que entra nuevo a la Entidad.
4. Actualizar la tabla de retención documental de la Entidad.</t>
  </si>
  <si>
    <t>1. Realizar 1 Sensibilización para los temas del 1 al 3 
4. Subir la tabla de retención actualizada a Orfeo</t>
  </si>
  <si>
    <t>Las comunicaciones oficiales pueden ser manipuladas para que no se radiquen internamente o entreguen externamente con fines ilícitos</t>
  </si>
  <si>
    <t>Realizar seguimiento mensual</t>
  </si>
  <si>
    <t xml:space="preserve">Verificar los informes de envíos por correo </t>
  </si>
  <si>
    <t xml:space="preserve">1; 2 y 3.  Gerencia de Tecnología Gerencia Administrativa y Financiera y área de archivo y Correspondencia, área de servicios Generales, </t>
  </si>
  <si>
    <t>Verificar el informe del programa  de limpieza documental y de depósitos.</t>
  </si>
  <si>
    <t>2. Realizar seguimiento mensual al contrato de outsourcing de bodegaje para archivo.</t>
  </si>
  <si>
    <t>3.Realizar un  informe para el Comité MPIG</t>
  </si>
  <si>
    <t>Demoras y posibles pérdidas de documentos que forman parte de los expedientes de contratación de Concesiones e Interventorías.</t>
  </si>
  <si>
    <t>La documentación es entregada para archivo en el contrato mucho tiempo después de haberse producido lo que genera desorden. Se producen actas y otros documentos que posiblemente no han sido entregados al archivo.</t>
  </si>
  <si>
    <t>Vicepresidencia Administrativa y Financiera, Vicepresidencia Jurídica y Grupo de Contratación</t>
  </si>
  <si>
    <t>Verificar el 100% de los documentos de las transferencias documentales</t>
  </si>
  <si>
    <t>Elaboración y modificación del pliego de condiciones  a la medida de una firma(s) particular.</t>
  </si>
  <si>
    <t>El pliego de condiciones se elabora con condiciones y requisitos específicos, con el fin de adjudicar el contrato a una firma(s) en particular, o se expiden adendas que modifican condiciones y requisitos específicos.</t>
  </si>
  <si>
    <t xml:space="preserve">
1. En conjunto con la Secretaria de Transparencia de la Presidencia de la Republica mantener el Mecanismo de Reportes de Alto Nivel -MRAN 
2. Evaluar el análisis de la estandarización de las minutas de APP.
</t>
  </si>
  <si>
    <t xml:space="preserve">1. COMITÉ DE CONTRATOS
2. GERENCIA JURIDICA DE ESTRUCTURACION - PRESIDENCIA ANI
</t>
  </si>
  <si>
    <t>1. % implementación del MRAN.
2. Minuta estándar optimizada.</t>
  </si>
  <si>
    <t>Elaboración de pliegos de condiciones y minutas estandarizadas para APP con la participación de estructuradores externos y otras áreas de la ANI.</t>
  </si>
  <si>
    <t>Bitácora del proyecto, en tanto se permite registrar la trazabilidad de los proyectos</t>
  </si>
  <si>
    <t>Urna Virtual - Sala de evaluación monitoreada con circuito de tv, con grabación y restricciones de sacar o entrar documentos y uso de celular.</t>
  </si>
  <si>
    <t xml:space="preserve"> 1.Continuar con la Urna de Cristal y establecer un administrador para su funcionamiento.
2.Implementar una Guía de Evaluación de Ofertas
3. Continuar con la medición de indicadores operativos del G.I.T de Contratación que permitan medir el nivel de cumplimiento de publicaciones en el SECOP .</t>
  </si>
  <si>
    <t xml:space="preserve">1. GIT DE CONTRATACION
</t>
  </si>
  <si>
    <t xml:space="preserve">1. GIT DE CONTRATACION 
</t>
  </si>
  <si>
    <t>1.Protocolo de la Urna de Cristal - Sala de Evaluación modificado.
2. Guía de Evaluación de Ofertas aprobada por el Comité de contratos.
3. Indicadores reportados</t>
  </si>
  <si>
    <t>Protocolo de seguridad y control de las propuestas presentadas</t>
  </si>
  <si>
    <t>Se encuentra restringido el acceso al Sistema de Gestión Documental Orfeo para la consulta de documentos no asignados al responsable del proceso</t>
  </si>
  <si>
    <t>Publicación Oportuna en el SECOP y en la Página Web de la Agencia</t>
  </si>
  <si>
    <t>Actas de confidencialidad suscritas por los miembros del GIT de Contratación</t>
  </si>
  <si>
    <t>Evaluación de los criterios de adjudicación de forma subjetiva o errónea.</t>
  </si>
  <si>
    <t>1.  - Comité de contratación                                                                                                                                          2.- Comité de Evaluación
3. -Evaluadores especializados para procesos de APP</t>
  </si>
  <si>
    <t>1. N° de Comités de contratos realizados en el período.
2. Conformación formal de Comité de Evaluación.
3. N° de evaluadores contratados</t>
  </si>
  <si>
    <t>La decisión final deberá ser aprobada por Comité de Contratación del cual hacen parte todos los Vicepresidentes.</t>
  </si>
  <si>
    <t xml:space="preserve">1. Evaluadores especializados para procesos de APP
2.Suscripción del compromiso de probidad y transparencia de los proponentes
3. Cláusula estándar contiene obligación del concesionario frente a LA/FT.
4. Herramientas para el manejo del riesgo LA/FT
</t>
  </si>
  <si>
    <t>GIT DE CONTRATACION - PRESIDENCIA</t>
  </si>
  <si>
    <t xml:space="preserve">GIT DE CONTRATACION </t>
  </si>
  <si>
    <t>1. N° de evaluadores contratados.
N° de compromisos de  probidad suscritos/ N° de proponentes.
3. Minuta estándar contiene cláusula prevención LA/FT.
4. Divulgación e implementación de herramientas para prevención de LA/FT</t>
  </si>
  <si>
    <t xml:space="preserve">1. VICEPRESIDENCIA DE GESTION CONTRACTUAL
</t>
  </si>
  <si>
    <t>1.GERENCIAS MODO CARRETERO, FERREO, PORTUARIO; AEROPORTUARIO
2. VICEPRESIDENCIA PLANEACIÓN RIESGOS Y ENTORNO</t>
  </si>
  <si>
    <t>Fichas básicas de proyectos concesión diligenciadas
Revisiones Project En line</t>
  </si>
  <si>
    <t>Seguimiento en coordinación   con los interventores.</t>
  </si>
  <si>
    <t>La vicepresidencia, gerentes y el área de Talento Humano filtran hojas de vida en el momento de la contratación de personal.</t>
  </si>
  <si>
    <t>Supervisión  al cumplimiento de las obligaciones de la interventoría.</t>
  </si>
  <si>
    <t>Realizar seguimiento al Plan presentado por los Concesionarios de 4G para desarrollar y ejecutar acciones preventivas para evitar que cualquier persona natural o jurídica utilice a las entidades públicas o privadas que participen dentro del Proyecto, como instrumento para el lavado de activos y/o canalización de recursos hacia la financiación del terrorismo y/o actos de corrupción.</t>
  </si>
  <si>
    <t xml:space="preserve">1. Continuar con el registro de información financiera de los contratos de concesión, en los formatos existentes.
2.Continuar con la elaboración de parámetros de información mínima que deben contener los informes de la fiduciaria presentados a  la Agencia.
</t>
  </si>
  <si>
    <t xml:space="preserve">1. VICEPRESIDENCIA DE GESTION CONTRACTUAL </t>
  </si>
  <si>
    <t>2.GERENCIAS FINANCIERAS 1 y 2 VGC</t>
  </si>
  <si>
    <t>Formatos financieros diligenciados para todos los proyectos concesionados</t>
  </si>
  <si>
    <t>Corresponde a los formatos financieros implementados en el Sistema Integrado de Gestión para los diferentes Modos</t>
  </si>
  <si>
    <t>1.VICEPRESIDENCIA DE GESTIÓN CONTRACTUAL</t>
  </si>
  <si>
    <t>1.GERENCIAS MODO CARRETERO, FERREO, PORTUARIO; AEROPORTUARIO</t>
  </si>
  <si>
    <t>1.VICEPRESIDENCIA DE GESTION CONTRACTUAL</t>
  </si>
  <si>
    <t>1. GERENCIA CONTRACTUAL DE TRAMITES Y PERMISOS</t>
  </si>
  <si>
    <t>Permisos debidamente tramitados bajo la normatividad vigente.</t>
  </si>
  <si>
    <t xml:space="preserve">Aplicación de la normatividad interna, ámbito del cual hace parte la resolución No.716 de 2015  por la cual se fija el procedimiento  para el otorgamiento de permisos, para los modos carretero y férreo </t>
  </si>
  <si>
    <t xml:space="preserve">Obtención en línea de Certificaciones de capacitación en el Sistema de Gestión Documental de ORFEO, para el nuevo personal contratado </t>
  </si>
  <si>
    <t>1. Continuar con la socialización del Código de Ética y Buen Gobierno y Estatuto Anticorrupción  y su publicación en la página institucional
2.Continuar con la socialización del Mecanismo de Reportes de Alto Nivel - MDAN, dentro de los pliegos de condiciones de las nuevas licitaciones</t>
  </si>
  <si>
    <t xml:space="preserve">1.Continuar con la aplicación del sistema y procedimiento de seguimiento y control para liquidación y pago de deudas en la ANI
2.Continuar con el uso de los  formatos Financieros que se encuentran estandarizados el  SIG </t>
  </si>
  <si>
    <t>1.VICEPRESIDENCIA GESTIÓN CONTRACTUAL</t>
  </si>
  <si>
    <t>1. GERENCIAS FINANCIERAS 1 y 2 VGC</t>
  </si>
  <si>
    <t>Formatos financieros diligenciados para todos los proyectos concesionados en que aplica las liquidaciones de pago</t>
  </si>
  <si>
    <t xml:space="preserve">1. Continuar con la participación en los Comités Fiduciarios por parte del apoyo financiero de los proyectos. 
2. Continuar con la aplicación de los formatos financieros de seguimiento del manejo de los recursos en cada proyecto
</t>
  </si>
  <si>
    <t>1. VICEPRESIDENCIA GESTIÓN CONTRACTUAL</t>
  </si>
  <si>
    <t>Revisión por parte de la Gerencia Financiera y Gerencia Legal Contractual de los Contratos de Fiducia</t>
  </si>
  <si>
    <t xml:space="preserve">Revisar los informes mensuales de Fiducia </t>
  </si>
  <si>
    <t>Camilo Andres Jaramillo Berrocal - Vicepresidente de Estructuración</t>
  </si>
  <si>
    <t>VICEPRESIDENCIA DE ESTRUCTURACION</t>
  </si>
  <si>
    <t>Número de socializaciones del protocolo con las medidas de seguridad / Número de veces que se implemente este protocolo en el proceso de estructuración * 100%</t>
  </si>
  <si>
    <t>Este indicador mide que se este implementando el protocolo con todas las medidas de seguridad  en los procesos de estructuración</t>
  </si>
  <si>
    <t>VICEPRESIDENCIA DE ESTRUCTURACION,  GERENCIA FINANCIERA</t>
  </si>
  <si>
    <t>Número de socializaciones de los  procedimientos de cada estructuración por cada una de las partes involucradas / Número de partes involucradas en el proceso de estructuración * 100%</t>
  </si>
  <si>
    <t>Este indicador mide que se este implementando los documentos estándar en los procesos de estructuración</t>
  </si>
  <si>
    <t>1. Adoptar protocolo para manejo de material probatorio sugerido por la ANDJE, a través de su incorporación en lo procedimientos de Defensa Judicial
2. Aplicar el protocolo en procesos nuevos notificados en el segundo semestre de 2017</t>
  </si>
  <si>
    <t>VICEPRESIDENCIA DE PLANEACIÓN RIESGOS Y ENTORNO</t>
  </si>
  <si>
    <t xml:space="preserve">% de adopción del protocolo de manejo probatorio en procesos </t>
  </si>
  <si>
    <t>No protocolos adoptados según metodología de la ANDJE</t>
  </si>
  <si>
    <t>No de procesos nuevos aplicados el protocolo de manejo probatorio</t>
  </si>
  <si>
    <t>No de procesos a los que se aplica protocolo de manejo probatorio/ No de procesos notificados en segundo semestre de 2017</t>
  </si>
  <si>
    <t>1. Adoptar nuevos procedimientos de gestión de defensa judicial conforme a la metodología establecida por la ANDJE</t>
  </si>
  <si>
    <t xml:space="preserve">% de adopción del procedimiento de defensa judicial </t>
  </si>
  <si>
    <t xml:space="preserve">% de procedimientos de defensa judicial </t>
  </si>
  <si>
    <t>Consulta por parte de lo abogados de la Gerencia de Defensa Judicial del Portal de la Rama Judicial cotejando la información proporcionada por la firma externa La Litigar.com</t>
  </si>
  <si>
    <t>No. Reportes de seguimiento de sentencias y/o laudos</t>
  </si>
  <si>
    <t>No de reportes presentados / No. De reportes total al año</t>
  </si>
  <si>
    <t xml:space="preserve">Filtración de información de procesos judiciales </t>
  </si>
  <si>
    <t>Decisiones  y posiciones institucionales para atender fallos judiciales, puede filtrarse antes de presentarlo oficialmente con el fin de favorecer a terceros.</t>
  </si>
  <si>
    <t>1. Evaluar el conocimiento del Código de Ética del abogado</t>
  </si>
  <si>
    <t>1. GERENCIA DEFENSA JUDICIAL</t>
  </si>
  <si>
    <t>Evaluación del conocimiento del código de ética del abogado</t>
  </si>
  <si>
    <t xml:space="preserve">No de evaluaciones de conocimiento del código de ética del abogado / No. Evaluaciones propuestas </t>
  </si>
  <si>
    <t>Selección adecuada de personal a cargo del Gerente y Talento Humano</t>
  </si>
  <si>
    <t>1.Seguimiento y actualización de información de la herramienta Project En line y Continuar aplicando  los formatos para el seguimiento de los avances y estado de las concesiones.
2. Continuar realizando las circulares y/o comunicaciones para dar las pautas a los supervisores y expertos para reaccionar ante problemas con la comunidad, grupos al margen de la ley, o situaciones de peligro, sobornos, etc.
3.Continuar informando el estado del proyecto por parte de la interventoría al equipo de supervisión, una vez al  mes en la reunión de seguimiento (Plan de regularización).</t>
  </si>
  <si>
    <t xml:space="preserve">Las fichas básicas de los contratos de concesión deben continuar incluyéndose en  los informes de supervisión.
En el informe de supervisión,  debe incluirse la verificación de la actualización mensual  del Project En line </t>
  </si>
  <si>
    <t>1.Continuar con el seguimiento a la ejecución  del procedimiento de supervisión de proyectos en los diferentes modos, de acuerdo con los planes de regularización y/o reuniones de seguimiento. Así mismo como complemento las reuniones de Gerentes.
2. Continuar con la revisión mensual de informes de interventoría por parte del equipo de supervisión al proyecto de concesión.</t>
  </si>
  <si>
    <t>1.Actas de reuniones de seguimiento (Planes de Regularización)
2.Revisión de los informes de interventoría, aplicando formato GCSP-F-202</t>
  </si>
  <si>
    <t>1. Continuar con  la aplicación del trámite en línea de los permisos dentro de los requerimientos en que aplique; así como los trámites que aún requieren de procedimiento físico o tradicional.
2.Continuar generando mecanismos que promuevan el acceso a las herramientas desarrolladas por la Entidad para el otorgamiento de permisos.
3. Seguir las indicaciones de la Comunicación tipo Memorando de la Gerencia Permisos</t>
  </si>
  <si>
    <t>Aplicación de las pautas y recomendaciones  dadas por el Área de Archivo y Correspondencia que tiene a cargo la custodia y préstamo de la información documental generada por los diferentes modos a cargo de la VGC</t>
  </si>
  <si>
    <t xml:space="preserve">El servidor público y/o, asesor, directivo o miembro de una junta u órgano de administración con el fin de obtener provecho para sí o para un tercero, haga uso indebido de información que haya conocido por razón o con ocasión de su cargo o función y que no sea objeto de conocimiento público
</t>
  </si>
  <si>
    <t xml:space="preserve">1. Publicación en la página Web Institucional.
</t>
  </si>
  <si>
    <t xml:space="preserve">Registro de asistencia a los Comités Fiduciarios
Formatos financieros diligenciados para todos los proyectos </t>
  </si>
  <si>
    <t>Continuar con la realización de Comunicación Interna, indicando la obligación de publicar la documentación contractual</t>
  </si>
  <si>
    <t>Comunicaciones vía mail y/o físicas al área de contratación de los actos administrativos  a publicar</t>
  </si>
  <si>
    <t>3.3. AREA VULNERABLE - GERENCIA SOCIAL</t>
  </si>
  <si>
    <t>GC-Pred.1</t>
  </si>
  <si>
    <t xml:space="preserve">1. Consulta y revisión del sistema ORFEO para verificar expedientes prediales enviados por el concesionario o la interventoría o remitidos por la ANI a concesionario o interventoría
2. Implementación y puesta en marcha del Sistema Integrado de Calidad.
3. Disponer los expedientes prediales en el sitio asignado por la VICEPRESIDENCIA DE PLANEACION, RIESGOS Y ENTORNO, mientras son revisados por los técnicos y jurídicos prediales
</t>
  </si>
  <si>
    <t>1. GERENCIA PREDIAL Y GERENCIA ADMINISTRATIVA 
2. GERENCIA DE PLANEACION
3. VICEPRESIDENCIA DE PLANEACION, RIESGOS Y ENTORNO</t>
  </si>
  <si>
    <t xml:space="preserve"> VICEPRESIDENCIAS DE PLANEACION, RIESGOS  Y ENTORNO,  Y ADMINISTRATIVA Y FINANCIERA
 </t>
  </si>
  <si>
    <t>Número de expedientes prediales revisados/número de expedientes recibidos para revisión</t>
  </si>
  <si>
    <t>Cuando se presenta la necesidad de adelantar el proceso de expropiación, el concesionario remite a la ANI el expediente predial para efectos de que este sea revisado técnica y jurídicamente y se expida la respectiva resolución de expropiación
Así mismo, en algunos proyectos de primera, segunda y tercera generación, los expedientes prediales son enviados para la suscripción de la oferta formal de compra, para lo cual se requiere la revisión técnica y jurídica predial</t>
  </si>
  <si>
    <t xml:space="preserve">
Enviar correo electrónico de remisión de los expedientes,  entre los técnicos y jurídicos prediales de la ANI que se encargan de revisar y/o consultar los expedientes prediales.</t>
  </si>
  <si>
    <t>Personal de gestión documental permite consulta de expedientes prediales físicos solo en la entidad y bajo vigilancia de un funcionario y/o contratista.</t>
  </si>
  <si>
    <t>GC-Pred.2</t>
  </si>
  <si>
    <t xml:space="preserve">Control y seguimiento en oficina y mediante comités en el proyecto y visitas a campo, por parte de los técnicos y jurídicos, a la gestión predial delegada en los concesionarios </t>
  </si>
  <si>
    <t xml:space="preserve">1. Retroalimentación de las experiencias de control  y seguimiento y del  manejo de situaciones especiales relacionadas con la gestión predial, entre concesionario, interventoría y ANI, durante el desarrollo de los Comités Prediales y los Comités de Seguimiento a la Gestión.
2. Implementación de formatos estándar de control y seguimiento y de procesamiento de la información predial
3. Implementación del Programa Acompañamiento a la gestión Sociopredial </t>
  </si>
  <si>
    <t>1 y 2. GERENCIA PREDIAL
3.GERENCIA SOCIAL</t>
  </si>
  <si>
    <t>1  y  2 .  VICEPRESIDENCIAS DE PLANEACION, RIESGOS Y ENTORNO,  Y DE GESTION CONTRACTUAL
3. VICEPRESIDENCIA DE PLANEACIÓN, RIESGOS Y ENTORNO</t>
  </si>
  <si>
    <t>Número de formatos implementados/número de formatos establecidos</t>
  </si>
  <si>
    <t xml:space="preserve">Implementación de grupos interdisciplinarios de trabajo (Comité Predial y Comité de Seguimiento a la Gestión). </t>
  </si>
  <si>
    <t>Permanente comunicación e intercambio de información con los interventores a través de oficios, documentos, reuniones, comités y visitas a campo.</t>
  </si>
  <si>
    <t>El Gerente Predial  y el Área de Talento Humano evalúan hojas de vida en el momento de la contratación de técnicos y jurídicos prediales</t>
  </si>
  <si>
    <t xml:space="preserve">Mantener una debida y oportuna comunicación con los Propietarios y/o Grupos Sociales, de manera que  les permita conocer oportunamente la información del proyecto y del proceso de adquisición de predios </t>
  </si>
  <si>
    <t>GC-Pred.3</t>
  </si>
  <si>
    <t xml:space="preserve">
Indebida aplicación de las metodologías aleatorias en la elaboración de los avalúos de los bienes requeridos para los proyectos</t>
  </si>
  <si>
    <t xml:space="preserve">La metodología aplicada por los evaluadores contratados por los concesionarios o por los peritos asignados por los juzgados en los procesos de expropiación judicial o administrativa, no aplican completamente las metodologías establecidas por la norma, ni las directrices técnicas, lo que puede ocasionar una sub o sobrevaloración de los predios, con sobrecosto predial en este último caso, y generar también la demora en la disponibilidad de los áreas, impactando el desarrollo de las obras. </t>
  </si>
  <si>
    <t>Revisión y aprobación de la ficha predial y de los avalúos comerciales corporativos por parte de la interventoría</t>
  </si>
  <si>
    <t>1. Aumentar las visitas de control y  seguimiento predial por parte de la Gerencia Predial 
2. Efectuar seguimiento puntual a los valores asignados por los peritos de los juzgados
3. Efectuar por parte de las 
interventorías la revisión de los avalúos para verificar  con rigurosidad la aplicación de la metodología y los protocolos para avalúos en zona urbana y rural</t>
  </si>
  <si>
    <t>1. GERENCIA PREDIAL
PREDIAL
2.INTERVENTORIAS</t>
  </si>
  <si>
    <t xml:space="preserve">1 y 2   VICEPRESIDENCIA DE PLANEACION, RIESGOS Y ENTORNO 3. VICEPRESIDENCIAS DE PLANEACION, RIESGOS Y ENTORNO Y DE GESTION CONTRACTUAL </t>
  </si>
  <si>
    <t xml:space="preserve">número de avalúos con  observaciones /número de avalúos revisados </t>
  </si>
  <si>
    <t>Este indicador permitirá conocer las observaciones más frecuentes respecto a la aplicación de la metodología en la elaboración de los avalúos</t>
  </si>
  <si>
    <t xml:space="preserve">Seguimiento a la gestión predial, de la cual hacen parte los procesos de expropiación judicial o administrativa en los que se efectúan peritazgos prediales </t>
  </si>
  <si>
    <t>Informes de control y vigilancia de la gestión predial por parte de las interventorías</t>
  </si>
  <si>
    <t>Aplicación de los protocolos para la elaboración de los avalúos  urbanos y rurales, a cargo del concesionario</t>
  </si>
  <si>
    <t>GC-Pred.4</t>
  </si>
  <si>
    <t xml:space="preserve">Verificación para que el  folio de matrícula inmobiliaria utilizado en el estudio de títulos sobre el cual se adelanta oferta formal de compra del predio requerido, no tenga más de tres meses de expedición. </t>
  </si>
  <si>
    <t>1. Revisión por parte de la interventoría de la ficha y el plano predial, del estudio de títulos y del folio de matrícula inmobiliaria
2. Efectuar seguimiento especial a aquellos expedientes prediales que presentan situaciones relacionadas con anotaciones y/o medidas cautelares.</t>
  </si>
  <si>
    <t>1 . INTERVENTORIAS GERENCIA PREDIAL
2. GERENCIA PREDIAL</t>
  </si>
  <si>
    <t xml:space="preserve">1 y 2.  VICEPRESIDENCIA DE PLANEACION, RIESGOS Y ENTORNO </t>
  </si>
  <si>
    <t>número de predios entregados por la SOCIEDAD DE ACTIVOS ESPECIALES/
número de predios en la SOCIEDAD DE ACTIVOS ESPECIALES</t>
  </si>
  <si>
    <t>ZONA DE RIESGO RESIDUAL</t>
  </si>
  <si>
    <t>1. Traer info del mapa de riesgos estos 4 campos</t>
  </si>
  <si>
    <t>2. Borrar los "0" y nombres de procesoso. Solo dejar riesgos.</t>
  </si>
  <si>
    <t>Total</t>
  </si>
  <si>
    <t>TOTALES</t>
  </si>
  <si>
    <t>RIESGOS EN ZONA BAJA</t>
  </si>
  <si>
    <t>RIESGZONA MOREDADA</t>
  </si>
  <si>
    <t>RIESGOS EN ZONA EXTREMA</t>
  </si>
  <si>
    <t>RIESGOS EN ZONA ALTA</t>
  </si>
  <si>
    <t>Cantidad</t>
  </si>
  <si>
    <t>%</t>
  </si>
  <si>
    <t>3. Ordenar por "Evaluacion" y luego ordenar por "ZONA DE RIESGO RESIDUAL"</t>
  </si>
  <si>
    <t>4. Vincular formulas en el listado 2 de la parte inferiro de esta hoja de acuerdo a la zona de riesgo.</t>
  </si>
  <si>
    <t>5. Actualizar formulas, colores, porcentajes</t>
  </si>
  <si>
    <t>6. Vincular en la Matriz de Riesgos según la zona</t>
  </si>
  <si>
    <t>Pasos para actualizar "matriz de riesgos"</t>
  </si>
  <si>
    <t xml:space="preserve"> - Soc</t>
  </si>
  <si>
    <t xml:space="preserve"> - Pred.</t>
  </si>
  <si>
    <t>CP-Cont.1</t>
  </si>
  <si>
    <t>CP-Cont.2</t>
  </si>
  <si>
    <t>CP-Cont.3</t>
  </si>
  <si>
    <t>CP-Cont.4</t>
  </si>
  <si>
    <t xml:space="preserve"> - V.Ejec.</t>
  </si>
  <si>
    <t>EPI-JurEst. 1</t>
  </si>
  <si>
    <t>EPI-JurEst.2</t>
  </si>
  <si>
    <t>EPI-JurEst.3</t>
  </si>
  <si>
    <t>EPI-JurEst.4</t>
  </si>
  <si>
    <t>EPI-V.Estruc.1</t>
  </si>
  <si>
    <t>EPI-V.Estruc.2</t>
  </si>
  <si>
    <t>EPI-V.Estruc.3</t>
  </si>
  <si>
    <t>EPI-V.Estruc.4</t>
  </si>
  <si>
    <t>GC-V.G.Cont.1</t>
  </si>
  <si>
    <t>GC-V.G.Cont.2</t>
  </si>
  <si>
    <t>GC-V.G.Cont.3</t>
  </si>
  <si>
    <t>GC-V.G.Cont.4</t>
  </si>
  <si>
    <t>GC-V.G.Cont.5</t>
  </si>
  <si>
    <t>GC-V.G.Cont.6</t>
  </si>
  <si>
    <t>GC-V.G.Cont.7</t>
  </si>
  <si>
    <t>GC-V.G.Cont.8</t>
  </si>
  <si>
    <t>GC-V.G.Cont.9</t>
  </si>
  <si>
    <t>GC-V.Ejec.1</t>
  </si>
  <si>
    <t>GC-V.Ejec.2</t>
  </si>
  <si>
    <t>GC-V.Ejec.3</t>
  </si>
  <si>
    <t>GC-V.Ejec.4</t>
  </si>
  <si>
    <t>GC-V.Ejec.5</t>
  </si>
  <si>
    <t>GC-V.Ejec.6</t>
  </si>
  <si>
    <t>GC-V.Ejec. 7</t>
  </si>
  <si>
    <t>GC-V.Ejec.8</t>
  </si>
  <si>
    <t>GJ-DefJud.1</t>
  </si>
  <si>
    <t>GJ-DefJud.2</t>
  </si>
  <si>
    <t>GJ-DefJud.3</t>
  </si>
  <si>
    <t>GJ-DefJud.4</t>
  </si>
  <si>
    <t xml:space="preserve"> -Arch.C</t>
  </si>
  <si>
    <t>GAF - Arch.C1</t>
  </si>
  <si>
    <t>GAF - Arch.C2</t>
  </si>
  <si>
    <t>GAF - Arch.C 3</t>
  </si>
  <si>
    <t>GAF - Arch.C4</t>
  </si>
  <si>
    <t>GAF - Arch.C 5</t>
  </si>
  <si>
    <t>Gerencia de Contratación</t>
  </si>
  <si>
    <t>Vicepresidencia de Gestión Contractual</t>
  </si>
  <si>
    <t>Gerencia Ambiental</t>
  </si>
  <si>
    <t>Gerencia Social</t>
  </si>
  <si>
    <t>Gerencia Predial</t>
  </si>
  <si>
    <t>Vicepresidencia Ejecutiva</t>
  </si>
  <si>
    <t>Grupo de Archivo y Correspondencia</t>
  </si>
  <si>
    <t>Gerencia Juridica para Estructuración</t>
  </si>
  <si>
    <t>Gerencia de Defensa Judicial</t>
  </si>
  <si>
    <t>Vicepresidencia de Estructuración</t>
  </si>
  <si>
    <t>CP</t>
  </si>
  <si>
    <t>GC</t>
  </si>
  <si>
    <t>GAF</t>
  </si>
  <si>
    <t>EPI</t>
  </si>
  <si>
    <t>GJ</t>
  </si>
  <si>
    <t xml:space="preserve"> - Amb</t>
  </si>
  <si>
    <t xml:space="preserve"> - V.G.Cont.</t>
  </si>
  <si>
    <t xml:space="preserve"> - JurEst.</t>
  </si>
  <si>
    <t xml:space="preserve"> - V.Estruc.</t>
  </si>
  <si>
    <t xml:space="preserve"> - DefJud.</t>
  </si>
  <si>
    <t xml:space="preserve"> - Cont.</t>
  </si>
  <si>
    <t>MATRIZ DE RIESGO Y MEDIDAS ANTICORRUPCION  ANI 2017</t>
  </si>
  <si>
    <t>Version 1 Fecha Enero 2017</t>
  </si>
  <si>
    <t xml:space="preserve">Desarrollamos infraestructura a través de Asociaciones Público Privadas, para generar conectividad, servicios de calidad y desarrollo sostenible. Nuestra gestión se basa en el trabajo en equipo y el crecimiento personal y profesional de nuestro talento humano
</t>
  </si>
  <si>
    <t>3.4. AREA VULNERABLE - GERENCIA PREDIAL</t>
  </si>
  <si>
    <t xml:space="preserve">Ajustar legalmente en la minuta del contrato la forma en que se debe manejar los recursos de los patrimonios autónomos de acuerdo con el contrato estándar </t>
  </si>
  <si>
    <t>Visitas de los profesionales ambientales al área del proyecto, verificando el cumplimiento de las licencias y los permisos ambientales y validación de la veracidad de los informes de la interventoría.</t>
  </si>
  <si>
    <t xml:space="preserve">Verificación en campo de la información contenida en los informes de interventoría para el componente ambiental .
</t>
  </si>
  <si>
    <t>Realizar el 100% de las comisiones a los proyectos que tengan como alcance verificar la veracidad de la  información aportada por la Interventoría en los informes de seguimiento del componente ambiental</t>
  </si>
  <si>
    <t xml:space="preserve">Se puede presentar negligencia u omisión por parte de los supervisores ambientales y personal de la Interventoría en el seguimiento de las obligaciones ambientales para favorecer a los concesionarios y evitarles sanciones en el marco del contrato de concesión.  </t>
  </si>
  <si>
    <t>Verificación por parte del G.I.T. Ambiental  de la información contenida en los informes de interventoría para el componente ambiental .
Verificar en campo por parte del G.I.T. Ambiental la veracidad de la información reportada por los profesionales ambientales de la interventoría y su disponibilidad de a cuerdo con el contrato de interventoría.</t>
  </si>
  <si>
    <t>Visitas de los profesionales sociales al área del proyecto, verificando el cumplimiento de las obligaciones sociales y validando la veracidad de los informes de la interventoría.</t>
  </si>
  <si>
    <t xml:space="preserve"> 1. Actualización de procedimientos para el seguimiento de la gestión social.
2. Verificación de la información contenida dentro de los informes de Interventoría.
3. Implementar procedimientos de seguimiento a la gestión social de los proyectos establecidos dentro del sistema de gestión de calidad.
4. Comités de seguimiento  con las interventorías y concesionarios para el efectivo seguimiento de la gestión social
</t>
  </si>
  <si>
    <t>Solicitudes a la interventoría verificación de las acciones de gestión social adelantadas por el concesionario.</t>
  </si>
  <si>
    <t>Comités de seguimiento con interventoría y concesionario para evaluar el cumplimiento de las obligaciones sociales.</t>
  </si>
  <si>
    <t xml:space="preserve">Verificación del perfil del profesional social y de las funciones en materia social a cargo de la interventoría. </t>
  </si>
  <si>
    <t>Seguimiento y verificación por parte de la interventoría y la ANI  identificando de manera oportuna las situaciones que puedan conllevar a la configuración de conflictos para actuar de manera preventiva.</t>
  </si>
  <si>
    <t>Se considera que la implementación de formatos estándar para la recopilación  y análisis de la información, facilitan el control de la gestión y permiten la verificación de la información de las diferentes fuentes</t>
  </si>
  <si>
    <t>De las medidas cautelares, la más compleja y de impacto es la de extinción de dominio, razón por la cual debemos acudir a la SAE para el trámite de entrega y adquisición del predio</t>
  </si>
  <si>
    <t xml:space="preserve">1.Continuar implementación de formatos estándares para ver avances y estado de las concesiones.
2. Sensibilización del Código de Ética y buen Gobierno y Estatuto Anticorrupción y Decreto Anti tramites.
3.Implementación de informe  del estado del proyecto de la interventoría a los equipos de supervisión  mínimo una vez por   mes en la reunión del Plan de regularización
5. Promover la administración digital de la ANI
6.Desarrollo de nuevas medidas de control  (rotación de supervisores, y otras políticas) 
</t>
  </si>
  <si>
    <t>Reglamentado a través del contrato de Concesión e Interventoría en cuanto a suministro de información</t>
  </si>
  <si>
    <t xml:space="preserve">La liquidación de pagos tiene varios filtros, la interventoría proyecta la liquidación y al interior de la entidad el grupo financiero también la proyecta. Una segunda persona al interior de la Agencia  revisa,  el Gerente Financiero aprueba , y por último el Director de Interventoría, , el Gerente Financiero y el Vicepresidente de gestión Contractual firman el formato de liquidación de pagos.  </t>
  </si>
  <si>
    <t>Ficha de seguimiento y control de ejecución de recursos conforme obligaciones contractuales.</t>
  </si>
  <si>
    <t>Conforme a las condiciones contractuales.</t>
  </si>
  <si>
    <t xml:space="preserve"> 1. Realizar calibración del termo hidrómetro.
2. Realizar seguimiento al contrato de outsourcing de bodegaje para archivo.
3.Realizar informe para el Comité MPIG</t>
  </si>
  <si>
    <t xml:space="preserve"> 1. Realizar 1  calibración del termo hidrómetro.</t>
  </si>
  <si>
    <t>1. Realizar calibración del termo hidrómetro.
2. Realizar seguimiento al contrato de outsourcing de bodegaje para archivo.
3.Realizar informe para el Comité MPIG</t>
  </si>
  <si>
    <t>2. Mapa de Riesgos Anticorrupción ajustado según Decreto 124 de 26 de enero de 2016</t>
  </si>
  <si>
    <t>.</t>
  </si>
  <si>
    <t xml:space="preserve">1. Procedimientos Gestion Social
2. Seguimiento al cumplimiento de la gestion social delos proyectos concesionados por la ANI.
</t>
  </si>
  <si>
    <t>1. numero de procedimeintos existentes/ numero de procedimeintos actualziados.
2. numero de informes de interventoria revisados/ numero de proyectos evaluados por la Gerencia Social
3. Numero de reuniones realizadas/ numero de reuniones programadas</t>
  </si>
  <si>
    <t>Relacionamiento efectivo con las comunidades del area de influencia de los proyectos</t>
  </si>
  <si>
    <t>1. Numero de reuniones programadas / Numero de reuniones programadas
2.  Numero de procedimeintos existentes/ numero de procedimeintos actualizados.
3. Numero de veedurias ciudadanas conformadas en el ambito del proyecto/ proyectos a los que le hace seguimeinto la gerencia social</t>
  </si>
  <si>
    <t xml:space="preserve">1. acompañamiento social a los cronogramas de intervención
2. Efectividad en el relacionamiento interinstitucional                    </t>
  </si>
  <si>
    <t xml:space="preserve">1. numero de planes de regularización asistidos / planes de regularizacion programados                                                                                                                                                        
2. Numero de mesas de trabajo interinstitucionales realizadas / numero de mesas interinstirucionales programadas                         </t>
  </si>
  <si>
    <t>FECHA DE CONSOLIDACION: 18 de enero de 2017</t>
  </si>
  <si>
    <t>3. El presente mapa de riesgos surtio la etapa de participación y consulta a la ciudadanía solicitado por la ley mediante la publicación en la pagina web y mediante informacion de comunicado oficial entre el 23 al 31 de enero de 2017</t>
  </si>
  <si>
    <t>VERSION Y FECHA DE NUEVO AJUSTE: No. 1 de 30 enero de 2017</t>
  </si>
  <si>
    <t>SIGLA PROCESO/Area</t>
  </si>
  <si>
    <t>NOTAS:          1. Para consultar causas, consecuencias y demás detalles del mapa, por favor consulte nuestra pagina web de forma especifica para cada proceso. Ruta: https://www.ani.gov.co/riesgos-y-medidas-anticorrupion</t>
  </si>
  <si>
    <t>3.5. AREA VULNERABLE - VICEPRESIDENCIA EJECUTIVA</t>
  </si>
  <si>
    <t>AÑO 2016</t>
  </si>
  <si>
    <t>AÑO 2017</t>
  </si>
  <si>
    <t>Filtración de la información contenida en los estudios de factibilidad antes de su aprobación final.</t>
  </si>
  <si>
    <t>CP-C1</t>
  </si>
  <si>
    <t>Elaboración de pliego de condiciones  a la medida de una firma(s) particular.</t>
  </si>
  <si>
    <t>CP-C2</t>
  </si>
  <si>
    <t>CP-C3</t>
  </si>
  <si>
    <t>Calificación de los pliegos de forma subjetiva o errónea.</t>
  </si>
  <si>
    <t>CP-C 4</t>
  </si>
  <si>
    <t>CP-C 5</t>
  </si>
  <si>
    <t>Modificar los pliegos de condiciones con el fin de favorecer a terceros.</t>
  </si>
  <si>
    <t>EPI-JE 1</t>
  </si>
  <si>
    <t>Elaboración de pliegos de condiciones y condiciones contractuales a la medida de una firma(s) particula</t>
  </si>
  <si>
    <t>EPI-JE 2</t>
  </si>
  <si>
    <t>EPI-JE 3</t>
  </si>
  <si>
    <t>EPI-JE 4</t>
  </si>
  <si>
    <t>EPI-JE 5</t>
  </si>
  <si>
    <t xml:space="preserve">Manipulación de recursos por falta de control directo sobre los  patrimonios autónomos </t>
  </si>
  <si>
    <t>EPI-VE 1</t>
  </si>
  <si>
    <t>EPI-VE 2</t>
  </si>
  <si>
    <t>EPI-VE 3</t>
  </si>
  <si>
    <t>EPI-VE 4</t>
  </si>
  <si>
    <t>GC-VGC 1</t>
  </si>
  <si>
    <t>GC-VGC 2</t>
  </si>
  <si>
    <t>GC-VGC 3</t>
  </si>
  <si>
    <t>GC-VGC 4</t>
  </si>
  <si>
    <t>GC-VGC 5</t>
  </si>
  <si>
    <t>GC-VGC 6</t>
  </si>
  <si>
    <t>GC-VGC 7</t>
  </si>
  <si>
    <t>GC-VGC 8</t>
  </si>
  <si>
    <t>GC-VGC 9</t>
  </si>
  <si>
    <t>GC-SA 1</t>
  </si>
  <si>
    <t xml:space="preserve">Perjudicar el desarrollo de la concesión por los demorados procesos de licenciamiento ambiental.
</t>
  </si>
  <si>
    <t>GC-SA 2</t>
  </si>
  <si>
    <t>GC-SA 3</t>
  </si>
  <si>
    <t>Negligencia en la gestión para hacer efectivo el  cumplimiento de las obligaciones ambientales.</t>
  </si>
  <si>
    <t>GC-SA 4</t>
  </si>
  <si>
    <t>Solicitud de cambio o complemento del diseño de la obra por parte de la comunidad, motivados por presiones de terceros</t>
  </si>
  <si>
    <t>Riesgo Alto (Z-11)</t>
  </si>
  <si>
    <t>GC-P 1</t>
  </si>
  <si>
    <t>GC-P  2</t>
  </si>
  <si>
    <t>GC-P  3</t>
  </si>
  <si>
    <t xml:space="preserve">
Indebida aplicación de las metodologías valuatorias en la elaboración de los avalúos de los bienes requeridos para los proyectos</t>
  </si>
  <si>
    <t>GC-P  4</t>
  </si>
  <si>
    <t>GC-VEJ  1</t>
  </si>
  <si>
    <t>GC-VEJ  2</t>
  </si>
  <si>
    <t>GC-VEJ  3</t>
  </si>
  <si>
    <t>GC-VEJ  4</t>
  </si>
  <si>
    <t>GC-VEJ  5</t>
  </si>
  <si>
    <t>GC-VEJ  6</t>
  </si>
  <si>
    <t>GC-VEJ  7</t>
  </si>
  <si>
    <t>GC-VEJ  8</t>
  </si>
  <si>
    <t>GJ-DJ 1</t>
  </si>
  <si>
    <t>GJ-DJ  2</t>
  </si>
  <si>
    <t>GJ-DJ  3</t>
  </si>
  <si>
    <t>GJ-DJ  4</t>
  </si>
  <si>
    <t xml:space="preserve">Fitración de información de procesos judiciales </t>
  </si>
  <si>
    <t>GAF - AC 1</t>
  </si>
  <si>
    <t xml:space="preserve">Filtración de información , manipulación o robo de expedientes físicos para fines ilicitos. </t>
  </si>
  <si>
    <t>GAF - AC 2</t>
  </si>
  <si>
    <t>Destrucción de información con fines ilicitos</t>
  </si>
  <si>
    <t>GAF - AC 3</t>
  </si>
  <si>
    <t>GAF - AC 4</t>
  </si>
  <si>
    <t>GAF - AC 5</t>
  </si>
  <si>
    <t>Demoras y posibles pérdidas de documentos que forman parte de los expedientes de contratación de Concesiones e Interventorias.</t>
  </si>
  <si>
    <t>OBSERVACIONES</t>
  </si>
  <si>
    <t>CAMBIO</t>
  </si>
  <si>
    <t xml:space="preserve">Justificacion: </t>
  </si>
  <si>
    <t>Eliminado</t>
  </si>
  <si>
    <t>Cambios para el 2017</t>
  </si>
  <si>
    <t>Creacion</t>
  </si>
  <si>
    <r>
      <rPr>
        <b/>
        <sz val="11"/>
        <rFont val="Arial Narrow"/>
        <family val="2"/>
      </rPr>
      <t>Justificacion Eliminacion del 2016:</t>
    </r>
    <r>
      <rPr>
        <sz val="11"/>
        <rFont val="Arial Narrow"/>
        <family val="2"/>
      </rPr>
      <t xml:space="preserve">  Según correo electronico del 16/01/2017: En la Resolución 952 del 23 de junio de 2016 se cambian funciones, por lo que se consideró necesario identificar los riesgos de carácter ambiental y social  y distribuirlos en cada uno de los Grupos Internos de Trabajo Ambiental y Social, de acuerdo a sus respectivas competencias</t>
    </r>
  </si>
  <si>
    <r>
      <rPr>
        <b/>
        <sz val="11"/>
        <rFont val="Arial Narrow"/>
        <family val="2"/>
      </rPr>
      <t xml:space="preserve">Justificacion Creacion 2017:  </t>
    </r>
    <r>
      <rPr>
        <sz val="11"/>
        <rFont val="Arial Narrow"/>
        <family val="2"/>
      </rPr>
      <t>Dicho riesgo se crea considerando que las medidas de prevención, mitigación, corrección y compensación, impuestas y/o aprobadas por las autoridades ambientales, pueden llegar a crear  situaciones que involucran a actores externos, dando así la probabilidad de que se afecte la transparencia en la adopción de este tipo de medidas por parte de los concesionarios y/o la Autoridad Ambiental.</t>
    </r>
  </si>
  <si>
    <r>
      <rPr>
        <b/>
        <sz val="11"/>
        <rFont val="Arial Narrow"/>
        <family val="2"/>
      </rPr>
      <t xml:space="preserve">Justificacion: </t>
    </r>
    <r>
      <rPr>
        <sz val="11"/>
        <rFont val="Arial Narrow"/>
        <family val="2"/>
      </rPr>
      <t>Según memorando No. 2016-702-017161-3 del 30/12/2016 y correo electronico del 13/01/2017: "Se considera que este riesgo debe ser eliminado para la gerencia, dado que, por parte de estructuración esde el punto de vista jurídico en las diferentes versiones del contrato estándar hasta la versión actual se ha regulado la forma y condiciones que se deben observar el manejo del patrimonio autónomo de un proyecto, por tanto, desde la estructuración jurídca no hay riesgo, como el que se planteó en la matriz. 
Asimismo, se identificó que por la naturaleza del riesgo, quien puede hacer un control directo sobre los  patrimonios autónomos es la Vicepresidencia de Gestión Contractual, es más, ellos cuentan en su matriz de riesgos con un ítem que abarca este riesgo (Negligencia en la gestión para hacer efectivo el cumplimiento contractual generando anomalías y detrimento patrimonial a la Nación.)
 Finalmente, anotamos que  de acuerdo con las Resoluciones 576 de 2013 y 1452 de 2013, las cuales están relacionadas con las funciones, competencias y el apoyo de esta gerencia a los procesos de la entidad, esta dependencia no es la competente funcionalmente, dado que, no ejerce control directo sobre los  patrimonios autónomos, pues, en términos generales la competencias y funciones están en el marco jurídico de las estructuración de proyectos APP"</t>
    </r>
  </si>
  <si>
    <t>Aclaración del titulo del riesgo (mismo riesgo)</t>
  </si>
  <si>
    <r>
      <rPr>
        <b/>
        <sz val="11"/>
        <rFont val="Arial Narrow"/>
        <family val="2"/>
      </rPr>
      <t>Justificacion Creacion:</t>
    </r>
    <r>
      <rPr>
        <sz val="11"/>
        <rFont val="Arial Narrow"/>
        <family val="2"/>
      </rPr>
      <t xml:space="preserve">  Según correo electronico del 16/01/2017: En la Resolución 952 del 23 de junio de 2016 se cambian funciones, por lo que se consideró necesario identificar los riesgos de carácter ambiental y social  y distribuirlos en cada uno de los Grupos Internos de Trabajo Ambiental y Social, de acuerdo a sus respectivas competencias.
Así las cosas, el mapa anticorrupción social conservó tres riesgos de los ya formulados durante la vigencia 2016, toda vez que se encuentran relacionados con las funciones de este grupo de manera directa. Vale la pena aclarar que no se incluyeron riesgos adicionales para el año 2017. 
 Adicionalmente, se debe considerar que la creación de un mapa anticorrupción que incluye de manera específica factores sociales que inciden en la gestión a cargo de la Entidad, permitirá monitorear la incidencia de estos factores y obtener una información veraz y efectiva que contribuya a la generación de alertas e implementación de medidas preventivas y/o formulación de  acciones de mejora que contribuyen al óptimo desarrollo de la gestión social y de los proyectos a cargo de la Entidad. 
</t>
    </r>
  </si>
  <si>
    <t>Elimincion &amp; Creacion</t>
  </si>
  <si>
    <t>BORRADOR DEL MAPA DE RIESGO Y MEDIDAS ANTICORRUPCION  ANI 2017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</si>
</sst>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53" x14ac:knownFonts="1">
    <font>
      <sz val="10"/>
      <name val="Arial"/>
    </font>
    <font>
      <sz val="10"/>
      <name val="Arial"/>
      <family val="2"/>
    </font>
    <font>
      <b/>
      <sz val="12"/>
      <name val="Arial"/>
      <family val="2"/>
    </font>
    <font>
      <b/>
      <sz val="10"/>
      <name val="Arial"/>
      <family val="2"/>
    </font>
    <font>
      <sz val="10"/>
      <name val="Arial"/>
      <family val="2"/>
    </font>
    <font>
      <sz val="14"/>
      <name val="Arial"/>
      <family val="2"/>
    </font>
    <font>
      <b/>
      <sz val="16"/>
      <color indexed="81"/>
      <name val="Tahoma"/>
      <family val="2"/>
    </font>
    <font>
      <b/>
      <sz val="24"/>
      <name val="Arial"/>
      <family val="2"/>
    </font>
    <font>
      <b/>
      <sz val="12"/>
      <color indexed="81"/>
      <name val="Tahoma"/>
      <family val="2"/>
    </font>
    <font>
      <sz val="12"/>
      <color indexed="81"/>
      <name val="Tahoma"/>
      <family val="2"/>
    </font>
    <font>
      <b/>
      <sz val="14"/>
      <name val="Arial"/>
      <family val="2"/>
    </font>
    <font>
      <sz val="16"/>
      <name val="Arial"/>
      <family val="2"/>
    </font>
    <font>
      <b/>
      <sz val="20"/>
      <name val="Arial"/>
      <family val="2"/>
    </font>
    <font>
      <sz val="20"/>
      <name val="Arial"/>
      <family val="2"/>
    </font>
    <font>
      <b/>
      <sz val="30"/>
      <name val="Arial"/>
      <family val="2"/>
    </font>
    <font>
      <sz val="24"/>
      <name val="Arial"/>
      <family val="2"/>
    </font>
    <font>
      <b/>
      <sz val="26"/>
      <name val="Arial"/>
      <family val="2"/>
    </font>
    <font>
      <sz val="26"/>
      <name val="Arial"/>
      <family val="2"/>
    </font>
    <font>
      <sz val="11"/>
      <color theme="1"/>
      <name val="Calibri"/>
      <family val="2"/>
      <scheme val="minor"/>
    </font>
    <font>
      <b/>
      <sz val="11"/>
      <color theme="1"/>
      <name val="Calibri"/>
      <family val="2"/>
      <scheme val="minor"/>
    </font>
    <font>
      <b/>
      <sz val="14"/>
      <color rgb="FFFF0000"/>
      <name val="Arial"/>
      <family val="2"/>
    </font>
    <font>
      <b/>
      <sz val="24"/>
      <color theme="1"/>
      <name val="Arial"/>
      <family val="2"/>
    </font>
    <font>
      <sz val="10"/>
      <color theme="1"/>
      <name val="Arial"/>
      <family val="2"/>
    </font>
    <font>
      <sz val="24"/>
      <color theme="1"/>
      <name val="Arial"/>
      <family val="2"/>
    </font>
    <font>
      <b/>
      <sz val="26"/>
      <color theme="1"/>
      <name val="Arial"/>
      <family val="2"/>
    </font>
    <font>
      <sz val="26"/>
      <color theme="1"/>
      <name val="Arial"/>
      <family val="2"/>
    </font>
    <font>
      <b/>
      <sz val="26"/>
      <color theme="0"/>
      <name val="Arial"/>
      <family val="2"/>
    </font>
    <font>
      <b/>
      <sz val="24"/>
      <color theme="0"/>
      <name val="Arial"/>
      <family val="2"/>
    </font>
    <font>
      <b/>
      <sz val="10"/>
      <color theme="1"/>
      <name val="Arial"/>
      <family val="2"/>
    </font>
    <font>
      <sz val="18"/>
      <name val="Arial Narrow"/>
      <family val="2"/>
    </font>
    <font>
      <b/>
      <sz val="18"/>
      <name val="Arial Narrow"/>
      <family val="2"/>
    </font>
    <font>
      <b/>
      <sz val="16"/>
      <name val="Arial"/>
      <family val="2"/>
    </font>
    <font>
      <b/>
      <sz val="36"/>
      <color theme="1"/>
      <name val="Arial"/>
      <family val="2"/>
    </font>
    <font>
      <b/>
      <sz val="36"/>
      <color theme="0"/>
      <name val="Arial"/>
      <family val="2"/>
    </font>
    <font>
      <b/>
      <sz val="18"/>
      <name val="Arial"/>
      <family val="2"/>
    </font>
    <font>
      <b/>
      <sz val="22"/>
      <name val="Arial"/>
      <family val="2"/>
    </font>
    <font>
      <sz val="10"/>
      <name val="Arial"/>
    </font>
    <font>
      <b/>
      <sz val="8"/>
      <color indexed="81"/>
      <name val="Tahoma"/>
      <family val="2"/>
    </font>
    <font>
      <b/>
      <sz val="9"/>
      <color indexed="81"/>
      <name val="Tahoma"/>
      <family val="2"/>
    </font>
    <font>
      <sz val="18"/>
      <name val="Arial"/>
      <family val="2"/>
    </font>
    <font>
      <sz val="16"/>
      <name val="Arial Narrow"/>
      <family val="2"/>
    </font>
    <font>
      <sz val="10"/>
      <color theme="0"/>
      <name val="Arial"/>
      <family val="2"/>
    </font>
    <font>
      <sz val="15"/>
      <color theme="0"/>
      <name val="Arial"/>
      <family val="2"/>
    </font>
    <font>
      <b/>
      <sz val="28"/>
      <color theme="0"/>
      <name val="Arial"/>
      <family val="2"/>
    </font>
    <font>
      <sz val="18"/>
      <color rgb="FFFF0000"/>
      <name val="Arial Narrow"/>
      <family val="2"/>
    </font>
    <font>
      <sz val="20"/>
      <name val="Arial Narrow"/>
      <family val="2"/>
    </font>
    <font>
      <b/>
      <sz val="22"/>
      <color theme="1"/>
      <name val="Arial"/>
      <family val="2"/>
    </font>
    <font>
      <sz val="11"/>
      <name val="Arial"/>
      <family val="2"/>
    </font>
    <font>
      <sz val="12"/>
      <name val="Arial"/>
      <family val="2"/>
    </font>
    <font>
      <b/>
      <sz val="12"/>
      <name val="Arial Narrow"/>
      <family val="2"/>
    </font>
    <font>
      <b/>
      <sz val="10"/>
      <name val="Arial Narrow"/>
      <family val="2"/>
    </font>
    <font>
      <sz val="11"/>
      <name val="Arial Narrow"/>
      <family val="2"/>
    </font>
    <font>
      <b/>
      <sz val="11"/>
      <name val="Arial Narrow"/>
      <family val="2"/>
    </font>
  </fonts>
  <fills count="21">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0000"/>
        <bgColor indexed="64"/>
      </patternFill>
    </fill>
    <fill>
      <patternFill patternType="solid">
        <fgColor theme="5" tint="-0.499984740745262"/>
        <bgColor indexed="64"/>
      </patternFill>
    </fill>
    <fill>
      <patternFill patternType="solid">
        <fgColor rgb="FFFFFF00"/>
        <bgColor indexed="64"/>
      </patternFill>
    </fill>
    <fill>
      <patternFill patternType="solid">
        <fgColor rgb="FF00B050"/>
        <bgColor indexed="64"/>
      </patternFill>
    </fill>
    <fill>
      <patternFill patternType="solid">
        <fgColor theme="9" tint="0.39997558519241921"/>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theme="3" tint="0.79998168889431442"/>
        <bgColor indexed="64"/>
      </patternFill>
    </fill>
    <fill>
      <patternFill patternType="solid">
        <fgColor theme="2" tint="-0.249977111117893"/>
        <bgColor indexed="64"/>
      </patternFill>
    </fill>
    <fill>
      <patternFill patternType="solid">
        <fgColor theme="5" tint="0.59999389629810485"/>
        <bgColor indexed="64"/>
      </patternFill>
    </fill>
    <fill>
      <patternFill patternType="solid">
        <fgColor theme="5" tint="-0.249977111117893"/>
        <bgColor indexed="64"/>
      </patternFill>
    </fill>
    <fill>
      <patternFill patternType="solid">
        <fgColor rgb="FF92D050"/>
        <bgColor indexed="64"/>
      </patternFill>
    </fill>
    <fill>
      <patternFill patternType="solid">
        <fgColor theme="2" tint="-9.9978637043366805E-2"/>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theme="4" tint="0.59999389629810485"/>
        <bgColor indexed="64"/>
      </patternFill>
    </fill>
    <fill>
      <patternFill patternType="solid">
        <fgColor theme="0" tint="-0.34998626667073579"/>
        <bgColor indexed="64"/>
      </patternFill>
    </fill>
  </fills>
  <borders count="6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style="thin">
        <color indexed="64"/>
      </top>
      <bottom style="thin">
        <color indexed="64"/>
      </bottom>
      <diagonal/>
    </border>
    <border>
      <left/>
      <right/>
      <top style="medium">
        <color indexed="64"/>
      </top>
      <bottom style="medium">
        <color indexed="64"/>
      </bottom>
      <diagonal/>
    </border>
    <border>
      <left/>
      <right style="medium">
        <color indexed="64"/>
      </right>
      <top/>
      <bottom/>
      <diagonal/>
    </border>
    <border>
      <left/>
      <right style="medium">
        <color indexed="64"/>
      </right>
      <top/>
      <bottom style="medium">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top style="medium">
        <color indexed="64"/>
      </top>
      <bottom/>
      <diagonal/>
    </border>
    <border>
      <left style="thin">
        <color indexed="64"/>
      </left>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ck">
        <color indexed="64"/>
      </left>
      <right style="medium">
        <color indexed="64"/>
      </right>
      <top style="thick">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bottom/>
      <diagonal/>
    </border>
    <border>
      <left/>
      <right/>
      <top/>
      <bottom style="thin">
        <color theme="4" tint="0.39997558519241921"/>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thin">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ck">
        <color indexed="64"/>
      </bottom>
      <diagonal/>
    </border>
    <border>
      <left/>
      <right style="medium">
        <color indexed="64"/>
      </right>
      <top style="medium">
        <color indexed="64"/>
      </top>
      <bottom style="thick">
        <color indexed="64"/>
      </bottom>
      <diagonal/>
    </border>
    <border>
      <left/>
      <right style="thick">
        <color indexed="64"/>
      </right>
      <top style="thick">
        <color indexed="64"/>
      </top>
      <bottom/>
      <diagonal/>
    </border>
    <border>
      <left style="medium">
        <color indexed="64"/>
      </left>
      <right style="thick">
        <color indexed="64"/>
      </right>
      <top style="medium">
        <color indexed="64"/>
      </top>
      <bottom/>
      <diagonal/>
    </border>
    <border>
      <left style="thick">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style="thin">
        <color indexed="64"/>
      </left>
      <right style="medium">
        <color indexed="64"/>
      </right>
      <top style="medium">
        <color indexed="64"/>
      </top>
      <bottom/>
      <diagonal/>
    </border>
  </borders>
  <cellStyleXfs count="9">
    <xf numFmtId="0" fontId="0" fillId="0" borderId="0"/>
    <xf numFmtId="0" fontId="4" fillId="0" borderId="0"/>
    <xf numFmtId="0" fontId="18" fillId="0" borderId="0"/>
    <xf numFmtId="9" fontId="36"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597">
    <xf numFmtId="0" fontId="0" fillId="0" borderId="0" xfId="0"/>
    <xf numFmtId="0" fontId="0" fillId="0" borderId="0" xfId="0" applyBorder="1"/>
    <xf numFmtId="0" fontId="4" fillId="0" borderId="0" xfId="0" applyFont="1"/>
    <xf numFmtId="0" fontId="4" fillId="0" borderId="0" xfId="0" applyFont="1" applyBorder="1" applyAlignment="1">
      <alignment wrapText="1"/>
    </xf>
    <xf numFmtId="0" fontId="2" fillId="0" borderId="0" xfId="0" applyFont="1" applyBorder="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Border="1" applyAlignment="1">
      <alignment horizontal="center" vertical="center"/>
    </xf>
    <xf numFmtId="0" fontId="0" fillId="0" borderId="1" xfId="0" applyBorder="1"/>
    <xf numFmtId="0" fontId="0" fillId="0" borderId="0" xfId="0" applyBorder="1" applyAlignment="1">
      <alignment horizontal="center" vertical="center"/>
    </xf>
    <xf numFmtId="0" fontId="4" fillId="0" borderId="0" xfId="0" applyFont="1" applyBorder="1" applyAlignment="1">
      <alignment horizontal="center" vertical="center"/>
    </xf>
    <xf numFmtId="0" fontId="4" fillId="0" borderId="1" xfId="0" applyFont="1" applyBorder="1" applyAlignment="1">
      <alignment horizontal="left" vertical="center"/>
    </xf>
    <xf numFmtId="0" fontId="0" fillId="0" borderId="1" xfId="0" applyBorder="1" applyAlignment="1">
      <alignment horizontal="center" vertical="center"/>
    </xf>
    <xf numFmtId="0" fontId="4" fillId="0" borderId="1" xfId="0" applyFont="1" applyBorder="1"/>
    <xf numFmtId="0" fontId="3" fillId="0" borderId="0" xfId="0" applyFont="1" applyFill="1" applyBorder="1" applyAlignment="1">
      <alignment horizontal="center" wrapText="1"/>
    </xf>
    <xf numFmtId="0" fontId="4" fillId="0" borderId="0" xfId="0" applyFont="1" applyAlignment="1">
      <alignment wrapText="1"/>
    </xf>
    <xf numFmtId="0" fontId="4" fillId="0" borderId="0" xfId="0" applyFont="1" applyBorder="1" applyAlignment="1">
      <alignment horizontal="left" vertical="center"/>
    </xf>
    <xf numFmtId="0" fontId="4" fillId="0" borderId="2" xfId="0" applyFont="1" applyBorder="1"/>
    <xf numFmtId="0" fontId="0" fillId="0" borderId="3" xfId="0" applyBorder="1"/>
    <xf numFmtId="0" fontId="3" fillId="0" borderId="0" xfId="0" applyFont="1" applyBorder="1" applyAlignment="1">
      <alignment horizontal="center" vertical="center"/>
    </xf>
    <xf numFmtId="0" fontId="11" fillId="0" borderId="0" xfId="0" applyFont="1"/>
    <xf numFmtId="0" fontId="4" fillId="0" borderId="0" xfId="1"/>
    <xf numFmtId="0" fontId="4" fillId="0" borderId="0" xfId="1" applyBorder="1"/>
    <xf numFmtId="0" fontId="20" fillId="0" borderId="0" xfId="1" applyFont="1" applyBorder="1" applyAlignment="1">
      <alignment horizontal="center" vertical="center"/>
    </xf>
    <xf numFmtId="0" fontId="10" fillId="0" borderId="0" xfId="1" applyFont="1" applyBorder="1" applyAlignment="1">
      <alignment horizontal="center" vertical="center"/>
    </xf>
    <xf numFmtId="0" fontId="12" fillId="0" borderId="0" xfId="1" applyFont="1" applyBorder="1" applyAlignment="1">
      <alignment horizontal="center" vertical="center"/>
    </xf>
    <xf numFmtId="0" fontId="4" fillId="3" borderId="0" xfId="1" applyFont="1" applyFill="1" applyBorder="1" applyAlignment="1">
      <alignment vertical="center"/>
    </xf>
    <xf numFmtId="0" fontId="4" fillId="0" borderId="0" xfId="1" applyBorder="1" applyAlignment="1">
      <alignment horizontal="center" vertical="center"/>
    </xf>
    <xf numFmtId="0" fontId="0" fillId="0" borderId="0" xfId="0" applyAlignment="1">
      <alignment horizontal="center" vertical="center"/>
    </xf>
    <xf numFmtId="0" fontId="22" fillId="0" borderId="0" xfId="0" applyFont="1"/>
    <xf numFmtId="0" fontId="22" fillId="0" borderId="0" xfId="0" applyFont="1" applyAlignment="1">
      <alignment horizontal="center" vertical="center"/>
    </xf>
    <xf numFmtId="0" fontId="21" fillId="4" borderId="16" xfId="1" applyFont="1" applyFill="1" applyBorder="1" applyAlignment="1">
      <alignment vertical="center" wrapText="1"/>
    </xf>
    <xf numFmtId="0" fontId="13" fillId="3" borderId="1" xfId="1" applyFont="1" applyFill="1" applyBorder="1" applyAlignment="1">
      <alignment horizontal="center" vertical="center"/>
    </xf>
    <xf numFmtId="0" fontId="15" fillId="0" borderId="0" xfId="0" applyFont="1"/>
    <xf numFmtId="0" fontId="23" fillId="7" borderId="0" xfId="1" applyFont="1" applyFill="1" applyBorder="1" applyAlignment="1">
      <alignment vertical="center" wrapText="1"/>
    </xf>
    <xf numFmtId="0" fontId="23" fillId="7" borderId="18" xfId="1" applyFont="1" applyFill="1" applyBorder="1" applyAlignment="1">
      <alignment horizontal="center" vertical="center" wrapText="1"/>
    </xf>
    <xf numFmtId="0" fontId="21" fillId="4" borderId="0" xfId="1" applyFont="1" applyFill="1" applyBorder="1" applyAlignment="1">
      <alignment vertical="center" wrapText="1"/>
    </xf>
    <xf numFmtId="0" fontId="23" fillId="6" borderId="0" xfId="1" applyFont="1" applyFill="1" applyBorder="1" applyAlignment="1">
      <alignment vertical="center" wrapText="1"/>
    </xf>
    <xf numFmtId="0" fontId="21" fillId="6" borderId="18" xfId="1" applyFont="1" applyFill="1" applyBorder="1" applyAlignment="1">
      <alignment horizontal="center" vertical="center" wrapText="1"/>
    </xf>
    <xf numFmtId="0" fontId="21" fillId="6" borderId="19" xfId="1" applyFont="1" applyFill="1" applyBorder="1" applyAlignment="1">
      <alignment horizontal="center" vertical="center" wrapText="1"/>
    </xf>
    <xf numFmtId="0" fontId="24" fillId="4" borderId="0" xfId="1" applyFont="1" applyFill="1" applyBorder="1" applyAlignment="1">
      <alignment horizontal="center" vertical="center" wrapText="1"/>
    </xf>
    <xf numFmtId="0" fontId="24" fillId="7" borderId="18" xfId="1" applyFont="1" applyFill="1" applyBorder="1" applyAlignment="1">
      <alignment horizontal="center" vertical="center" wrapText="1"/>
    </xf>
    <xf numFmtId="0" fontId="24" fillId="7" borderId="16" xfId="1" applyFont="1" applyFill="1" applyBorder="1" applyAlignment="1">
      <alignment horizontal="left" vertical="center" wrapText="1"/>
    </xf>
    <xf numFmtId="0" fontId="24" fillId="6" borderId="18" xfId="1" applyFont="1" applyFill="1" applyBorder="1" applyAlignment="1">
      <alignment horizontal="center" vertical="center" wrapText="1"/>
    </xf>
    <xf numFmtId="0" fontId="24" fillId="6" borderId="0" xfId="1" applyFont="1" applyFill="1" applyBorder="1" applyAlignment="1">
      <alignment horizontal="left" vertical="center" wrapText="1"/>
    </xf>
    <xf numFmtId="0" fontId="24" fillId="7" borderId="16" xfId="1" applyFont="1" applyFill="1" applyBorder="1" applyAlignment="1">
      <alignment horizontal="center" vertical="center" wrapText="1"/>
    </xf>
    <xf numFmtId="0" fontId="24" fillId="6" borderId="16" xfId="1" applyFont="1" applyFill="1" applyBorder="1" applyAlignment="1">
      <alignment horizontal="left" vertical="center" wrapText="1"/>
    </xf>
    <xf numFmtId="0" fontId="25" fillId="7" borderId="0" xfId="1" applyFont="1" applyFill="1" applyBorder="1" applyAlignment="1">
      <alignment vertical="center" wrapText="1"/>
    </xf>
    <xf numFmtId="0" fontId="16" fillId="0" borderId="0" xfId="0" applyFont="1"/>
    <xf numFmtId="0" fontId="17" fillId="0" borderId="0" xfId="0" applyFont="1"/>
    <xf numFmtId="0" fontId="17" fillId="0" borderId="0" xfId="0" applyFont="1" applyAlignment="1">
      <alignment horizontal="center" vertical="center"/>
    </xf>
    <xf numFmtId="0" fontId="16" fillId="0" borderId="0" xfId="0" applyFont="1" applyAlignment="1">
      <alignment horizontal="left"/>
    </xf>
    <xf numFmtId="0" fontId="26" fillId="5" borderId="18" xfId="1" applyFont="1" applyFill="1" applyBorder="1" applyAlignment="1">
      <alignment horizontal="center" vertical="center" wrapText="1"/>
    </xf>
    <xf numFmtId="0" fontId="26" fillId="5" borderId="16" xfId="1" applyFont="1" applyFill="1" applyBorder="1" applyAlignment="1">
      <alignment horizontal="left" vertical="center" wrapText="1"/>
    </xf>
    <xf numFmtId="0" fontId="26" fillId="5" borderId="16" xfId="1" applyFont="1" applyFill="1" applyBorder="1" applyAlignment="1">
      <alignment horizontal="center" vertical="center" wrapText="1"/>
    </xf>
    <xf numFmtId="0" fontId="19" fillId="0" borderId="0" xfId="0" applyFont="1"/>
    <xf numFmtId="0" fontId="24" fillId="0" borderId="18" xfId="0" applyFont="1" applyBorder="1" applyAlignment="1">
      <alignment horizontal="center" vertical="center"/>
    </xf>
    <xf numFmtId="0" fontId="24" fillId="0" borderId="16" xfId="0" applyFont="1" applyBorder="1" applyAlignment="1">
      <alignment vertical="center" wrapText="1"/>
    </xf>
    <xf numFmtId="0" fontId="24" fillId="0" borderId="19" xfId="0" applyFont="1" applyBorder="1" applyAlignment="1">
      <alignment horizontal="center" vertical="center"/>
    </xf>
    <xf numFmtId="0" fontId="10" fillId="0" borderId="0" xfId="0" applyFont="1"/>
    <xf numFmtId="0" fontId="10" fillId="2" borderId="0" xfId="0" applyFont="1" applyFill="1" applyBorder="1" applyAlignment="1">
      <alignment horizontal="center" vertical="center"/>
    </xf>
    <xf numFmtId="0" fontId="10" fillId="3" borderId="0" xfId="0" applyFont="1" applyFill="1"/>
    <xf numFmtId="0" fontId="10" fillId="3" borderId="0" xfId="0" applyFont="1" applyFill="1" applyAlignment="1">
      <alignment horizontal="center" vertical="center"/>
    </xf>
    <xf numFmtId="17" fontId="10" fillId="0" borderId="0" xfId="0" applyNumberFormat="1" applyFont="1"/>
    <xf numFmtId="0" fontId="10" fillId="0" borderId="0" xfId="0" applyFont="1" applyBorder="1" applyAlignment="1">
      <alignment horizontal="center" vertical="center"/>
    </xf>
    <xf numFmtId="0" fontId="20" fillId="0" borderId="0" xfId="0" applyFont="1" applyBorder="1" applyAlignment="1">
      <alignment horizontal="center" vertical="center"/>
    </xf>
    <xf numFmtId="0" fontId="20" fillId="3" borderId="0" xfId="0" applyFont="1" applyFill="1" applyBorder="1" applyAlignment="1">
      <alignment horizontal="center" vertical="center"/>
    </xf>
    <xf numFmtId="17" fontId="10" fillId="3" borderId="0" xfId="0" applyNumberFormat="1" applyFont="1" applyFill="1"/>
    <xf numFmtId="0" fontId="21" fillId="6" borderId="16" xfId="1" applyFont="1" applyFill="1" applyBorder="1" applyAlignment="1">
      <alignment horizontal="left" vertical="center" wrapText="1"/>
    </xf>
    <xf numFmtId="0" fontId="28" fillId="0" borderId="0" xfId="0" applyFont="1"/>
    <xf numFmtId="0" fontId="28" fillId="0" borderId="32" xfId="0" applyFont="1" applyBorder="1"/>
    <xf numFmtId="0" fontId="28" fillId="0" borderId="0" xfId="0" applyFont="1" applyBorder="1"/>
    <xf numFmtId="0" fontId="0" fillId="0" borderId="0" xfId="0" applyAlignment="1">
      <alignment wrapText="1"/>
    </xf>
    <xf numFmtId="0" fontId="24" fillId="7" borderId="0" xfId="1" applyFont="1" applyFill="1" applyBorder="1" applyAlignment="1">
      <alignment horizontal="center" vertical="center" wrapText="1"/>
    </xf>
    <xf numFmtId="0" fontId="24" fillId="6" borderId="0" xfId="1" applyFont="1" applyFill="1" applyBorder="1" applyAlignment="1">
      <alignment horizontal="center" vertical="center" wrapText="1"/>
    </xf>
    <xf numFmtId="0" fontId="24" fillId="7" borderId="19" xfId="1" applyFont="1" applyFill="1" applyBorder="1" applyAlignment="1">
      <alignment horizontal="center" vertical="center" wrapText="1"/>
    </xf>
    <xf numFmtId="0" fontId="24" fillId="7" borderId="17" xfId="1" applyFont="1" applyFill="1" applyBorder="1" applyAlignment="1">
      <alignment horizontal="center" vertical="center" wrapText="1"/>
    </xf>
    <xf numFmtId="0" fontId="1" fillId="0" borderId="0" xfId="0" applyFont="1"/>
    <xf numFmtId="0" fontId="16" fillId="3" borderId="18" xfId="0" applyFont="1" applyFill="1" applyBorder="1"/>
    <xf numFmtId="0" fontId="11" fillId="3" borderId="0" xfId="0" applyFont="1" applyFill="1" applyBorder="1"/>
    <xf numFmtId="0" fontId="16" fillId="3" borderId="19" xfId="0" applyFont="1" applyFill="1" applyBorder="1"/>
    <xf numFmtId="0" fontId="0" fillId="3" borderId="20" xfId="0" applyFill="1" applyBorder="1"/>
    <xf numFmtId="0" fontId="4" fillId="0" borderId="0" xfId="1" applyBorder="1" applyAlignment="1">
      <alignment horizontal="left"/>
    </xf>
    <xf numFmtId="0" fontId="12" fillId="0" borderId="0" xfId="1" applyFont="1" applyBorder="1" applyAlignment="1">
      <alignment horizontal="left" vertical="center"/>
    </xf>
    <xf numFmtId="0" fontId="24" fillId="7" borderId="17" xfId="1" applyFont="1" applyFill="1" applyBorder="1" applyAlignment="1">
      <alignment horizontal="left" vertical="center" wrapText="1"/>
    </xf>
    <xf numFmtId="0" fontId="25" fillId="7" borderId="16" xfId="1" applyFont="1" applyFill="1" applyBorder="1" applyAlignment="1">
      <alignment horizontal="left" vertical="center" wrapText="1"/>
    </xf>
    <xf numFmtId="0" fontId="23" fillId="7" borderId="16" xfId="1" applyFont="1" applyFill="1" applyBorder="1" applyAlignment="1">
      <alignment horizontal="left" vertical="center" wrapText="1"/>
    </xf>
    <xf numFmtId="0" fontId="22" fillId="0" borderId="0" xfId="0" applyFont="1" applyAlignment="1">
      <alignment horizontal="left"/>
    </xf>
    <xf numFmtId="0" fontId="17" fillId="0" borderId="0" xfId="0" applyFont="1" applyAlignment="1">
      <alignment horizontal="left"/>
    </xf>
    <xf numFmtId="164" fontId="16" fillId="3" borderId="16" xfId="0" applyNumberFormat="1" applyFont="1" applyFill="1" applyBorder="1" applyAlignment="1">
      <alignment horizontal="left"/>
    </xf>
    <xf numFmtId="164" fontId="16" fillId="3" borderId="17" xfId="0" applyNumberFormat="1" applyFont="1" applyFill="1" applyBorder="1" applyAlignment="1">
      <alignment horizontal="left"/>
    </xf>
    <xf numFmtId="0" fontId="5" fillId="0" borderId="0" xfId="0" applyFont="1" applyAlignment="1">
      <alignment horizontal="left"/>
    </xf>
    <xf numFmtId="0" fontId="0" fillId="0" borderId="0" xfId="0" applyAlignment="1">
      <alignment horizontal="left"/>
    </xf>
    <xf numFmtId="0" fontId="3" fillId="0" borderId="0" xfId="0" applyFont="1"/>
    <xf numFmtId="0" fontId="10" fillId="0" borderId="0" xfId="0" applyFont="1" applyAlignment="1">
      <alignment horizontal="center"/>
    </xf>
    <xf numFmtId="0" fontId="10" fillId="3" borderId="0" xfId="0" applyFont="1" applyFill="1" applyAlignment="1">
      <alignment horizontal="center"/>
    </xf>
    <xf numFmtId="0" fontId="24" fillId="6" borderId="19" xfId="1" applyFont="1" applyFill="1" applyBorder="1" applyAlignment="1">
      <alignment horizontal="center" vertical="center" wrapText="1"/>
    </xf>
    <xf numFmtId="0" fontId="24" fillId="4" borderId="16" xfId="1" applyFont="1" applyFill="1" applyBorder="1" applyAlignment="1">
      <alignment horizontal="center" vertical="center" wrapText="1"/>
    </xf>
    <xf numFmtId="0" fontId="23" fillId="7" borderId="0" xfId="1" applyFont="1" applyFill="1" applyBorder="1" applyAlignment="1">
      <alignment horizontal="left" vertical="center" wrapText="1"/>
    </xf>
    <xf numFmtId="0" fontId="24" fillId="7" borderId="0" xfId="1" applyFont="1" applyFill="1" applyBorder="1" applyAlignment="1">
      <alignment horizontal="left" vertical="center" wrapText="1"/>
    </xf>
    <xf numFmtId="0" fontId="21" fillId="6" borderId="0" xfId="1" applyFont="1" applyFill="1" applyBorder="1" applyAlignment="1">
      <alignment horizontal="center" vertical="center" wrapText="1"/>
    </xf>
    <xf numFmtId="0" fontId="21" fillId="6" borderId="0" xfId="1" applyFont="1" applyFill="1" applyBorder="1" applyAlignment="1">
      <alignment horizontal="left" vertical="center" wrapText="1"/>
    </xf>
    <xf numFmtId="0" fontId="23" fillId="6" borderId="0" xfId="1" applyFont="1" applyFill="1" applyBorder="1" applyAlignment="1">
      <alignment horizontal="left" vertical="center" wrapText="1"/>
    </xf>
    <xf numFmtId="0" fontId="23" fillId="6" borderId="18" xfId="1" applyFont="1" applyFill="1" applyBorder="1" applyAlignment="1">
      <alignment horizontal="center" vertical="center" wrapText="1"/>
    </xf>
    <xf numFmtId="0" fontId="24" fillId="6" borderId="17" xfId="1" applyFont="1" applyFill="1" applyBorder="1" applyAlignment="1">
      <alignment horizontal="left" vertical="center" wrapText="1"/>
    </xf>
    <xf numFmtId="0" fontId="26" fillId="5" borderId="19" xfId="1" applyFont="1" applyFill="1" applyBorder="1" applyAlignment="1">
      <alignment horizontal="center" vertical="center" wrapText="1"/>
    </xf>
    <xf numFmtId="0" fontId="21" fillId="6" borderId="17" xfId="1" applyFont="1" applyFill="1" applyBorder="1" applyAlignment="1">
      <alignment horizontal="left" vertical="center" wrapText="1"/>
    </xf>
    <xf numFmtId="0" fontId="2" fillId="0" borderId="0" xfId="0" applyFont="1" applyAlignment="1">
      <alignment horizontal="center"/>
    </xf>
    <xf numFmtId="0" fontId="16" fillId="3" borderId="23" xfId="0" applyFont="1" applyFill="1" applyBorder="1"/>
    <xf numFmtId="0" fontId="11" fillId="3" borderId="21" xfId="0" applyFont="1" applyFill="1" applyBorder="1"/>
    <xf numFmtId="0" fontId="16" fillId="3" borderId="24" xfId="0" applyFont="1" applyFill="1" applyBorder="1" applyAlignment="1">
      <alignment horizontal="left"/>
    </xf>
    <xf numFmtId="0" fontId="35" fillId="3" borderId="0" xfId="0" applyFont="1" applyFill="1"/>
    <xf numFmtId="0" fontId="29" fillId="0" borderId="0" xfId="0" applyFont="1"/>
    <xf numFmtId="0" fontId="29" fillId="0" borderId="0" xfId="0" applyFont="1" applyAlignment="1">
      <alignment horizontal="center" vertical="center" wrapText="1"/>
    </xf>
    <xf numFmtId="0" fontId="0" fillId="3" borderId="0" xfId="0" applyFill="1" applyAlignment="1">
      <alignment horizontal="center" vertical="center"/>
    </xf>
    <xf numFmtId="0" fontId="39" fillId="3" borderId="0" xfId="0" applyFont="1" applyFill="1" applyBorder="1" applyAlignment="1">
      <alignment horizontal="left" wrapText="1"/>
    </xf>
    <xf numFmtId="0" fontId="5" fillId="0" borderId="0" xfId="0" applyFont="1" applyAlignment="1"/>
    <xf numFmtId="0" fontId="0" fillId="3" borderId="0" xfId="0" applyFill="1"/>
    <xf numFmtId="0" fontId="41" fillId="3" borderId="0" xfId="0" applyFont="1" applyFill="1" applyAlignment="1">
      <alignment horizontal="center" vertical="center" wrapText="1"/>
    </xf>
    <xf numFmtId="0" fontId="42" fillId="3" borderId="0" xfId="0" applyFont="1" applyFill="1" applyAlignment="1">
      <alignment horizontal="center" vertical="center" wrapText="1"/>
    </xf>
    <xf numFmtId="0" fontId="10" fillId="0" borderId="7" xfId="0" applyFont="1" applyBorder="1" applyAlignment="1">
      <alignment horizontal="center" vertical="center"/>
    </xf>
    <xf numFmtId="0" fontId="10" fillId="0" borderId="0" xfId="0" applyFont="1" applyBorder="1" applyAlignment="1">
      <alignment horizontal="center" vertical="center"/>
    </xf>
    <xf numFmtId="0" fontId="31" fillId="0" borderId="6" xfId="0" applyFont="1" applyBorder="1" applyAlignment="1">
      <alignment horizontal="center" vertical="center"/>
    </xf>
    <xf numFmtId="0" fontId="0" fillId="6" borderId="0" xfId="0" applyFill="1"/>
    <xf numFmtId="0" fontId="15" fillId="0" borderId="18" xfId="0" applyFont="1" applyBorder="1"/>
    <xf numFmtId="0" fontId="15" fillId="0" borderId="0" xfId="0" applyFont="1" applyBorder="1"/>
    <xf numFmtId="0" fontId="26" fillId="4" borderId="18" xfId="1" applyFont="1" applyFill="1" applyBorder="1" applyAlignment="1">
      <alignment horizontal="center" vertical="center" wrapText="1"/>
    </xf>
    <xf numFmtId="0" fontId="26" fillId="4" borderId="16" xfId="1" applyFont="1" applyFill="1" applyBorder="1" applyAlignment="1">
      <alignment horizontal="left" vertical="center" wrapText="1"/>
    </xf>
    <xf numFmtId="0" fontId="26" fillId="4" borderId="19" xfId="1" applyFont="1" applyFill="1" applyBorder="1" applyAlignment="1">
      <alignment horizontal="center" vertical="center" wrapText="1"/>
    </xf>
    <xf numFmtId="0" fontId="26" fillId="4" borderId="17" xfId="1" applyFont="1" applyFill="1" applyBorder="1" applyAlignment="1">
      <alignment horizontal="left" vertical="center" wrapText="1"/>
    </xf>
    <xf numFmtId="0" fontId="26" fillId="5" borderId="17" xfId="1" applyFont="1" applyFill="1" applyBorder="1" applyAlignment="1">
      <alignment horizontal="center" vertical="center" wrapText="1"/>
    </xf>
    <xf numFmtId="0" fontId="43" fillId="5" borderId="0" xfId="1" applyFont="1" applyFill="1" applyBorder="1" applyAlignment="1">
      <alignment horizontal="center" vertical="center" wrapText="1"/>
    </xf>
    <xf numFmtId="0" fontId="27" fillId="5" borderId="0" xfId="1" applyFont="1" applyFill="1" applyBorder="1" applyAlignment="1">
      <alignment vertical="center" wrapText="1"/>
    </xf>
    <xf numFmtId="0" fontId="27" fillId="5" borderId="19" xfId="1" applyFont="1" applyFill="1" applyBorder="1" applyAlignment="1">
      <alignment horizontal="center" vertical="center" wrapText="1"/>
    </xf>
    <xf numFmtId="0" fontId="27" fillId="5" borderId="17" xfId="1" applyFont="1" applyFill="1" applyBorder="1" applyAlignment="1">
      <alignment horizontal="left" vertical="center" wrapText="1"/>
    </xf>
    <xf numFmtId="0" fontId="26" fillId="4" borderId="0" xfId="1" applyFont="1" applyFill="1" applyBorder="1" applyAlignment="1">
      <alignment horizontal="center" vertical="center" wrapText="1"/>
    </xf>
    <xf numFmtId="0" fontId="26" fillId="4" borderId="0" xfId="1" applyFont="1" applyFill="1" applyBorder="1" applyAlignment="1">
      <alignment horizontal="left" vertical="center" wrapText="1"/>
    </xf>
    <xf numFmtId="0" fontId="27" fillId="4" borderId="0" xfId="1" applyFont="1" applyFill="1" applyBorder="1" applyAlignment="1">
      <alignment horizontal="center" vertical="center" wrapText="1"/>
    </xf>
    <xf numFmtId="0" fontId="27" fillId="4" borderId="0" xfId="1" applyFont="1" applyFill="1" applyBorder="1" applyAlignment="1">
      <alignment vertical="center" wrapText="1"/>
    </xf>
    <xf numFmtId="0" fontId="27" fillId="4" borderId="0" xfId="1" applyFont="1" applyFill="1" applyBorder="1" applyAlignment="1">
      <alignment horizontal="left" vertical="center" wrapText="1"/>
    </xf>
    <xf numFmtId="0" fontId="27" fillId="4" borderId="20" xfId="1" applyFont="1" applyFill="1" applyBorder="1" applyAlignment="1">
      <alignment vertical="center" wrapText="1"/>
    </xf>
    <xf numFmtId="0" fontId="27" fillId="4" borderId="20" xfId="1" applyFont="1" applyFill="1" applyBorder="1" applyAlignment="1">
      <alignment horizontal="left" vertical="center" wrapText="1"/>
    </xf>
    <xf numFmtId="0" fontId="41" fillId="0" borderId="0" xfId="0" applyFont="1"/>
    <xf numFmtId="0" fontId="27" fillId="4" borderId="18" xfId="1" applyFont="1" applyFill="1" applyBorder="1" applyAlignment="1">
      <alignment horizontal="center" vertical="center" wrapText="1"/>
    </xf>
    <xf numFmtId="0" fontId="27" fillId="4" borderId="16" xfId="1" applyFont="1" applyFill="1" applyBorder="1" applyAlignment="1">
      <alignment horizontal="left" vertical="center" wrapText="1"/>
    </xf>
    <xf numFmtId="0" fontId="27" fillId="4" borderId="19" xfId="1" applyFont="1" applyFill="1" applyBorder="1" applyAlignment="1">
      <alignment horizontal="center" vertical="center" wrapText="1"/>
    </xf>
    <xf numFmtId="0" fontId="27" fillId="4" borderId="17" xfId="1" applyFont="1" applyFill="1" applyBorder="1" applyAlignment="1">
      <alignment horizontal="left" vertical="center" wrapText="1"/>
    </xf>
    <xf numFmtId="0" fontId="7" fillId="0" borderId="0" xfId="1" applyFont="1" applyBorder="1" applyAlignment="1">
      <alignment vertical="center" wrapText="1"/>
    </xf>
    <xf numFmtId="0" fontId="23" fillId="6" borderId="16" xfId="1" applyFont="1" applyFill="1" applyBorder="1" applyAlignment="1">
      <alignment vertical="center" wrapText="1"/>
    </xf>
    <xf numFmtId="0" fontId="21" fillId="6" borderId="16" xfId="1" applyFont="1" applyFill="1" applyBorder="1" applyAlignment="1">
      <alignment vertical="center" wrapText="1"/>
    </xf>
    <xf numFmtId="0" fontId="21" fillId="6" borderId="16" xfId="1" applyFont="1" applyFill="1" applyBorder="1" applyAlignment="1">
      <alignment horizontal="center" vertical="center" wrapText="1"/>
    </xf>
    <xf numFmtId="0" fontId="43" fillId="5" borderId="16" xfId="1" applyFont="1" applyFill="1" applyBorder="1" applyAlignment="1">
      <alignment horizontal="left" vertical="center" wrapText="1"/>
    </xf>
    <xf numFmtId="0" fontId="27" fillId="5" borderId="16" xfId="1" applyFont="1" applyFill="1" applyBorder="1" applyAlignment="1">
      <alignment vertical="center" wrapText="1"/>
    </xf>
    <xf numFmtId="0" fontId="0" fillId="15" borderId="0" xfId="0" applyFill="1"/>
    <xf numFmtId="0" fontId="2" fillId="0" borderId="0" xfId="0" applyNumberFormat="1" applyFont="1" applyAlignment="1">
      <alignment horizontal="center"/>
    </xf>
    <xf numFmtId="0" fontId="24" fillId="6" borderId="17" xfId="1" applyFont="1" applyFill="1" applyBorder="1" applyAlignment="1">
      <alignment horizontal="center" vertical="center" wrapText="1"/>
    </xf>
    <xf numFmtId="0" fontId="24" fillId="6" borderId="18" xfId="1" applyFont="1" applyFill="1" applyBorder="1" applyAlignment="1">
      <alignment horizontal="left" vertical="center" wrapText="1"/>
    </xf>
    <xf numFmtId="0" fontId="24" fillId="6" borderId="19" xfId="1" applyFont="1" applyFill="1" applyBorder="1" applyAlignment="1">
      <alignment horizontal="left" vertical="center" wrapText="1"/>
    </xf>
    <xf numFmtId="0" fontId="24" fillId="7" borderId="18" xfId="1" applyFont="1" applyFill="1" applyBorder="1" applyAlignment="1">
      <alignment horizontal="left" vertical="center" wrapText="1"/>
    </xf>
    <xf numFmtId="0" fontId="16" fillId="3" borderId="21" xfId="0" applyFont="1" applyFill="1" applyBorder="1" applyAlignment="1">
      <alignment horizontal="center" vertical="center"/>
    </xf>
    <xf numFmtId="0" fontId="16" fillId="3" borderId="0" xfId="0" applyFont="1" applyFill="1" applyBorder="1" applyAlignment="1">
      <alignment horizontal="center" vertical="center"/>
    </xf>
    <xf numFmtId="0" fontId="16" fillId="3" borderId="20" xfId="0" applyFont="1" applyFill="1" applyBorder="1" applyAlignment="1">
      <alignment horizontal="center" vertical="center"/>
    </xf>
    <xf numFmtId="0" fontId="24" fillId="0" borderId="0" xfId="0" applyFont="1" applyBorder="1" applyAlignment="1">
      <alignment horizontal="center" vertical="center"/>
    </xf>
    <xf numFmtId="0" fontId="26" fillId="4" borderId="20" xfId="1" applyFont="1" applyFill="1" applyBorder="1" applyAlignment="1">
      <alignment horizontal="center" vertical="center" wrapText="1"/>
    </xf>
    <xf numFmtId="0" fontId="30" fillId="9" borderId="40" xfId="0" applyFont="1" applyFill="1" applyBorder="1" applyAlignment="1">
      <alignment horizontal="center" vertical="center" wrapText="1"/>
    </xf>
    <xf numFmtId="0" fontId="30" fillId="9" borderId="37" xfId="0" applyFont="1" applyFill="1" applyBorder="1" applyAlignment="1">
      <alignment horizontal="center" vertical="center" wrapText="1"/>
    </xf>
    <xf numFmtId="0" fontId="30" fillId="9" borderId="16" xfId="0" applyFont="1" applyFill="1" applyBorder="1" applyAlignment="1">
      <alignment horizontal="center" vertical="center" wrapText="1"/>
    </xf>
    <xf numFmtId="0" fontId="3" fillId="0" borderId="0" xfId="0" applyFont="1" applyAlignment="1">
      <alignment horizontal="center" vertical="center"/>
    </xf>
    <xf numFmtId="0" fontId="34" fillId="3" borderId="0" xfId="0" applyFont="1" applyFill="1" applyBorder="1" applyAlignment="1">
      <alignment horizontal="left" wrapText="1"/>
    </xf>
    <xf numFmtId="0" fontId="10" fillId="0" borderId="11" xfId="0" applyFont="1" applyBorder="1" applyAlignment="1">
      <alignment horizontal="left" vertical="center"/>
    </xf>
    <xf numFmtId="0" fontId="10" fillId="0" borderId="7" xfId="0" applyFont="1" applyBorder="1" applyAlignment="1">
      <alignment horizontal="left" vertical="center"/>
    </xf>
    <xf numFmtId="0" fontId="10" fillId="0" borderId="12" xfId="0" applyFont="1" applyBorder="1" applyAlignment="1">
      <alignment horizontal="left" vertical="center"/>
    </xf>
    <xf numFmtId="0" fontId="10" fillId="0" borderId="8" xfId="0" applyFont="1" applyBorder="1" applyAlignment="1">
      <alignment horizontal="left" vertical="center"/>
    </xf>
    <xf numFmtId="0" fontId="29" fillId="16" borderId="49" xfId="0" applyFont="1" applyFill="1" applyBorder="1" applyAlignment="1">
      <alignment horizontal="center" vertical="center" wrapText="1"/>
    </xf>
    <xf numFmtId="0" fontId="29" fillId="16" borderId="1" xfId="0" applyFont="1" applyFill="1" applyBorder="1" applyAlignment="1">
      <alignment horizontal="center" vertical="center" wrapText="1"/>
    </xf>
    <xf numFmtId="0" fontId="29" fillId="3" borderId="0" xfId="0" applyFont="1" applyFill="1" applyBorder="1" applyAlignment="1">
      <alignment horizontal="center" vertical="center" wrapText="1"/>
    </xf>
    <xf numFmtId="0" fontId="29" fillId="3" borderId="18" xfId="0" applyFont="1" applyFill="1" applyBorder="1" applyAlignment="1">
      <alignment horizontal="center" vertical="center" wrapText="1"/>
    </xf>
    <xf numFmtId="0" fontId="29" fillId="3" borderId="0" xfId="0" applyFont="1" applyFill="1" applyBorder="1" applyAlignment="1">
      <alignment horizontal="justify" vertical="center" wrapText="1"/>
    </xf>
    <xf numFmtId="0" fontId="29" fillId="3" borderId="0" xfId="0" applyFont="1" applyFill="1" applyBorder="1" applyAlignment="1">
      <alignment horizontal="left" vertical="center" wrapText="1"/>
    </xf>
    <xf numFmtId="0" fontId="5" fillId="3" borderId="0" xfId="0" applyFont="1" applyFill="1" applyAlignment="1"/>
    <xf numFmtId="1" fontId="29" fillId="3" borderId="0" xfId="0" applyNumberFormat="1" applyFont="1" applyFill="1" applyBorder="1" applyAlignment="1">
      <alignment horizontal="center" vertical="center" wrapText="1"/>
    </xf>
    <xf numFmtId="0" fontId="29" fillId="3" borderId="0" xfId="0" applyFont="1" applyFill="1" applyBorder="1" applyAlignment="1" applyProtection="1">
      <alignment horizontal="center" vertical="center" wrapText="1"/>
      <protection locked="0"/>
    </xf>
    <xf numFmtId="0" fontId="29" fillId="3" borderId="0" xfId="0" applyFont="1" applyFill="1" applyBorder="1" applyAlignment="1" applyProtection="1">
      <alignment horizontal="left" vertical="center" wrapText="1"/>
      <protection locked="0"/>
    </xf>
    <xf numFmtId="0" fontId="39" fillId="3" borderId="0" xfId="0" applyFont="1" applyFill="1" applyBorder="1" applyAlignment="1" applyProtection="1">
      <alignment horizontal="center" vertical="center" wrapText="1"/>
      <protection locked="0"/>
    </xf>
    <xf numFmtId="14" fontId="29" fillId="3" borderId="0" xfId="0" applyNumberFormat="1" applyFont="1" applyFill="1" applyBorder="1" applyAlignment="1" applyProtection="1">
      <alignment horizontal="center" vertical="center" wrapText="1"/>
      <protection locked="0"/>
    </xf>
    <xf numFmtId="9" fontId="29" fillId="3" borderId="0" xfId="0" applyNumberFormat="1" applyFont="1" applyFill="1" applyBorder="1" applyAlignment="1" applyProtection="1">
      <alignment horizontal="center" vertical="center" wrapText="1"/>
      <protection locked="0"/>
    </xf>
    <xf numFmtId="0" fontId="39" fillId="3" borderId="0" xfId="0" applyFont="1" applyFill="1" applyBorder="1" applyAlignment="1" applyProtection="1">
      <alignment horizontal="left" vertical="center" wrapText="1"/>
      <protection locked="0"/>
    </xf>
    <xf numFmtId="0" fontId="39" fillId="3" borderId="16" xfId="0" applyFont="1" applyFill="1" applyBorder="1" applyAlignment="1" applyProtection="1">
      <alignment horizontal="left" vertical="center" wrapText="1"/>
      <protection locked="0"/>
    </xf>
    <xf numFmtId="0" fontId="30" fillId="9" borderId="39" xfId="0" applyFont="1" applyFill="1" applyBorder="1" applyAlignment="1">
      <alignment horizontal="center" vertical="center" wrapText="1"/>
    </xf>
    <xf numFmtId="9" fontId="29" fillId="0" borderId="1" xfId="0" applyNumberFormat="1" applyFont="1" applyBorder="1" applyAlignment="1" applyProtection="1">
      <alignment horizontal="center" vertical="center" wrapText="1"/>
      <protection locked="0"/>
    </xf>
    <xf numFmtId="0" fontId="29" fillId="0" borderId="1" xfId="0" applyFont="1" applyBorder="1" applyAlignment="1" applyProtection="1">
      <alignment horizontal="center" vertical="center" wrapText="1"/>
      <protection locked="0"/>
    </xf>
    <xf numFmtId="0" fontId="29" fillId="3" borderId="1" xfId="0" applyFont="1" applyFill="1" applyBorder="1" applyAlignment="1">
      <alignment horizontal="center" vertical="center" wrapText="1"/>
    </xf>
    <xf numFmtId="14" fontId="29" fillId="0" borderId="49" xfId="0" applyNumberFormat="1" applyFont="1" applyBorder="1" applyAlignment="1" applyProtection="1">
      <alignment horizontal="center" vertical="center" wrapText="1"/>
      <protection locked="0"/>
    </xf>
    <xf numFmtId="14" fontId="29" fillId="0" borderId="49" xfId="0" applyNumberFormat="1" applyFont="1" applyBorder="1" applyAlignment="1" applyProtection="1">
      <alignment vertical="center" wrapText="1"/>
      <protection locked="0"/>
    </xf>
    <xf numFmtId="9" fontId="29" fillId="0" borderId="49" xfId="8" applyFont="1" applyBorder="1" applyAlignment="1" applyProtection="1">
      <alignment vertical="center" wrapText="1"/>
      <protection locked="0"/>
    </xf>
    <xf numFmtId="0" fontId="29" fillId="3" borderId="49" xfId="0" applyFont="1" applyFill="1" applyBorder="1" applyAlignment="1">
      <alignment horizontal="center" vertical="center" wrapText="1"/>
    </xf>
    <xf numFmtId="0" fontId="29" fillId="3" borderId="54" xfId="0" applyFont="1" applyFill="1" applyBorder="1" applyAlignment="1">
      <alignment horizontal="center" vertical="center" wrapText="1"/>
    </xf>
    <xf numFmtId="0" fontId="29" fillId="3" borderId="1" xfId="0" applyFont="1" applyFill="1" applyBorder="1" applyAlignment="1">
      <alignment horizontal="center" vertical="center" wrapText="1"/>
    </xf>
    <xf numFmtId="0" fontId="29" fillId="0" borderId="1" xfId="0" applyFont="1" applyBorder="1" applyAlignment="1" applyProtection="1">
      <alignment horizontal="center" vertical="center" wrapText="1"/>
      <protection locked="0"/>
    </xf>
    <xf numFmtId="9" fontId="29" fillId="0" borderId="1" xfId="0" applyNumberFormat="1" applyFont="1" applyBorder="1" applyAlignment="1" applyProtection="1">
      <alignment horizontal="center" vertical="center" wrapText="1"/>
      <protection locked="0"/>
    </xf>
    <xf numFmtId="0" fontId="0" fillId="0" borderId="18" xfId="0" applyBorder="1"/>
    <xf numFmtId="0" fontId="0" fillId="0" borderId="16" xfId="0" applyBorder="1"/>
    <xf numFmtId="0" fontId="3" fillId="0" borderId="23" xfId="0" applyFont="1" applyBorder="1"/>
    <xf numFmtId="0" fontId="3" fillId="0" borderId="21" xfId="0" applyFont="1" applyBorder="1"/>
    <xf numFmtId="0" fontId="3" fillId="0" borderId="24" xfId="0" applyFont="1" applyBorder="1"/>
    <xf numFmtId="0" fontId="3" fillId="0" borderId="0" xfId="0" applyFont="1" applyBorder="1"/>
    <xf numFmtId="0" fontId="3" fillId="0" borderId="22" xfId="0" applyFont="1" applyBorder="1"/>
    <xf numFmtId="0" fontId="3" fillId="0" borderId="5" xfId="0" applyFont="1" applyBorder="1"/>
    <xf numFmtId="0" fontId="3" fillId="0" borderId="7" xfId="0" applyFont="1" applyBorder="1"/>
    <xf numFmtId="0" fontId="0" fillId="0" borderId="4" xfId="0" applyBorder="1"/>
    <xf numFmtId="0" fontId="0" fillId="0" borderId="12" xfId="0" applyBorder="1"/>
    <xf numFmtId="0" fontId="0" fillId="0" borderId="13" xfId="0" applyBorder="1"/>
    <xf numFmtId="0" fontId="0" fillId="0" borderId="6" xfId="0" applyBorder="1"/>
    <xf numFmtId="0" fontId="0" fillId="0" borderId="8" xfId="0" applyBorder="1"/>
    <xf numFmtId="0" fontId="1" fillId="0" borderId="0" xfId="0" applyFont="1" applyBorder="1"/>
    <xf numFmtId="0" fontId="0" fillId="0" borderId="0" xfId="0" applyFill="1"/>
    <xf numFmtId="0" fontId="1" fillId="6" borderId="0" xfId="0" applyFont="1" applyFill="1"/>
    <xf numFmtId="0" fontId="1" fillId="15" borderId="0" xfId="0" applyFont="1" applyFill="1"/>
    <xf numFmtId="0" fontId="1" fillId="4" borderId="0" xfId="0" applyFont="1" applyFill="1"/>
    <xf numFmtId="0" fontId="3" fillId="14" borderId="0" xfId="0" applyFont="1" applyFill="1"/>
    <xf numFmtId="0" fontId="0" fillId="0" borderId="0" xfId="0" applyFill="1" applyAlignment="1">
      <alignment horizontal="center"/>
    </xf>
    <xf numFmtId="9" fontId="0" fillId="0" borderId="0" xfId="3" applyFont="1" applyFill="1" applyAlignment="1">
      <alignment horizontal="center"/>
    </xf>
    <xf numFmtId="0" fontId="3" fillId="0" borderId="0" xfId="0" applyFont="1" applyFill="1" applyAlignment="1">
      <alignment horizontal="center"/>
    </xf>
    <xf numFmtId="0" fontId="16" fillId="6" borderId="0" xfId="0" applyFont="1" applyFill="1" applyBorder="1" applyAlignment="1">
      <alignment vertical="center"/>
    </xf>
    <xf numFmtId="0" fontId="24" fillId="6" borderId="16" xfId="1" applyFont="1" applyFill="1" applyBorder="1" applyAlignment="1">
      <alignment horizontal="justify" vertical="top" wrapText="1"/>
    </xf>
    <xf numFmtId="0" fontId="35" fillId="3" borderId="0" xfId="0" applyFont="1" applyFill="1" applyAlignment="1">
      <alignment horizontal="left"/>
    </xf>
    <xf numFmtId="0" fontId="46" fillId="0" borderId="0" xfId="0" applyFont="1" applyBorder="1" applyAlignment="1">
      <alignment horizontal="center" vertical="center"/>
    </xf>
    <xf numFmtId="0" fontId="46" fillId="0" borderId="16" xfId="0" applyFont="1" applyBorder="1" applyAlignment="1">
      <alignment vertical="center" wrapText="1"/>
    </xf>
    <xf numFmtId="0" fontId="46" fillId="0" borderId="17" xfId="0" applyFont="1" applyBorder="1" applyAlignment="1">
      <alignment vertical="center" wrapText="1"/>
    </xf>
    <xf numFmtId="0" fontId="46" fillId="0" borderId="0" xfId="0" applyFont="1" applyBorder="1" applyAlignment="1">
      <alignment horizontal="left" vertical="center"/>
    </xf>
    <xf numFmtId="0" fontId="46" fillId="0" borderId="20" xfId="0" applyFont="1" applyBorder="1" applyAlignment="1">
      <alignment horizontal="left" vertical="center"/>
    </xf>
    <xf numFmtId="0" fontId="4" fillId="0" borderId="0" xfId="1" applyBorder="1" applyAlignment="1">
      <alignment horizontal="center"/>
    </xf>
    <xf numFmtId="0" fontId="13" fillId="3" borderId="0" xfId="1" applyFont="1" applyFill="1" applyBorder="1" applyAlignment="1">
      <alignment horizontal="center" vertical="center"/>
    </xf>
    <xf numFmtId="0" fontId="31" fillId="0" borderId="0" xfId="0" applyFont="1" applyBorder="1" applyAlignment="1">
      <alignment horizontal="center" vertical="center"/>
    </xf>
    <xf numFmtId="0" fontId="29" fillId="3" borderId="1" xfId="0" applyFont="1" applyFill="1" applyBorder="1" applyAlignment="1">
      <alignment horizontal="center" vertical="top" wrapText="1"/>
    </xf>
    <xf numFmtId="0" fontId="30" fillId="18" borderId="21" xfId="0" applyFont="1" applyFill="1" applyBorder="1" applyAlignment="1">
      <alignment vertical="center" wrapText="1"/>
    </xf>
    <xf numFmtId="0" fontId="30" fillId="18" borderId="34" xfId="0" applyFont="1" applyFill="1" applyBorder="1" applyAlignment="1">
      <alignment vertical="center" wrapText="1"/>
    </xf>
    <xf numFmtId="0" fontId="30" fillId="18" borderId="20" xfId="0" applyFont="1" applyFill="1" applyBorder="1" applyAlignment="1">
      <alignment vertical="center" wrapText="1"/>
    </xf>
    <xf numFmtId="0" fontId="30" fillId="18" borderId="8" xfId="0" applyFont="1" applyFill="1" applyBorder="1" applyAlignment="1">
      <alignment vertical="center" wrapText="1"/>
    </xf>
    <xf numFmtId="0" fontId="30" fillId="18" borderId="31" xfId="0" applyFont="1" applyFill="1" applyBorder="1" applyAlignment="1">
      <alignment horizontal="center" vertical="center" wrapText="1"/>
    </xf>
    <xf numFmtId="0" fontId="30" fillId="18" borderId="10" xfId="0" applyFont="1" applyFill="1" applyBorder="1" applyAlignment="1">
      <alignment horizontal="center" vertical="center" wrapText="1"/>
    </xf>
    <xf numFmtId="0" fontId="30" fillId="18" borderId="11" xfId="0" applyFont="1" applyFill="1" applyBorder="1" applyAlignment="1">
      <alignment horizontal="center" vertical="center" wrapText="1"/>
    </xf>
    <xf numFmtId="0" fontId="30" fillId="18" borderId="11" xfId="0" applyFont="1" applyFill="1" applyBorder="1" applyAlignment="1">
      <alignment vertical="center" wrapText="1"/>
    </xf>
    <xf numFmtId="0" fontId="34" fillId="0" borderId="0" xfId="0" applyFont="1" applyBorder="1" applyAlignment="1">
      <alignment horizontal="left" vertical="center"/>
    </xf>
    <xf numFmtId="0" fontId="48" fillId="0" borderId="0" xfId="0" applyFont="1"/>
    <xf numFmtId="0" fontId="49" fillId="19" borderId="11" xfId="0" applyFont="1" applyFill="1" applyBorder="1" applyAlignment="1">
      <alignment horizontal="center" vertical="center" wrapText="1"/>
    </xf>
    <xf numFmtId="0" fontId="48" fillId="0" borderId="0" xfId="0" applyFont="1" applyBorder="1"/>
    <xf numFmtId="0" fontId="49" fillId="20" borderId="47" xfId="0" applyFont="1" applyFill="1" applyBorder="1" applyAlignment="1">
      <alignment horizontal="center" vertical="center" wrapText="1"/>
    </xf>
    <xf numFmtId="0" fontId="49" fillId="20" borderId="48" xfId="0" applyFont="1" applyFill="1" applyBorder="1" applyAlignment="1">
      <alignment horizontal="center" vertical="center" wrapText="1"/>
    </xf>
    <xf numFmtId="0" fontId="49" fillId="20" borderId="59" xfId="0" applyFont="1" applyFill="1" applyBorder="1" applyAlignment="1">
      <alignment horizontal="center" vertical="center" wrapText="1"/>
    </xf>
    <xf numFmtId="0" fontId="51" fillId="3" borderId="0" xfId="0" applyFont="1" applyFill="1" applyBorder="1" applyAlignment="1">
      <alignment horizontal="center" vertical="center" wrapText="1"/>
    </xf>
    <xf numFmtId="0" fontId="51" fillId="3" borderId="0" xfId="0" applyFont="1" applyFill="1" applyBorder="1" applyAlignment="1">
      <alignment horizontal="justify" vertical="center" wrapText="1"/>
    </xf>
    <xf numFmtId="0" fontId="52" fillId="2" borderId="0" xfId="0" applyFont="1" applyFill="1" applyBorder="1" applyAlignment="1">
      <alignment horizontal="center" vertical="center" wrapText="1"/>
    </xf>
    <xf numFmtId="0" fontId="47" fillId="0" borderId="0" xfId="0" applyFont="1"/>
    <xf numFmtId="0" fontId="47" fillId="0" borderId="0" xfId="0" applyFont="1" applyBorder="1"/>
    <xf numFmtId="0" fontId="51" fillId="3" borderId="18" xfId="0" applyFont="1" applyFill="1" applyBorder="1" applyAlignment="1">
      <alignment horizontal="center" vertical="center" wrapText="1"/>
    </xf>
    <xf numFmtId="0" fontId="52" fillId="0" borderId="0" xfId="0" applyFont="1" applyFill="1" applyBorder="1" applyAlignment="1">
      <alignment horizontal="center" vertical="center" wrapText="1"/>
    </xf>
    <xf numFmtId="0" fontId="51" fillId="3" borderId="19" xfId="0" applyFont="1" applyFill="1" applyBorder="1" applyAlignment="1">
      <alignment horizontal="center" vertical="center" wrapText="1"/>
    </xf>
    <xf numFmtId="0" fontId="51" fillId="3" borderId="18" xfId="0" applyFont="1" applyFill="1" applyBorder="1" applyAlignment="1">
      <alignment vertical="center" wrapText="1"/>
    </xf>
    <xf numFmtId="0" fontId="51" fillId="3" borderId="19" xfId="0" applyFont="1" applyFill="1" applyBorder="1" applyAlignment="1">
      <alignment vertical="center" wrapText="1"/>
    </xf>
    <xf numFmtId="0" fontId="51" fillId="3" borderId="0" xfId="0" applyFont="1" applyFill="1" applyBorder="1" applyAlignment="1">
      <alignment vertical="center" wrapText="1"/>
    </xf>
    <xf numFmtId="0" fontId="51" fillId="3" borderId="21" xfId="0" applyFont="1" applyFill="1" applyBorder="1" applyAlignment="1">
      <alignment horizontal="center" vertical="center" wrapText="1"/>
    </xf>
    <xf numFmtId="0" fontId="51" fillId="3" borderId="20" xfId="0" applyFont="1" applyFill="1" applyBorder="1" applyAlignment="1">
      <alignment horizontal="center" vertical="center" wrapText="1"/>
    </xf>
    <xf numFmtId="0" fontId="51" fillId="3" borderId="17" xfId="0" applyFont="1" applyFill="1" applyBorder="1" applyAlignment="1">
      <alignment horizontal="center" vertical="center" wrapText="1"/>
    </xf>
    <xf numFmtId="0" fontId="51" fillId="3" borderId="16" xfId="0" applyFont="1" applyFill="1" applyBorder="1" applyAlignment="1">
      <alignment horizontal="center" vertical="center" wrapText="1"/>
    </xf>
    <xf numFmtId="0" fontId="0" fillId="0" borderId="17" xfId="0" applyBorder="1"/>
    <xf numFmtId="0" fontId="52" fillId="2" borderId="16" xfId="0" applyFont="1" applyFill="1" applyBorder="1" applyAlignment="1">
      <alignment horizontal="center" vertical="center" wrapText="1"/>
    </xf>
    <xf numFmtId="0" fontId="49" fillId="8" borderId="53" xfId="0" applyFont="1" applyFill="1" applyBorder="1" applyAlignment="1">
      <alignment horizontal="center" vertical="center" wrapText="1"/>
    </xf>
    <xf numFmtId="0" fontId="50" fillId="8" borderId="54" xfId="0" applyFont="1" applyFill="1" applyBorder="1" applyAlignment="1">
      <alignment horizontal="center" vertical="center" wrapText="1"/>
    </xf>
    <xf numFmtId="0" fontId="50" fillId="8" borderId="55" xfId="0" applyFont="1" applyFill="1" applyBorder="1" applyAlignment="1">
      <alignment horizontal="center" vertical="center" wrapText="1"/>
    </xf>
    <xf numFmtId="0" fontId="51" fillId="3" borderId="16" xfId="0" applyFont="1" applyFill="1" applyBorder="1" applyAlignment="1">
      <alignment vertical="center" wrapText="1"/>
    </xf>
    <xf numFmtId="0" fontId="51" fillId="3" borderId="17" xfId="0" applyFont="1" applyFill="1" applyBorder="1" applyAlignment="1">
      <alignment vertical="center" wrapText="1"/>
    </xf>
    <xf numFmtId="0" fontId="51" fillId="3" borderId="23" xfId="0" applyFont="1" applyFill="1" applyBorder="1" applyAlignment="1">
      <alignment vertical="center" wrapText="1"/>
    </xf>
    <xf numFmtId="0" fontId="51" fillId="3" borderId="21" xfId="0" applyFont="1" applyFill="1" applyBorder="1" applyAlignment="1">
      <alignment vertical="center" wrapText="1"/>
    </xf>
    <xf numFmtId="0" fontId="51" fillId="3" borderId="24" xfId="0" applyFont="1" applyFill="1" applyBorder="1" applyAlignment="1">
      <alignment vertical="center" wrapText="1"/>
    </xf>
    <xf numFmtId="0" fontId="51" fillId="3" borderId="20" xfId="0" applyFont="1" applyFill="1" applyBorder="1" applyAlignment="1">
      <alignment vertical="center" wrapText="1"/>
    </xf>
    <xf numFmtId="0" fontId="0" fillId="0" borderId="19" xfId="0" applyBorder="1"/>
    <xf numFmtId="0" fontId="0" fillId="0" borderId="20" xfId="0" applyBorder="1"/>
    <xf numFmtId="0" fontId="51" fillId="3" borderId="20" xfId="0" applyFont="1" applyFill="1" applyBorder="1" applyAlignment="1">
      <alignment horizontal="justify" vertical="center" wrapText="1"/>
    </xf>
    <xf numFmtId="0" fontId="52" fillId="2" borderId="17" xfId="0" applyFont="1" applyFill="1" applyBorder="1" applyAlignment="1">
      <alignment horizontal="center" vertical="center" wrapText="1"/>
    </xf>
    <xf numFmtId="0" fontId="51" fillId="3" borderId="16" xfId="0" applyFont="1" applyFill="1" applyBorder="1" applyAlignment="1">
      <alignment horizontal="left" vertical="center" wrapText="1"/>
    </xf>
    <xf numFmtId="0" fontId="10" fillId="0" borderId="1" xfId="0" applyFont="1" applyBorder="1" applyAlignment="1">
      <alignment horizontal="left" vertical="center"/>
    </xf>
    <xf numFmtId="0" fontId="10" fillId="0" borderId="10" xfId="0" applyFont="1" applyBorder="1" applyAlignment="1">
      <alignment horizontal="left" vertical="center"/>
    </xf>
    <xf numFmtId="0" fontId="10" fillId="0" borderId="9" xfId="0" applyFont="1" applyBorder="1" applyAlignment="1">
      <alignment horizontal="left" vertical="center"/>
    </xf>
    <xf numFmtId="0" fontId="29" fillId="0" borderId="58" xfId="0" applyFont="1" applyBorder="1" applyAlignment="1">
      <alignment horizontal="left" vertical="center" wrapText="1"/>
    </xf>
    <xf numFmtId="0" fontId="29" fillId="0" borderId="18" xfId="0" applyFont="1" applyBorder="1" applyAlignment="1">
      <alignment horizontal="left" vertical="center" wrapText="1"/>
    </xf>
    <xf numFmtId="0" fontId="29" fillId="0" borderId="57" xfId="0" applyFont="1" applyBorder="1" applyAlignment="1">
      <alignment horizontal="left" vertical="center" wrapText="1"/>
    </xf>
    <xf numFmtId="0" fontId="35" fillId="0" borderId="23" xfId="0" applyFont="1" applyBorder="1" applyAlignment="1">
      <alignment horizontal="center" vertical="center"/>
    </xf>
    <xf numFmtId="0" fontId="35" fillId="0" borderId="21" xfId="0" applyFont="1" applyBorder="1" applyAlignment="1">
      <alignment horizontal="center" vertical="center"/>
    </xf>
    <xf numFmtId="0" fontId="34" fillId="0" borderId="18" xfId="0" applyFont="1" applyBorder="1" applyAlignment="1">
      <alignment horizontal="center" vertical="center"/>
    </xf>
    <xf numFmtId="0" fontId="34" fillId="0" borderId="0" xfId="0" applyFont="1" applyBorder="1" applyAlignment="1">
      <alignment horizontal="center" vertical="center"/>
    </xf>
    <xf numFmtId="0" fontId="35" fillId="0" borderId="19" xfId="0" applyFont="1" applyBorder="1" applyAlignment="1">
      <alignment horizontal="center" vertical="center"/>
    </xf>
    <xf numFmtId="0" fontId="35" fillId="0" borderId="20" xfId="0" applyFont="1" applyBorder="1" applyAlignment="1">
      <alignment horizontal="center" vertical="center"/>
    </xf>
    <xf numFmtId="0" fontId="45" fillId="3" borderId="46" xfId="0" applyFont="1" applyFill="1" applyBorder="1" applyAlignment="1">
      <alignment horizontal="center" vertical="center" wrapText="1"/>
    </xf>
    <xf numFmtId="0" fontId="45" fillId="3" borderId="53" xfId="0" applyFont="1" applyFill="1" applyBorder="1" applyAlignment="1">
      <alignment horizontal="center" vertical="center" wrapText="1"/>
    </xf>
    <xf numFmtId="0" fontId="45" fillId="3" borderId="1" xfId="0" applyFont="1" applyFill="1" applyBorder="1" applyAlignment="1">
      <alignment horizontal="justify" vertical="center" wrapText="1"/>
    </xf>
    <xf numFmtId="0" fontId="45" fillId="3" borderId="54" xfId="0" applyFont="1" applyFill="1" applyBorder="1" applyAlignment="1">
      <alignment horizontal="justify" vertical="center" wrapText="1"/>
    </xf>
    <xf numFmtId="0" fontId="29" fillId="3" borderId="1" xfId="0" applyFont="1" applyFill="1" applyBorder="1" applyAlignment="1">
      <alignment horizontal="left" vertical="center" wrapText="1"/>
    </xf>
    <xf numFmtId="0" fontId="29" fillId="3" borderId="54" xfId="0" applyFont="1" applyFill="1" applyBorder="1" applyAlignment="1">
      <alignment horizontal="left" vertical="center" wrapText="1"/>
    </xf>
    <xf numFmtId="0" fontId="29" fillId="3" borderId="1" xfId="0" applyFont="1" applyFill="1" applyBorder="1" applyAlignment="1">
      <alignment horizontal="center" vertical="center" wrapText="1"/>
    </xf>
    <xf numFmtId="0" fontId="29" fillId="3" borderId="54" xfId="0" applyFont="1" applyFill="1" applyBorder="1" applyAlignment="1">
      <alignment horizontal="center" vertical="center" wrapText="1"/>
    </xf>
    <xf numFmtId="0" fontId="30" fillId="2" borderId="1" xfId="0" applyFont="1" applyFill="1" applyBorder="1" applyAlignment="1">
      <alignment horizontal="center" vertical="center" wrapText="1"/>
    </xf>
    <xf numFmtId="0" fontId="30" fillId="2" borderId="54" xfId="0" applyFont="1" applyFill="1" applyBorder="1" applyAlignment="1">
      <alignment horizontal="center" vertical="center" wrapText="1"/>
    </xf>
    <xf numFmtId="0" fontId="29" fillId="0" borderId="1" xfId="0" applyFont="1" applyBorder="1" applyAlignment="1" applyProtection="1">
      <alignment horizontal="center" vertical="center" wrapText="1"/>
      <protection locked="0"/>
    </xf>
    <xf numFmtId="0" fontId="29" fillId="0" borderId="54" xfId="0" applyFont="1" applyBorder="1" applyAlignment="1" applyProtection="1">
      <alignment horizontal="center" vertical="center" wrapText="1"/>
      <protection locked="0"/>
    </xf>
    <xf numFmtId="0" fontId="29" fillId="0" borderId="1" xfId="0" applyFont="1" applyBorder="1" applyAlignment="1" applyProtection="1">
      <alignment horizontal="left" vertical="center" wrapText="1"/>
      <protection locked="0"/>
    </xf>
    <xf numFmtId="0" fontId="29" fillId="0" borderId="54" xfId="0" applyFont="1" applyBorder="1" applyAlignment="1" applyProtection="1">
      <alignment horizontal="left" vertical="center" wrapText="1"/>
      <protection locked="0"/>
    </xf>
    <xf numFmtId="14" fontId="29" fillId="0" borderId="1" xfId="0" applyNumberFormat="1" applyFont="1" applyBorder="1" applyAlignment="1" applyProtection="1">
      <alignment horizontal="center" vertical="center" wrapText="1"/>
      <protection locked="0"/>
    </xf>
    <xf numFmtId="14" fontId="29" fillId="0" borderId="54" xfId="0" applyNumberFormat="1" applyFont="1" applyBorder="1" applyAlignment="1" applyProtection="1">
      <alignment horizontal="center" vertical="center" wrapText="1"/>
      <protection locked="0"/>
    </xf>
    <xf numFmtId="9" fontId="29" fillId="0" borderId="1" xfId="0" applyNumberFormat="1" applyFont="1" applyBorder="1" applyAlignment="1" applyProtection="1">
      <alignment horizontal="center" vertical="center" wrapText="1"/>
      <protection locked="0"/>
    </xf>
    <xf numFmtId="0" fontId="29" fillId="0" borderId="52" xfId="0" applyFont="1" applyBorder="1" applyAlignment="1" applyProtection="1">
      <alignment horizontal="left" vertical="center" wrapText="1"/>
      <protection locked="0"/>
    </xf>
    <xf numFmtId="0" fontId="29" fillId="0" borderId="55" xfId="0" applyFont="1" applyBorder="1" applyAlignment="1" applyProtection="1">
      <alignment horizontal="left" vertical="center" wrapText="1"/>
      <protection locked="0"/>
    </xf>
    <xf numFmtId="0" fontId="29" fillId="2" borderId="1" xfId="0" applyFont="1" applyFill="1" applyBorder="1" applyAlignment="1">
      <alignment horizontal="center" vertical="center" wrapText="1"/>
    </xf>
    <xf numFmtId="0" fontId="29" fillId="2" borderId="54" xfId="0" applyFont="1" applyFill="1" applyBorder="1" applyAlignment="1">
      <alignment horizontal="center" vertical="center" wrapText="1"/>
    </xf>
    <xf numFmtId="0" fontId="45" fillId="3" borderId="1" xfId="0" applyFont="1" applyFill="1" applyBorder="1" applyAlignment="1">
      <alignment horizontal="left" vertical="center" wrapText="1"/>
    </xf>
    <xf numFmtId="0" fontId="29" fillId="0" borderId="52" xfId="0" applyFont="1" applyBorder="1" applyAlignment="1" applyProtection="1">
      <alignment horizontal="center" vertical="center" wrapText="1"/>
      <protection locked="0"/>
    </xf>
    <xf numFmtId="0" fontId="29" fillId="0" borderId="1" xfId="0" applyFont="1" applyBorder="1" applyAlignment="1" applyProtection="1">
      <alignment horizontal="justify" vertical="center" wrapText="1"/>
      <protection locked="0"/>
    </xf>
    <xf numFmtId="0" fontId="29" fillId="0" borderId="52" xfId="0" applyFont="1" applyBorder="1" applyAlignment="1" applyProtection="1">
      <alignment horizontal="justify" vertical="center" wrapText="1"/>
      <protection locked="0"/>
    </xf>
    <xf numFmtId="0" fontId="29" fillId="0" borderId="1" xfId="0" applyFont="1" applyBorder="1" applyAlignment="1">
      <alignment horizontal="center"/>
    </xf>
    <xf numFmtId="0" fontId="29" fillId="0" borderId="1" xfId="0" applyFont="1" applyBorder="1" applyAlignment="1">
      <alignment horizontal="center" vertical="center" wrapText="1"/>
    </xf>
    <xf numFmtId="0" fontId="29" fillId="0" borderId="1" xfId="0" applyFont="1" applyBorder="1" applyAlignment="1">
      <alignment horizontal="left" vertical="center" wrapText="1"/>
    </xf>
    <xf numFmtId="9" fontId="29" fillId="0" borderId="1" xfId="3" applyFont="1" applyBorder="1" applyAlignment="1" applyProtection="1">
      <alignment horizontal="center" vertical="center" wrapText="1"/>
      <protection locked="0"/>
    </xf>
    <xf numFmtId="0" fontId="13" fillId="0" borderId="1" xfId="0" applyFont="1" applyBorder="1" applyAlignment="1" applyProtection="1">
      <alignment horizontal="center" vertical="center" wrapText="1"/>
      <protection locked="0"/>
    </xf>
    <xf numFmtId="0" fontId="13" fillId="0" borderId="52" xfId="0" applyFont="1" applyBorder="1" applyAlignment="1" applyProtection="1">
      <alignment horizontal="center" vertical="center" wrapText="1"/>
      <protection locked="0"/>
    </xf>
    <xf numFmtId="0" fontId="45" fillId="3" borderId="50" xfId="0" applyFont="1" applyFill="1" applyBorder="1" applyAlignment="1">
      <alignment horizontal="center" vertical="center" wrapText="1"/>
    </xf>
    <xf numFmtId="0" fontId="45" fillId="3" borderId="49" xfId="0" applyFont="1" applyFill="1" applyBorder="1" applyAlignment="1">
      <alignment horizontal="left" vertical="center" wrapText="1"/>
    </xf>
    <xf numFmtId="0" fontId="29" fillId="3" borderId="49" xfId="0" applyFont="1" applyFill="1" applyBorder="1" applyAlignment="1">
      <alignment horizontal="center" vertical="center" wrapText="1"/>
    </xf>
    <xf numFmtId="0" fontId="30" fillId="2" borderId="49" xfId="0" applyFont="1" applyFill="1" applyBorder="1" applyAlignment="1">
      <alignment horizontal="center" vertical="center" wrapText="1"/>
    </xf>
    <xf numFmtId="0" fontId="29" fillId="0" borderId="49" xfId="0" applyFont="1" applyBorder="1" applyAlignment="1" applyProtection="1">
      <alignment horizontal="center" vertical="center" wrapText="1"/>
      <protection locked="0"/>
    </xf>
    <xf numFmtId="0" fontId="29" fillId="0" borderId="49" xfId="0" applyFont="1" applyBorder="1" applyAlignment="1" applyProtection="1">
      <alignment horizontal="left" vertical="center" wrapText="1"/>
      <protection locked="0"/>
    </xf>
    <xf numFmtId="0" fontId="29" fillId="0" borderId="49" xfId="0" applyFont="1" applyBorder="1" applyAlignment="1">
      <alignment horizontal="center"/>
    </xf>
    <xf numFmtId="0" fontId="29" fillId="0" borderId="49" xfId="0" applyFont="1" applyBorder="1" applyAlignment="1">
      <alignment horizontal="center" vertical="center" wrapText="1"/>
    </xf>
    <xf numFmtId="14" fontId="29" fillId="0" borderId="49" xfId="0" applyNumberFormat="1" applyFont="1" applyBorder="1" applyAlignment="1" applyProtection="1">
      <alignment horizontal="center" vertical="center" wrapText="1"/>
      <protection locked="0"/>
    </xf>
    <xf numFmtId="9" fontId="29" fillId="0" borderId="49" xfId="8" applyFont="1" applyBorder="1" applyAlignment="1" applyProtection="1">
      <alignment horizontal="center" vertical="center" wrapText="1"/>
      <protection locked="0"/>
    </xf>
    <xf numFmtId="9" fontId="29" fillId="0" borderId="1" xfId="8" applyFont="1" applyBorder="1" applyAlignment="1" applyProtection="1">
      <alignment horizontal="center" vertical="center" wrapText="1"/>
      <protection locked="0"/>
    </xf>
    <xf numFmtId="0" fontId="5" fillId="0" borderId="49" xfId="0" applyFont="1" applyBorder="1" applyAlignment="1" applyProtection="1">
      <alignment horizontal="center" vertical="center" wrapText="1"/>
      <protection locked="0"/>
    </xf>
    <xf numFmtId="0" fontId="5" fillId="0" borderId="51" xfId="0" applyFont="1" applyBorder="1" applyAlignment="1" applyProtection="1">
      <alignment horizontal="center" vertical="center" wrapText="1"/>
      <protection locked="0"/>
    </xf>
    <xf numFmtId="0" fontId="5" fillId="0" borderId="1" xfId="0" applyFont="1" applyBorder="1" applyAlignment="1" applyProtection="1">
      <alignment horizontal="center" vertical="center" wrapText="1"/>
      <protection locked="0"/>
    </xf>
    <xf numFmtId="0" fontId="5" fillId="0" borderId="52" xfId="0" applyFont="1" applyBorder="1" applyAlignment="1" applyProtection="1">
      <alignment horizontal="center" vertical="center" wrapText="1"/>
      <protection locked="0"/>
    </xf>
    <xf numFmtId="1" fontId="29" fillId="3" borderId="1" xfId="0" applyNumberFormat="1" applyFont="1" applyFill="1" applyBorder="1" applyAlignment="1">
      <alignment horizontal="center" vertical="center" wrapText="1"/>
    </xf>
    <xf numFmtId="1" fontId="29" fillId="3" borderId="54" xfId="0" applyNumberFormat="1" applyFont="1" applyFill="1" applyBorder="1" applyAlignment="1">
      <alignment horizontal="center" vertical="center" wrapText="1"/>
    </xf>
    <xf numFmtId="0" fontId="5" fillId="0" borderId="1" xfId="0" applyFont="1" applyFill="1" applyBorder="1" applyAlignment="1" applyProtection="1">
      <alignment horizontal="center" vertical="center" wrapText="1"/>
      <protection locked="0"/>
    </xf>
    <xf numFmtId="0" fontId="5" fillId="0" borderId="54" xfId="0" applyFont="1" applyFill="1" applyBorder="1" applyAlignment="1" applyProtection="1">
      <alignment horizontal="center" vertical="center" wrapText="1"/>
      <protection locked="0"/>
    </xf>
    <xf numFmtId="0" fontId="29" fillId="0" borderId="1" xfId="0" applyFont="1" applyFill="1" applyBorder="1" applyAlignment="1" applyProtection="1">
      <alignment horizontal="left" vertical="center" wrapText="1"/>
      <protection locked="0"/>
    </xf>
    <xf numFmtId="0" fontId="29" fillId="0" borderId="54" xfId="0" applyFont="1" applyFill="1" applyBorder="1" applyAlignment="1" applyProtection="1">
      <alignment horizontal="left" vertical="center" wrapText="1"/>
      <protection locked="0"/>
    </xf>
    <xf numFmtId="0" fontId="29" fillId="0" borderId="1" xfId="0" applyFont="1" applyFill="1" applyBorder="1" applyAlignment="1" applyProtection="1">
      <alignment horizontal="center" vertical="center" wrapText="1"/>
      <protection locked="0"/>
    </xf>
    <xf numFmtId="0" fontId="29" fillId="0" borderId="54" xfId="0" applyFont="1" applyFill="1" applyBorder="1" applyAlignment="1" applyProtection="1">
      <alignment horizontal="center" vertical="center" wrapText="1"/>
      <protection locked="0"/>
    </xf>
    <xf numFmtId="9" fontId="39" fillId="0" borderId="1" xfId="0" applyNumberFormat="1" applyFont="1" applyBorder="1" applyAlignment="1" applyProtection="1">
      <alignment horizontal="center" vertical="center" wrapText="1"/>
      <protection locked="0"/>
    </xf>
    <xf numFmtId="9" fontId="39" fillId="0" borderId="54" xfId="0" applyNumberFormat="1" applyFont="1" applyBorder="1" applyAlignment="1" applyProtection="1">
      <alignment horizontal="center" vertical="center" wrapText="1"/>
      <protection locked="0"/>
    </xf>
    <xf numFmtId="0" fontId="40" fillId="0" borderId="1" xfId="0" applyFont="1" applyFill="1" applyBorder="1" applyAlignment="1" applyProtection="1">
      <alignment horizontal="left" vertical="center" wrapText="1"/>
      <protection locked="0"/>
    </xf>
    <xf numFmtId="0" fontId="40" fillId="0" borderId="52" xfId="0" applyFont="1" applyFill="1" applyBorder="1" applyAlignment="1" applyProtection="1">
      <alignment horizontal="left" vertical="center" wrapText="1"/>
      <protection locked="0"/>
    </xf>
    <xf numFmtId="0" fontId="40" fillId="0" borderId="54" xfId="0" applyFont="1" applyFill="1" applyBorder="1" applyAlignment="1" applyProtection="1">
      <alignment horizontal="left" vertical="center" wrapText="1"/>
      <protection locked="0"/>
    </xf>
    <xf numFmtId="0" fontId="40" fillId="0" borderId="55" xfId="0" applyFont="1" applyFill="1" applyBorder="1" applyAlignment="1" applyProtection="1">
      <alignment horizontal="left" vertical="center" wrapText="1"/>
      <protection locked="0"/>
    </xf>
    <xf numFmtId="0" fontId="40" fillId="0" borderId="1" xfId="0" applyFont="1" applyBorder="1" applyAlignment="1" applyProtection="1">
      <alignment horizontal="left" vertical="center" wrapText="1"/>
      <protection locked="0"/>
    </xf>
    <xf numFmtId="0" fontId="40" fillId="0" borderId="52" xfId="0" applyFont="1" applyBorder="1" applyAlignment="1" applyProtection="1">
      <alignment horizontal="left" vertical="center" wrapText="1"/>
      <protection locked="0"/>
    </xf>
    <xf numFmtId="0" fontId="29" fillId="3" borderId="11" xfId="0" applyFont="1" applyFill="1" applyBorder="1" applyAlignment="1">
      <alignment horizontal="left" vertical="center" wrapText="1"/>
    </xf>
    <xf numFmtId="0" fontId="29" fillId="3" borderId="10" xfId="0" applyFont="1" applyFill="1" applyBorder="1" applyAlignment="1">
      <alignment horizontal="left" vertical="center" wrapText="1"/>
    </xf>
    <xf numFmtId="0" fontId="29" fillId="3" borderId="9" xfId="0" applyFont="1" applyFill="1" applyBorder="1" applyAlignment="1">
      <alignment horizontal="left" vertical="center" wrapText="1"/>
    </xf>
    <xf numFmtId="14" fontId="39" fillId="0" borderId="49" xfId="0" applyNumberFormat="1" applyFont="1" applyBorder="1" applyAlignment="1" applyProtection="1">
      <alignment horizontal="center" vertical="center" wrapText="1"/>
      <protection locked="0"/>
    </xf>
    <xf numFmtId="14" fontId="39" fillId="0" borderId="1" xfId="0" applyNumberFormat="1" applyFont="1" applyBorder="1" applyAlignment="1" applyProtection="1">
      <alignment horizontal="center" vertical="center" wrapText="1"/>
      <protection locked="0"/>
    </xf>
    <xf numFmtId="9" fontId="39" fillId="0" borderId="49" xfId="0" applyNumberFormat="1" applyFont="1" applyBorder="1" applyAlignment="1" applyProtection="1">
      <alignment horizontal="center" vertical="center" wrapText="1"/>
      <protection locked="0"/>
    </xf>
    <xf numFmtId="0" fontId="40" fillId="0" borderId="1" xfId="0" applyFont="1" applyBorder="1" applyAlignment="1" applyProtection="1">
      <alignment horizontal="justify" vertical="center" wrapText="1"/>
      <protection locked="0"/>
    </xf>
    <xf numFmtId="0" fontId="40" fillId="0" borderId="52" xfId="0" applyFont="1" applyBorder="1" applyAlignment="1" applyProtection="1">
      <alignment horizontal="justify" vertical="center" wrapText="1"/>
      <protection locked="0"/>
    </xf>
    <xf numFmtId="0" fontId="31" fillId="17" borderId="18" xfId="0" applyFont="1" applyFill="1" applyBorder="1" applyAlignment="1">
      <alignment horizontal="center" vertical="center" wrapText="1"/>
    </xf>
    <xf numFmtId="0" fontId="31" fillId="17" borderId="0" xfId="0" applyFont="1" applyFill="1" applyBorder="1" applyAlignment="1">
      <alignment horizontal="center" vertical="center" wrapText="1"/>
    </xf>
    <xf numFmtId="0" fontId="31" fillId="17" borderId="16" xfId="0" applyFont="1" applyFill="1" applyBorder="1" applyAlignment="1">
      <alignment horizontal="center" vertical="center" wrapText="1"/>
    </xf>
    <xf numFmtId="9" fontId="29" fillId="0" borderId="49" xfId="3" applyFont="1" applyBorder="1" applyAlignment="1" applyProtection="1">
      <alignment horizontal="center" vertical="center" wrapText="1"/>
      <protection locked="0"/>
    </xf>
    <xf numFmtId="0" fontId="45" fillId="3" borderId="1" xfId="0" applyFont="1" applyFill="1" applyBorder="1" applyAlignment="1">
      <alignment horizontal="center" vertical="center" wrapText="1"/>
    </xf>
    <xf numFmtId="0" fontId="29" fillId="0" borderId="21" xfId="0" applyFont="1" applyBorder="1" applyAlignment="1" applyProtection="1">
      <alignment horizontal="center" vertical="center" wrapText="1"/>
      <protection locked="0"/>
    </xf>
    <xf numFmtId="0" fontId="29" fillId="0" borderId="24" xfId="0" applyFont="1" applyBorder="1" applyAlignment="1" applyProtection="1">
      <alignment horizontal="center" vertical="center" wrapText="1"/>
      <protection locked="0"/>
    </xf>
    <xf numFmtId="0" fontId="29" fillId="0" borderId="0" xfId="0" applyFont="1" applyBorder="1" applyAlignment="1" applyProtection="1">
      <alignment horizontal="center" vertical="center" wrapText="1"/>
      <protection locked="0"/>
    </xf>
    <xf numFmtId="0" fontId="29" fillId="0" borderId="16" xfId="0" applyFont="1" applyBorder="1" applyAlignment="1" applyProtection="1">
      <alignment horizontal="center" vertical="center" wrapText="1"/>
      <protection locked="0"/>
    </xf>
    <xf numFmtId="0" fontId="29" fillId="0" borderId="20" xfId="0" applyFont="1" applyBorder="1" applyAlignment="1" applyProtection="1">
      <alignment horizontal="center" vertical="center" wrapText="1"/>
      <protection locked="0"/>
    </xf>
    <xf numFmtId="0" fontId="29" fillId="0" borderId="17" xfId="0" applyFont="1" applyBorder="1" applyAlignment="1" applyProtection="1">
      <alignment horizontal="center" vertical="center" wrapText="1"/>
      <protection locked="0"/>
    </xf>
    <xf numFmtId="0" fontId="29" fillId="0" borderId="21" xfId="0" applyFont="1" applyBorder="1" applyAlignment="1" applyProtection="1">
      <alignment horizontal="justify" vertical="center" wrapText="1"/>
      <protection locked="0"/>
    </xf>
    <xf numFmtId="0" fontId="29" fillId="0" borderId="24" xfId="0" applyFont="1" applyBorder="1" applyAlignment="1" applyProtection="1">
      <alignment horizontal="justify" vertical="center" wrapText="1"/>
      <protection locked="0"/>
    </xf>
    <xf numFmtId="0" fontId="29" fillId="0" borderId="0" xfId="0" applyFont="1" applyBorder="1" applyAlignment="1" applyProtection="1">
      <alignment horizontal="justify" vertical="center" wrapText="1"/>
      <protection locked="0"/>
    </xf>
    <xf numFmtId="0" fontId="29" fillId="0" borderId="16" xfId="0" applyFont="1" applyBorder="1" applyAlignment="1" applyProtection="1">
      <alignment horizontal="justify" vertical="center" wrapText="1"/>
      <protection locked="0"/>
    </xf>
    <xf numFmtId="0" fontId="29" fillId="0" borderId="21" xfId="0" applyFont="1" applyBorder="1" applyAlignment="1" applyProtection="1">
      <alignment horizontal="left" vertical="center" wrapText="1"/>
      <protection locked="0"/>
    </xf>
    <xf numFmtId="0" fontId="29" fillId="0" borderId="24" xfId="0" applyFont="1" applyBorder="1" applyAlignment="1" applyProtection="1">
      <alignment horizontal="left" vertical="center" wrapText="1"/>
      <protection locked="0"/>
    </xf>
    <xf numFmtId="0" fontId="29" fillId="0" borderId="0" xfId="0" applyFont="1" applyBorder="1" applyAlignment="1" applyProtection="1">
      <alignment horizontal="left" vertical="center" wrapText="1"/>
      <protection locked="0"/>
    </xf>
    <xf numFmtId="0" fontId="29" fillId="0" borderId="16" xfId="0" applyFont="1" applyBorder="1" applyAlignment="1" applyProtection="1">
      <alignment horizontal="left" vertical="center" wrapText="1"/>
      <protection locked="0"/>
    </xf>
    <xf numFmtId="0" fontId="29" fillId="0" borderId="20" xfId="0" applyFont="1" applyBorder="1" applyAlignment="1" applyProtection="1">
      <alignment horizontal="left" vertical="center" wrapText="1"/>
      <protection locked="0"/>
    </xf>
    <xf numFmtId="0" fontId="29" fillId="0" borderId="17" xfId="0" applyFont="1" applyBorder="1" applyAlignment="1" applyProtection="1">
      <alignment horizontal="left" vertical="center" wrapText="1"/>
      <protection locked="0"/>
    </xf>
    <xf numFmtId="9" fontId="29" fillId="0" borderId="21" xfId="3" applyFont="1" applyBorder="1" applyAlignment="1" applyProtection="1">
      <alignment horizontal="center" vertical="center" wrapText="1"/>
      <protection locked="0"/>
    </xf>
    <xf numFmtId="9" fontId="29" fillId="0" borderId="24" xfId="3" applyFont="1" applyBorder="1" applyAlignment="1" applyProtection="1">
      <alignment horizontal="center" vertical="center" wrapText="1"/>
      <protection locked="0"/>
    </xf>
    <xf numFmtId="9" fontId="29" fillId="0" borderId="0" xfId="3" applyFont="1" applyBorder="1" applyAlignment="1" applyProtection="1">
      <alignment horizontal="center" vertical="center" wrapText="1"/>
      <protection locked="0"/>
    </xf>
    <xf numFmtId="9" fontId="29" fillId="0" borderId="16" xfId="3" applyFont="1" applyBorder="1" applyAlignment="1" applyProtection="1">
      <alignment horizontal="center" vertical="center" wrapText="1"/>
      <protection locked="0"/>
    </xf>
    <xf numFmtId="9" fontId="29" fillId="0" borderId="20" xfId="3" applyFont="1" applyBorder="1" applyAlignment="1" applyProtection="1">
      <alignment horizontal="center" vertical="center" wrapText="1"/>
      <protection locked="0"/>
    </xf>
    <xf numFmtId="9" fontId="29" fillId="0" borderId="17" xfId="3" applyFont="1" applyBorder="1" applyAlignment="1" applyProtection="1">
      <alignment horizontal="center" vertical="center" wrapText="1"/>
      <protection locked="0"/>
    </xf>
    <xf numFmtId="9" fontId="29" fillId="0" borderId="54" xfId="0" applyNumberFormat="1" applyFont="1" applyBorder="1" applyAlignment="1" applyProtection="1">
      <alignment horizontal="center" vertical="center" wrapText="1"/>
      <protection locked="0"/>
    </xf>
    <xf numFmtId="0" fontId="31" fillId="11" borderId="23" xfId="0" applyFont="1" applyFill="1" applyBorder="1" applyAlignment="1">
      <alignment horizontal="center" vertical="center" wrapText="1"/>
    </xf>
    <xf numFmtId="0" fontId="31" fillId="11" borderId="21" xfId="0" applyFont="1" applyFill="1" applyBorder="1" applyAlignment="1">
      <alignment horizontal="center" vertical="center" wrapText="1"/>
    </xf>
    <xf numFmtId="0" fontId="31" fillId="11" borderId="24" xfId="0" applyFont="1" applyFill="1" applyBorder="1" applyAlignment="1">
      <alignment horizontal="center" vertical="center" wrapText="1"/>
    </xf>
    <xf numFmtId="0" fontId="20" fillId="0" borderId="22" xfId="0" applyFont="1" applyBorder="1" applyAlignment="1">
      <alignment horizontal="center" vertical="center"/>
    </xf>
    <xf numFmtId="0" fontId="20" fillId="0" borderId="5" xfId="0" applyFont="1" applyBorder="1" applyAlignment="1">
      <alignment horizontal="center" vertical="center"/>
    </xf>
    <xf numFmtId="0" fontId="20" fillId="0" borderId="4" xfId="0" applyFont="1" applyBorder="1" applyAlignment="1">
      <alignment horizontal="center" vertical="center"/>
    </xf>
    <xf numFmtId="0" fontId="20" fillId="0" borderId="0" xfId="0" applyFont="1" applyBorder="1" applyAlignment="1">
      <alignment horizontal="center" vertical="center"/>
    </xf>
    <xf numFmtId="0" fontId="20" fillId="0" borderId="13" xfId="0" applyFont="1" applyBorder="1" applyAlignment="1">
      <alignment horizontal="center" vertical="center"/>
    </xf>
    <xf numFmtId="0" fontId="20" fillId="0" borderId="6" xfId="0" applyFont="1" applyBorder="1" applyAlignment="1">
      <alignment horizontal="center" vertical="center"/>
    </xf>
    <xf numFmtId="0" fontId="31" fillId="13" borderId="23" xfId="0" applyFont="1" applyFill="1" applyBorder="1" applyAlignment="1">
      <alignment horizontal="center" vertical="center" wrapText="1"/>
    </xf>
    <xf numFmtId="0" fontId="31" fillId="13" borderId="21" xfId="0" applyFont="1" applyFill="1" applyBorder="1" applyAlignment="1">
      <alignment horizontal="center" vertical="center" wrapText="1"/>
    </xf>
    <xf numFmtId="0" fontId="31" fillId="13" borderId="24" xfId="0" applyFont="1" applyFill="1" applyBorder="1" applyAlignment="1">
      <alignment horizontal="center" vertical="center" wrapText="1"/>
    </xf>
    <xf numFmtId="0" fontId="12" fillId="13" borderId="19" xfId="0" applyFont="1" applyFill="1" applyBorder="1" applyAlignment="1">
      <alignment horizontal="center" vertical="center" wrapText="1"/>
    </xf>
    <xf numFmtId="0" fontId="12" fillId="13" borderId="20" xfId="0" applyFont="1" applyFill="1" applyBorder="1" applyAlignment="1">
      <alignment horizontal="center" vertical="center" wrapText="1"/>
    </xf>
    <xf numFmtId="0" fontId="12" fillId="13" borderId="17" xfId="0" applyFont="1" applyFill="1" applyBorder="1" applyAlignment="1">
      <alignment horizontal="center" vertical="center" wrapText="1"/>
    </xf>
    <xf numFmtId="0" fontId="31" fillId="12" borderId="23" xfId="0" applyFont="1" applyFill="1" applyBorder="1" applyAlignment="1">
      <alignment horizontal="center" vertical="center" wrapText="1"/>
    </xf>
    <xf numFmtId="0" fontId="31" fillId="12" borderId="21" xfId="0" applyFont="1" applyFill="1" applyBorder="1" applyAlignment="1">
      <alignment horizontal="center" vertical="center" wrapText="1"/>
    </xf>
    <xf numFmtId="0" fontId="31" fillId="12" borderId="24" xfId="0" applyFont="1" applyFill="1" applyBorder="1" applyAlignment="1">
      <alignment horizontal="center" vertical="center" wrapText="1"/>
    </xf>
    <xf numFmtId="0" fontId="12" fillId="12" borderId="19" xfId="0" applyFont="1" applyFill="1" applyBorder="1" applyAlignment="1">
      <alignment horizontal="center" vertical="center" wrapText="1"/>
    </xf>
    <xf numFmtId="0" fontId="12" fillId="12" borderId="20" xfId="0" applyFont="1" applyFill="1" applyBorder="1" applyAlignment="1">
      <alignment horizontal="center" vertical="center" wrapText="1"/>
    </xf>
    <xf numFmtId="0" fontId="12" fillId="12" borderId="17" xfId="0" applyFont="1" applyFill="1" applyBorder="1" applyAlignment="1">
      <alignment horizontal="center" vertical="center" wrapText="1"/>
    </xf>
    <xf numFmtId="0" fontId="12" fillId="10" borderId="25" xfId="0" applyFont="1" applyFill="1" applyBorder="1" applyAlignment="1">
      <alignment horizontal="center" vertical="center" wrapText="1"/>
    </xf>
    <xf numFmtId="0" fontId="12" fillId="10" borderId="15" xfId="0" applyFont="1" applyFill="1" applyBorder="1" applyAlignment="1">
      <alignment horizontal="center" vertical="center" wrapText="1"/>
    </xf>
    <xf numFmtId="0" fontId="12" fillId="10" borderId="26" xfId="0" applyFont="1" applyFill="1" applyBorder="1" applyAlignment="1">
      <alignment horizontal="center" vertical="center" wrapText="1"/>
    </xf>
    <xf numFmtId="0" fontId="31" fillId="10" borderId="23" xfId="0" applyFont="1" applyFill="1" applyBorder="1" applyAlignment="1">
      <alignment horizontal="center" vertical="center" wrapText="1"/>
    </xf>
    <xf numFmtId="0" fontId="31" fillId="10" borderId="21" xfId="0" applyFont="1" applyFill="1" applyBorder="1" applyAlignment="1">
      <alignment horizontal="center" vertical="center" wrapText="1"/>
    </xf>
    <xf numFmtId="0" fontId="31" fillId="10" borderId="15" xfId="0" applyFont="1" applyFill="1" applyBorder="1" applyAlignment="1">
      <alignment horizontal="center" vertical="center" wrapText="1"/>
    </xf>
    <xf numFmtId="0" fontId="31" fillId="10" borderId="26" xfId="0" applyFont="1" applyFill="1" applyBorder="1" applyAlignment="1">
      <alignment horizontal="center" vertical="center" wrapText="1"/>
    </xf>
    <xf numFmtId="9" fontId="29" fillId="0" borderId="51" xfId="3" applyFont="1" applyBorder="1" applyAlignment="1" applyProtection="1">
      <alignment horizontal="center" vertical="center" wrapText="1"/>
      <protection locked="0"/>
    </xf>
    <xf numFmtId="9" fontId="29" fillId="0" borderId="52" xfId="3" applyFont="1" applyBorder="1" applyAlignment="1" applyProtection="1">
      <alignment horizontal="center" vertical="center" wrapText="1"/>
      <protection locked="0"/>
    </xf>
    <xf numFmtId="0" fontId="5" fillId="0" borderId="21" xfId="0" applyFont="1" applyBorder="1" applyAlignment="1" applyProtection="1">
      <alignment horizontal="center" vertical="center" wrapText="1"/>
      <protection locked="0"/>
    </xf>
    <xf numFmtId="0" fontId="5" fillId="0" borderId="24" xfId="0" applyFont="1" applyBorder="1" applyAlignment="1" applyProtection="1">
      <alignment horizontal="center" vertical="center" wrapText="1"/>
      <protection locked="0"/>
    </xf>
    <xf numFmtId="0" fontId="5" fillId="0" borderId="0" xfId="0" applyFont="1" applyBorder="1" applyAlignment="1" applyProtection="1">
      <alignment horizontal="center" vertical="center" wrapText="1"/>
      <protection locked="0"/>
    </xf>
    <xf numFmtId="0" fontId="5" fillId="0" borderId="16" xfId="0" applyFont="1" applyBorder="1" applyAlignment="1" applyProtection="1">
      <alignment horizontal="center" vertical="center" wrapText="1"/>
      <protection locked="0"/>
    </xf>
    <xf numFmtId="0" fontId="31" fillId="8" borderId="18" xfId="0" applyFont="1" applyFill="1" applyBorder="1" applyAlignment="1">
      <alignment horizontal="center" vertical="center" wrapText="1"/>
    </xf>
    <xf numFmtId="0" fontId="31" fillId="8" borderId="0" xfId="0" applyFont="1" applyFill="1" applyBorder="1" applyAlignment="1">
      <alignment horizontal="center" vertical="center" wrapText="1"/>
    </xf>
    <xf numFmtId="0" fontId="31" fillId="8" borderId="16" xfId="0" applyFont="1" applyFill="1" applyBorder="1" applyAlignment="1">
      <alignment horizontal="center" vertical="center" wrapText="1"/>
    </xf>
    <xf numFmtId="0" fontId="31" fillId="11" borderId="18" xfId="0" applyFont="1" applyFill="1" applyBorder="1" applyAlignment="1">
      <alignment horizontal="center" vertical="center" wrapText="1"/>
    </xf>
    <xf numFmtId="0" fontId="31" fillId="11" borderId="0" xfId="0" applyFont="1" applyFill="1" applyBorder="1" applyAlignment="1">
      <alignment horizontal="center" vertical="center" wrapText="1"/>
    </xf>
    <xf numFmtId="0" fontId="31" fillId="11" borderId="16" xfId="0" applyFont="1" applyFill="1" applyBorder="1" applyAlignment="1">
      <alignment horizontal="center" vertical="center" wrapText="1"/>
    </xf>
    <xf numFmtId="0" fontId="31" fillId="11" borderId="46" xfId="0" applyFont="1" applyFill="1" applyBorder="1" applyAlignment="1">
      <alignment horizontal="center" vertical="center" wrapText="1"/>
    </xf>
    <xf numFmtId="0" fontId="31" fillId="11" borderId="1" xfId="0" applyFont="1" applyFill="1" applyBorder="1" applyAlignment="1">
      <alignment horizontal="center" vertical="center" wrapText="1"/>
    </xf>
    <xf numFmtId="0" fontId="31" fillId="11" borderId="52" xfId="0" applyFont="1" applyFill="1" applyBorder="1" applyAlignment="1">
      <alignment horizontal="center" vertical="center" wrapText="1"/>
    </xf>
    <xf numFmtId="9" fontId="29" fillId="0" borderId="52" xfId="0" applyNumberFormat="1" applyFont="1" applyBorder="1" applyAlignment="1" applyProtection="1">
      <alignment horizontal="center" vertical="center" wrapText="1"/>
      <protection locked="0"/>
    </xf>
    <xf numFmtId="0" fontId="30" fillId="9" borderId="22" xfId="0" applyFont="1" applyFill="1" applyBorder="1" applyAlignment="1">
      <alignment horizontal="center" vertical="center" wrapText="1"/>
    </xf>
    <xf numFmtId="0" fontId="30" fillId="9" borderId="35" xfId="0" applyFont="1" applyFill="1" applyBorder="1" applyAlignment="1">
      <alignment horizontal="center" vertical="center" wrapText="1"/>
    </xf>
    <xf numFmtId="0" fontId="12" fillId="8" borderId="19" xfId="0" applyFont="1" applyFill="1" applyBorder="1" applyAlignment="1">
      <alignment horizontal="center" vertical="center" wrapText="1"/>
    </xf>
    <xf numFmtId="0" fontId="12" fillId="8" borderId="20" xfId="0" applyFont="1" applyFill="1" applyBorder="1" applyAlignment="1">
      <alignment horizontal="center" vertical="center" wrapText="1"/>
    </xf>
    <xf numFmtId="0" fontId="12" fillId="8" borderId="15" xfId="0" applyFont="1" applyFill="1" applyBorder="1" applyAlignment="1">
      <alignment horizontal="center" vertical="center" wrapText="1"/>
    </xf>
    <xf numFmtId="0" fontId="12" fillId="8" borderId="26" xfId="0" applyFont="1" applyFill="1" applyBorder="1" applyAlignment="1">
      <alignment horizontal="center" vertical="center" wrapText="1"/>
    </xf>
    <xf numFmtId="0" fontId="31" fillId="8" borderId="23" xfId="0" applyFont="1" applyFill="1" applyBorder="1" applyAlignment="1">
      <alignment horizontal="center" vertical="center" wrapText="1"/>
    </xf>
    <xf numFmtId="0" fontId="31" fillId="8" borderId="21" xfId="0" applyFont="1" applyFill="1" applyBorder="1" applyAlignment="1">
      <alignment horizontal="center" vertical="center" wrapText="1"/>
    </xf>
    <xf numFmtId="0" fontId="31" fillId="8" borderId="24" xfId="0" applyFont="1" applyFill="1" applyBorder="1" applyAlignment="1">
      <alignment horizontal="center" vertical="center" wrapText="1"/>
    </xf>
    <xf numFmtId="0" fontId="30" fillId="18" borderId="33" xfId="0" applyFont="1" applyFill="1" applyBorder="1" applyAlignment="1">
      <alignment horizontal="center" vertical="center" wrapText="1"/>
    </xf>
    <xf numFmtId="0" fontId="30" fillId="18" borderId="21" xfId="0" applyFont="1" applyFill="1" applyBorder="1" applyAlignment="1">
      <alignment horizontal="center" vertical="center" wrapText="1"/>
    </xf>
    <xf numFmtId="0" fontId="30" fillId="18" borderId="34" xfId="0" applyFont="1" applyFill="1" applyBorder="1" applyAlignment="1">
      <alignment horizontal="center" vertical="center" wrapText="1"/>
    </xf>
    <xf numFmtId="0" fontId="30" fillId="18" borderId="20" xfId="0" applyFont="1" applyFill="1" applyBorder="1" applyAlignment="1">
      <alignment horizontal="center" vertical="center" wrapText="1"/>
    </xf>
    <xf numFmtId="0" fontId="30" fillId="18" borderId="36" xfId="0" applyFont="1" applyFill="1" applyBorder="1" applyAlignment="1">
      <alignment horizontal="center" vertical="center" wrapText="1"/>
    </xf>
    <xf numFmtId="0" fontId="30" fillId="18" borderId="1" xfId="0" applyFont="1" applyFill="1" applyBorder="1" applyAlignment="1">
      <alignment horizontal="center" vertical="center" wrapText="1"/>
    </xf>
    <xf numFmtId="0" fontId="30" fillId="18" borderId="23" xfId="0" applyFont="1" applyFill="1" applyBorder="1" applyAlignment="1">
      <alignment horizontal="center" vertical="center" wrapText="1"/>
    </xf>
    <xf numFmtId="0" fontId="30" fillId="18" borderId="24" xfId="0" applyFont="1" applyFill="1" applyBorder="1" applyAlignment="1">
      <alignment horizontal="center" vertical="center" wrapText="1"/>
    </xf>
    <xf numFmtId="0" fontId="30" fillId="18" borderId="19" xfId="0" applyFont="1" applyFill="1" applyBorder="1" applyAlignment="1">
      <alignment horizontal="center" vertical="center" wrapText="1"/>
    </xf>
    <xf numFmtId="0" fontId="30" fillId="18" borderId="17" xfId="0" applyFont="1" applyFill="1" applyBorder="1" applyAlignment="1">
      <alignment horizontal="center" vertical="center" wrapText="1"/>
    </xf>
    <xf numFmtId="0" fontId="30" fillId="18" borderId="38" xfId="0" applyFont="1" applyFill="1" applyBorder="1" applyAlignment="1">
      <alignment horizontal="center" vertical="center" wrapText="1"/>
    </xf>
    <xf numFmtId="0" fontId="30" fillId="18" borderId="39" xfId="0" applyFont="1" applyFill="1" applyBorder="1" applyAlignment="1">
      <alignment horizontal="center" vertical="center" wrapText="1"/>
    </xf>
    <xf numFmtId="0" fontId="12" fillId="11" borderId="19" xfId="0" applyFont="1" applyFill="1" applyBorder="1" applyAlignment="1">
      <alignment horizontal="center" wrapText="1"/>
    </xf>
    <xf numFmtId="0" fontId="12" fillId="11" borderId="20" xfId="0" applyFont="1" applyFill="1" applyBorder="1" applyAlignment="1">
      <alignment horizontal="center" wrapText="1"/>
    </xf>
    <xf numFmtId="0" fontId="12" fillId="11" borderId="17" xfId="0" applyFont="1" applyFill="1" applyBorder="1" applyAlignment="1">
      <alignment horizontal="center" wrapText="1"/>
    </xf>
    <xf numFmtId="0" fontId="45" fillId="3" borderId="49" xfId="0" applyFont="1" applyFill="1" applyBorder="1" applyAlignment="1">
      <alignment horizontal="center" vertical="center" wrapText="1"/>
    </xf>
    <xf numFmtId="0" fontId="29" fillId="0" borderId="54" xfId="0" applyFont="1" applyBorder="1" applyAlignment="1">
      <alignment horizontal="center" vertical="center" wrapText="1"/>
    </xf>
    <xf numFmtId="14" fontId="29" fillId="0" borderId="52" xfId="0" applyNumberFormat="1" applyFont="1" applyBorder="1" applyAlignment="1" applyProtection="1">
      <alignment horizontal="center" vertical="center" wrapText="1"/>
      <protection locked="0"/>
    </xf>
    <xf numFmtId="0" fontId="29" fillId="0" borderId="55" xfId="0" applyFont="1" applyBorder="1" applyAlignment="1" applyProtection="1">
      <alignment horizontal="center" vertical="center" wrapText="1"/>
      <protection locked="0"/>
    </xf>
    <xf numFmtId="9" fontId="5" fillId="0" borderId="49" xfId="0" applyNumberFormat="1" applyFont="1" applyBorder="1" applyAlignment="1" applyProtection="1">
      <alignment horizontal="center" vertical="center" wrapText="1"/>
      <protection locked="0"/>
    </xf>
    <xf numFmtId="9" fontId="5" fillId="0" borderId="51" xfId="0" applyNumberFormat="1" applyFont="1" applyBorder="1" applyAlignment="1" applyProtection="1">
      <alignment horizontal="center" vertical="center" wrapText="1"/>
      <protection locked="0"/>
    </xf>
    <xf numFmtId="9" fontId="5" fillId="0" borderId="1" xfId="0" applyNumberFormat="1" applyFont="1" applyBorder="1" applyAlignment="1" applyProtection="1">
      <alignment horizontal="center" vertical="center" wrapText="1"/>
      <protection locked="0"/>
    </xf>
    <xf numFmtId="9" fontId="5" fillId="0" borderId="52" xfId="0" applyNumberFormat="1" applyFont="1" applyBorder="1" applyAlignment="1" applyProtection="1">
      <alignment horizontal="center" vertical="center" wrapText="1"/>
      <protection locked="0"/>
    </xf>
    <xf numFmtId="0" fontId="45" fillId="3" borderId="47" xfId="0" applyFont="1" applyFill="1" applyBorder="1" applyAlignment="1">
      <alignment horizontal="center" vertical="center" wrapText="1"/>
    </xf>
    <xf numFmtId="0" fontId="45" fillId="3" borderId="31" xfId="0" applyFont="1" applyFill="1" applyBorder="1" applyAlignment="1">
      <alignment horizontal="center" vertical="center" wrapText="1"/>
    </xf>
    <xf numFmtId="0" fontId="45" fillId="3" borderId="56" xfId="0" applyFont="1" applyFill="1" applyBorder="1" applyAlignment="1">
      <alignment horizontal="center" vertical="center" wrapText="1"/>
    </xf>
    <xf numFmtId="14" fontId="29" fillId="0" borderId="1" xfId="0" applyNumberFormat="1" applyFont="1" applyFill="1" applyBorder="1" applyAlignment="1" applyProtection="1">
      <alignment horizontal="center" vertical="center" wrapText="1"/>
      <protection locked="0"/>
    </xf>
    <xf numFmtId="9" fontId="29" fillId="0" borderId="1" xfId="0" applyNumberFormat="1" applyFont="1" applyFill="1" applyBorder="1" applyAlignment="1" applyProtection="1">
      <alignment horizontal="center" vertical="center" wrapText="1"/>
      <protection locked="0"/>
    </xf>
    <xf numFmtId="0" fontId="29" fillId="0" borderId="1" xfId="0" applyFont="1" applyFill="1" applyBorder="1" applyAlignment="1" applyProtection="1">
      <alignment horizontal="justify" vertical="center" wrapText="1"/>
      <protection locked="0"/>
    </xf>
    <xf numFmtId="0" fontId="29" fillId="0" borderId="52" xfId="0" applyFont="1" applyFill="1" applyBorder="1" applyAlignment="1" applyProtection="1">
      <alignment horizontal="justify" vertical="center" wrapText="1"/>
      <protection locked="0"/>
    </xf>
    <xf numFmtId="0" fontId="29" fillId="0" borderId="49" xfId="0" applyFont="1" applyFill="1" applyBorder="1" applyAlignment="1" applyProtection="1">
      <alignment horizontal="left" vertical="center" wrapText="1"/>
      <protection locked="0"/>
    </xf>
    <xf numFmtId="0" fontId="29" fillId="0" borderId="49" xfId="0" applyFont="1" applyFill="1" applyBorder="1" applyAlignment="1">
      <alignment horizontal="center"/>
    </xf>
    <xf numFmtId="0" fontId="29" fillId="0" borderId="1" xfId="0" applyFont="1" applyFill="1" applyBorder="1" applyAlignment="1">
      <alignment horizontal="center"/>
    </xf>
    <xf numFmtId="0" fontId="29" fillId="0" borderId="49" xfId="0" applyFont="1" applyFill="1" applyBorder="1" applyAlignment="1">
      <alignment horizontal="center" vertical="center" wrapText="1"/>
    </xf>
    <xf numFmtId="0" fontId="29" fillId="0" borderId="1" xfId="0" applyFont="1" applyFill="1" applyBorder="1" applyAlignment="1">
      <alignment horizontal="center" vertical="center" wrapText="1"/>
    </xf>
    <xf numFmtId="14" fontId="29" fillId="0" borderId="49" xfId="0" applyNumberFormat="1" applyFont="1" applyFill="1" applyBorder="1" applyAlignment="1" applyProtection="1">
      <alignment horizontal="center" vertical="center" wrapText="1"/>
      <protection locked="0"/>
    </xf>
    <xf numFmtId="9" fontId="29" fillId="0" borderId="49" xfId="3" applyFont="1" applyFill="1" applyBorder="1" applyAlignment="1" applyProtection="1">
      <alignment horizontal="center" vertical="center" wrapText="1"/>
      <protection locked="0"/>
    </xf>
    <xf numFmtId="9" fontId="29" fillId="0" borderId="1" xfId="3" applyFont="1" applyFill="1" applyBorder="1" applyAlignment="1" applyProtection="1">
      <alignment horizontal="center" vertical="center" wrapText="1"/>
      <protection locked="0"/>
    </xf>
    <xf numFmtId="0" fontId="29" fillId="0" borderId="49" xfId="0" applyFont="1" applyFill="1" applyBorder="1" applyAlignment="1" applyProtection="1">
      <alignment horizontal="center" vertical="center" wrapText="1"/>
      <protection locked="0"/>
    </xf>
    <xf numFmtId="0" fontId="29" fillId="0" borderId="51" xfId="0" applyFont="1" applyFill="1" applyBorder="1" applyAlignment="1" applyProtection="1">
      <alignment horizontal="center" vertical="center" wrapText="1"/>
      <protection locked="0"/>
    </xf>
    <xf numFmtId="0" fontId="29" fillId="0" borderId="52" xfId="0" applyFont="1" applyFill="1" applyBorder="1" applyAlignment="1" applyProtection="1">
      <alignment horizontal="center" vertical="center" wrapText="1"/>
      <protection locked="0"/>
    </xf>
    <xf numFmtId="0" fontId="29" fillId="0" borderId="52" xfId="0" applyFont="1" applyFill="1" applyBorder="1" applyAlignment="1" applyProtection="1">
      <alignment horizontal="left" vertical="center" wrapText="1"/>
      <protection locked="0"/>
    </xf>
    <xf numFmtId="0" fontId="30" fillId="0" borderId="1" xfId="0" applyFont="1" applyFill="1" applyBorder="1" applyAlignment="1">
      <alignment horizontal="center" vertical="center" wrapText="1"/>
    </xf>
    <xf numFmtId="0" fontId="44" fillId="0" borderId="1" xfId="0" applyFont="1" applyFill="1" applyBorder="1" applyAlignment="1" applyProtection="1">
      <alignment horizontal="left" vertical="center" wrapText="1"/>
      <protection locked="0"/>
    </xf>
    <xf numFmtId="0" fontId="44" fillId="0" borderId="52" xfId="0" applyFont="1" applyFill="1" applyBorder="1" applyAlignment="1" applyProtection="1">
      <alignment horizontal="left" vertical="center" wrapText="1"/>
      <protection locked="0"/>
    </xf>
    <xf numFmtId="0" fontId="39" fillId="0" borderId="1" xfId="0" applyFont="1" applyFill="1" applyBorder="1" applyAlignment="1" applyProtection="1">
      <alignment horizontal="left" vertical="center" wrapText="1"/>
      <protection locked="0"/>
    </xf>
    <xf numFmtId="0" fontId="39" fillId="0" borderId="52" xfId="0" applyFont="1" applyFill="1" applyBorder="1" applyAlignment="1" applyProtection="1">
      <alignment horizontal="left" vertical="center" wrapText="1"/>
      <protection locked="0"/>
    </xf>
    <xf numFmtId="0" fontId="39" fillId="0" borderId="54" xfId="0" applyFont="1" applyFill="1" applyBorder="1" applyAlignment="1" applyProtection="1">
      <alignment horizontal="left" vertical="center" wrapText="1"/>
      <protection locked="0"/>
    </xf>
    <xf numFmtId="0" fontId="39" fillId="0" borderId="55" xfId="0" applyFont="1" applyFill="1" applyBorder="1" applyAlignment="1" applyProtection="1">
      <alignment horizontal="left" vertical="center" wrapText="1"/>
      <protection locked="0"/>
    </xf>
    <xf numFmtId="0" fontId="29" fillId="0" borderId="54" xfId="0" applyFont="1" applyFill="1" applyBorder="1" applyAlignment="1">
      <alignment horizontal="center" vertical="center" wrapText="1"/>
    </xf>
    <xf numFmtId="0" fontId="30" fillId="18" borderId="2" xfId="0" applyFont="1" applyFill="1" applyBorder="1" applyAlignment="1">
      <alignment horizontal="center" vertical="center" wrapText="1"/>
    </xf>
    <xf numFmtId="0" fontId="30" fillId="18" borderId="14" xfId="0" applyFont="1" applyFill="1" applyBorder="1" applyAlignment="1">
      <alignment horizontal="center" vertical="center" wrapText="1"/>
    </xf>
    <xf numFmtId="0" fontId="30" fillId="18" borderId="3" xfId="0" applyFont="1" applyFill="1" applyBorder="1" applyAlignment="1">
      <alignment horizontal="center" vertical="center" wrapText="1"/>
    </xf>
    <xf numFmtId="0" fontId="29" fillId="3" borderId="11" xfId="0" applyFont="1" applyFill="1" applyBorder="1" applyAlignment="1">
      <alignment horizontal="center" vertical="center" wrapText="1"/>
    </xf>
    <xf numFmtId="0" fontId="29" fillId="3" borderId="9" xfId="0" applyFont="1" applyFill="1" applyBorder="1" applyAlignment="1">
      <alignment horizontal="center" vertical="center" wrapText="1"/>
    </xf>
    <xf numFmtId="0" fontId="29" fillId="3" borderId="10" xfId="0" applyFont="1" applyFill="1" applyBorder="1" applyAlignment="1">
      <alignment horizontal="center" vertical="center" wrapText="1"/>
    </xf>
    <xf numFmtId="0" fontId="12" fillId="3" borderId="0" xfId="0" applyFont="1" applyFill="1" applyBorder="1" applyAlignment="1">
      <alignment horizontal="left" vertical="top" wrapText="1"/>
    </xf>
    <xf numFmtId="0" fontId="30" fillId="0" borderId="54" xfId="0" applyFont="1" applyFill="1" applyBorder="1" applyAlignment="1">
      <alignment horizontal="center" vertical="center" wrapText="1"/>
    </xf>
    <xf numFmtId="0" fontId="39" fillId="0" borderId="1" xfId="0" applyFont="1" applyFill="1" applyBorder="1" applyAlignment="1" applyProtection="1">
      <alignment horizontal="center" vertical="center" wrapText="1"/>
      <protection locked="0"/>
    </xf>
    <xf numFmtId="0" fontId="39" fillId="0" borderId="54" xfId="0" applyFont="1" applyFill="1" applyBorder="1" applyAlignment="1" applyProtection="1">
      <alignment horizontal="center" vertical="center" wrapText="1"/>
      <protection locked="0"/>
    </xf>
    <xf numFmtId="14" fontId="29" fillId="0" borderId="54" xfId="0" applyNumberFormat="1" applyFont="1" applyFill="1" applyBorder="1" applyAlignment="1" applyProtection="1">
      <alignment horizontal="center" vertical="center" wrapText="1"/>
      <protection locked="0"/>
    </xf>
    <xf numFmtId="9" fontId="29" fillId="0" borderId="54" xfId="0" applyNumberFormat="1" applyFont="1" applyFill="1" applyBorder="1" applyAlignment="1" applyProtection="1">
      <alignment horizontal="center" vertical="center" wrapText="1"/>
      <protection locked="0"/>
    </xf>
    <xf numFmtId="0" fontId="2" fillId="0" borderId="0" xfId="0" applyFont="1" applyBorder="1" applyAlignment="1">
      <alignment horizontal="center" vertical="center" wrapText="1"/>
    </xf>
    <xf numFmtId="0" fontId="4" fillId="0" borderId="0" xfId="0" applyFont="1" applyBorder="1" applyAlignment="1">
      <alignment wrapText="1"/>
    </xf>
    <xf numFmtId="0" fontId="16" fillId="9" borderId="25" xfId="0" applyFont="1" applyFill="1" applyBorder="1" applyAlignment="1">
      <alignment horizontal="center" vertical="center"/>
    </xf>
    <xf numFmtId="0" fontId="16" fillId="9" borderId="15" xfId="0" applyFont="1" applyFill="1" applyBorder="1" applyAlignment="1">
      <alignment horizontal="center" vertical="center"/>
    </xf>
    <xf numFmtId="0" fontId="16" fillId="9" borderId="26" xfId="0" applyFont="1" applyFill="1" applyBorder="1" applyAlignment="1">
      <alignment horizontal="center" vertical="center"/>
    </xf>
    <xf numFmtId="1" fontId="21" fillId="7" borderId="23" xfId="1" applyNumberFormat="1" applyFont="1" applyFill="1" applyBorder="1" applyAlignment="1">
      <alignment horizontal="right" vertical="center" wrapText="1"/>
    </xf>
    <xf numFmtId="1" fontId="21" fillId="7" borderId="24" xfId="1" applyNumberFormat="1" applyFont="1" applyFill="1" applyBorder="1" applyAlignment="1">
      <alignment horizontal="right" vertical="center" wrapText="1"/>
    </xf>
    <xf numFmtId="0" fontId="32" fillId="7" borderId="18" xfId="1" applyFont="1" applyFill="1" applyBorder="1" applyAlignment="1">
      <alignment horizontal="center" vertical="top" wrapText="1"/>
    </xf>
    <xf numFmtId="0" fontId="32" fillId="7" borderId="16" xfId="1" applyFont="1" applyFill="1" applyBorder="1" applyAlignment="1">
      <alignment horizontal="center" vertical="top" wrapText="1"/>
    </xf>
    <xf numFmtId="0" fontId="7" fillId="0" borderId="28" xfId="1" applyFont="1" applyBorder="1" applyAlignment="1">
      <alignment horizontal="center" vertical="center" wrapText="1"/>
    </xf>
    <xf numFmtId="0" fontId="7" fillId="0" borderId="29" xfId="1" applyFont="1" applyBorder="1" applyAlignment="1">
      <alignment horizontal="center" vertical="center" wrapText="1"/>
    </xf>
    <xf numFmtId="0" fontId="7" fillId="0" borderId="30" xfId="1" applyFont="1" applyBorder="1" applyAlignment="1">
      <alignment horizontal="center" vertical="center" wrapText="1"/>
    </xf>
    <xf numFmtId="0" fontId="7" fillId="0" borderId="23" xfId="1" applyFont="1" applyBorder="1" applyAlignment="1">
      <alignment horizontal="center" vertical="center" wrapText="1"/>
    </xf>
    <xf numFmtId="0" fontId="7" fillId="0" borderId="18" xfId="1" applyFont="1" applyBorder="1" applyAlignment="1">
      <alignment horizontal="center" vertical="center" wrapText="1"/>
    </xf>
    <xf numFmtId="0" fontId="7" fillId="0" borderId="19" xfId="1" applyFont="1" applyBorder="1" applyAlignment="1">
      <alignment horizontal="center" vertical="center" wrapText="1"/>
    </xf>
    <xf numFmtId="0" fontId="32" fillId="6" borderId="18" xfId="1" applyFont="1" applyFill="1" applyBorder="1" applyAlignment="1">
      <alignment horizontal="center" vertical="top" wrapText="1"/>
    </xf>
    <xf numFmtId="0" fontId="32" fillId="6" borderId="16" xfId="1" applyFont="1" applyFill="1" applyBorder="1" applyAlignment="1">
      <alignment horizontal="center" vertical="top" wrapText="1"/>
    </xf>
    <xf numFmtId="0" fontId="27" fillId="4" borderId="23" xfId="1" applyFont="1" applyFill="1" applyBorder="1" applyAlignment="1">
      <alignment horizontal="right" vertical="center" wrapText="1"/>
    </xf>
    <xf numFmtId="0" fontId="27" fillId="4" borderId="24" xfId="1" applyFont="1" applyFill="1" applyBorder="1" applyAlignment="1">
      <alignment horizontal="right" vertical="center" wrapText="1"/>
    </xf>
    <xf numFmtId="0" fontId="4" fillId="0" borderId="1" xfId="1" applyBorder="1" applyAlignment="1">
      <alignment horizontal="center"/>
    </xf>
    <xf numFmtId="1" fontId="21" fillId="6" borderId="23" xfId="1" applyNumberFormat="1" applyFont="1" applyFill="1" applyBorder="1" applyAlignment="1">
      <alignment horizontal="right" vertical="center" wrapText="1"/>
    </xf>
    <xf numFmtId="1" fontId="21" fillId="6" borderId="24" xfId="1" applyNumberFormat="1" applyFont="1" applyFill="1" applyBorder="1" applyAlignment="1">
      <alignment horizontal="right" vertical="center" wrapText="1"/>
    </xf>
    <xf numFmtId="0" fontId="14" fillId="0" borderId="2" xfId="1" applyFont="1" applyBorder="1" applyAlignment="1">
      <alignment horizontal="center"/>
    </xf>
    <xf numFmtId="0" fontId="14" fillId="0" borderId="14" xfId="1" applyFont="1" applyBorder="1" applyAlignment="1">
      <alignment horizontal="center"/>
    </xf>
    <xf numFmtId="0" fontId="14" fillId="0" borderId="3" xfId="1" applyFont="1" applyBorder="1" applyAlignment="1">
      <alignment horizontal="center"/>
    </xf>
    <xf numFmtId="0" fontId="16" fillId="0" borderId="20" xfId="1" applyFont="1" applyBorder="1" applyAlignment="1">
      <alignment horizontal="center" vertical="top" wrapText="1"/>
    </xf>
    <xf numFmtId="0" fontId="16" fillId="0" borderId="17" xfId="1" applyFont="1" applyBorder="1" applyAlignment="1">
      <alignment horizontal="center" vertical="top" wrapText="1"/>
    </xf>
    <xf numFmtId="0" fontId="15" fillId="0" borderId="24" xfId="0" applyFont="1" applyBorder="1"/>
    <xf numFmtId="0" fontId="15" fillId="0" borderId="19" xfId="0" applyFont="1" applyBorder="1"/>
    <xf numFmtId="0" fontId="15" fillId="0" borderId="17" xfId="0" applyFont="1" applyBorder="1"/>
    <xf numFmtId="0" fontId="7" fillId="0" borderId="21" xfId="1" applyFont="1" applyBorder="1" applyAlignment="1">
      <alignment horizontal="center" vertical="center" wrapText="1"/>
    </xf>
    <xf numFmtId="0" fontId="7" fillId="0" borderId="41" xfId="1" applyFont="1" applyBorder="1" applyAlignment="1">
      <alignment horizontal="center" vertical="center" wrapText="1"/>
    </xf>
    <xf numFmtId="0" fontId="7" fillId="0" borderId="42" xfId="1" applyFont="1" applyBorder="1" applyAlignment="1">
      <alignment horizontal="center" vertical="center" wrapText="1"/>
    </xf>
    <xf numFmtId="0" fontId="16" fillId="0" borderId="44" xfId="1" applyFont="1" applyBorder="1" applyAlignment="1">
      <alignment horizontal="center" vertical="top" wrapText="1"/>
    </xf>
    <xf numFmtId="0" fontId="16" fillId="0" borderId="45" xfId="1" applyFont="1" applyBorder="1" applyAlignment="1">
      <alignment horizontal="center" vertical="top" wrapText="1"/>
    </xf>
    <xf numFmtId="0" fontId="21" fillId="6" borderId="23" xfId="1" applyFont="1" applyFill="1" applyBorder="1" applyAlignment="1">
      <alignment vertical="center" wrapText="1"/>
    </xf>
    <xf numFmtId="0" fontId="21" fillId="6" borderId="24" xfId="1" applyFont="1" applyFill="1" applyBorder="1" applyAlignment="1">
      <alignment vertical="center" wrapText="1"/>
    </xf>
    <xf numFmtId="0" fontId="16" fillId="0" borderId="43" xfId="1" applyFont="1" applyBorder="1" applyAlignment="1">
      <alignment horizontal="center" vertical="top" wrapText="1"/>
    </xf>
    <xf numFmtId="0" fontId="16" fillId="0" borderId="27" xfId="1" applyFont="1" applyBorder="1" applyAlignment="1">
      <alignment horizontal="center" vertical="top" wrapText="1"/>
    </xf>
    <xf numFmtId="0" fontId="33" fillId="5" borderId="18" xfId="1" applyFont="1" applyFill="1" applyBorder="1" applyAlignment="1">
      <alignment horizontal="center" vertical="top" wrapText="1"/>
    </xf>
    <xf numFmtId="0" fontId="33" fillId="5" borderId="16" xfId="1" applyFont="1" applyFill="1" applyBorder="1" applyAlignment="1">
      <alignment horizontal="center" vertical="top" wrapText="1"/>
    </xf>
    <xf numFmtId="0" fontId="27" fillId="5" borderId="23" xfId="1" applyFont="1" applyFill="1" applyBorder="1" applyAlignment="1">
      <alignment horizontal="right" vertical="center" wrapText="1"/>
    </xf>
    <xf numFmtId="0" fontId="27" fillId="5" borderId="24" xfId="1" applyFont="1" applyFill="1" applyBorder="1" applyAlignment="1">
      <alignment horizontal="right" vertical="center" wrapText="1"/>
    </xf>
    <xf numFmtId="0" fontId="33" fillId="4" borderId="0" xfId="1" applyFont="1" applyFill="1" applyBorder="1" applyAlignment="1">
      <alignment horizontal="center" vertical="top" wrapText="1"/>
    </xf>
    <xf numFmtId="0" fontId="33" fillId="4" borderId="18" xfId="1" applyFont="1" applyFill="1" applyBorder="1" applyAlignment="1">
      <alignment horizontal="center" vertical="top" wrapText="1"/>
    </xf>
    <xf numFmtId="0" fontId="33" fillId="4" borderId="16" xfId="1" applyFont="1" applyFill="1" applyBorder="1" applyAlignment="1">
      <alignment horizontal="center" vertical="top" wrapText="1"/>
    </xf>
    <xf numFmtId="0" fontId="14" fillId="0" borderId="5" xfId="1" applyFont="1" applyBorder="1" applyAlignment="1">
      <alignment horizontal="center"/>
    </xf>
    <xf numFmtId="0" fontId="27" fillId="5" borderId="0" xfId="1" applyFont="1" applyFill="1" applyBorder="1" applyAlignment="1">
      <alignment horizontal="right" vertical="center" wrapText="1"/>
    </xf>
    <xf numFmtId="0" fontId="27" fillId="5" borderId="16" xfId="1" applyFont="1" applyFill="1" applyBorder="1" applyAlignment="1">
      <alignment horizontal="right" vertical="center" wrapText="1"/>
    </xf>
    <xf numFmtId="0" fontId="27" fillId="4" borderId="21" xfId="1" applyFont="1" applyFill="1" applyBorder="1" applyAlignment="1">
      <alignment horizontal="right" vertical="center" wrapText="1"/>
    </xf>
    <xf numFmtId="0" fontId="33" fillId="4" borderId="18" xfId="0" applyFont="1" applyFill="1" applyBorder="1" applyAlignment="1">
      <alignment horizontal="center" vertical="center" wrapText="1"/>
    </xf>
    <xf numFmtId="0" fontId="33" fillId="4" borderId="16" xfId="0" applyFont="1" applyFill="1" applyBorder="1" applyAlignment="1">
      <alignment horizontal="center" vertical="center" wrapText="1"/>
    </xf>
    <xf numFmtId="0" fontId="16" fillId="0" borderId="19" xfId="1" applyFont="1" applyBorder="1" applyAlignment="1">
      <alignment horizontal="center" vertical="top" wrapText="1"/>
    </xf>
    <xf numFmtId="0" fontId="21" fillId="6" borderId="23" xfId="1" applyFont="1" applyFill="1" applyBorder="1" applyAlignment="1">
      <alignment horizontal="right" vertical="center" wrapText="1"/>
    </xf>
    <xf numFmtId="0" fontId="21" fillId="6" borderId="24" xfId="1" applyFont="1" applyFill="1" applyBorder="1" applyAlignment="1">
      <alignment horizontal="right" vertical="center" wrapText="1"/>
    </xf>
    <xf numFmtId="0" fontId="51" fillId="3" borderId="0" xfId="0" applyFont="1" applyFill="1" applyBorder="1" applyAlignment="1">
      <alignment horizontal="center" vertical="center" wrapText="1"/>
    </xf>
    <xf numFmtId="0" fontId="51" fillId="3" borderId="24" xfId="0" applyFont="1" applyFill="1" applyBorder="1" applyAlignment="1">
      <alignment horizontal="left" vertical="center" wrapText="1"/>
    </xf>
    <xf numFmtId="0" fontId="51" fillId="3" borderId="16" xfId="0" applyFont="1" applyFill="1" applyBorder="1" applyAlignment="1">
      <alignment horizontal="left" vertical="center" wrapText="1"/>
    </xf>
    <xf numFmtId="0" fontId="51" fillId="3" borderId="17" xfId="0" applyFont="1" applyFill="1" applyBorder="1" applyAlignment="1">
      <alignment horizontal="left" vertical="center" wrapText="1"/>
    </xf>
    <xf numFmtId="0" fontId="51" fillId="3" borderId="20" xfId="0" applyFont="1" applyFill="1" applyBorder="1" applyAlignment="1">
      <alignment horizontal="center" vertical="center" wrapText="1"/>
    </xf>
    <xf numFmtId="0" fontId="51" fillId="3" borderId="18" xfId="0" applyFont="1" applyFill="1" applyBorder="1" applyAlignment="1">
      <alignment horizontal="center" vertical="center" wrapText="1"/>
    </xf>
    <xf numFmtId="0" fontId="51" fillId="3" borderId="19" xfId="0" applyFont="1" applyFill="1" applyBorder="1" applyAlignment="1">
      <alignment horizontal="center" vertical="center" wrapText="1"/>
    </xf>
    <xf numFmtId="0" fontId="51" fillId="3" borderId="21" xfId="0" applyFont="1" applyFill="1" applyBorder="1" applyAlignment="1">
      <alignment horizontal="center" vertical="center" wrapText="1"/>
    </xf>
    <xf numFmtId="0" fontId="10" fillId="8" borderId="50" xfId="0" applyFont="1" applyFill="1" applyBorder="1" applyAlignment="1">
      <alignment horizontal="center" vertical="center"/>
    </xf>
    <xf numFmtId="0" fontId="10" fillId="8" borderId="49" xfId="0" applyFont="1" applyFill="1" applyBorder="1" applyAlignment="1">
      <alignment horizontal="center" vertical="center"/>
    </xf>
    <xf numFmtId="0" fontId="10" fillId="8" borderId="51" xfId="0" applyFont="1" applyFill="1" applyBorder="1" applyAlignment="1">
      <alignment horizontal="center" vertical="center"/>
    </xf>
    <xf numFmtId="0" fontId="51" fillId="3" borderId="23" xfId="0" applyFont="1" applyFill="1" applyBorder="1" applyAlignment="1">
      <alignment horizontal="center" vertical="center" wrapText="1"/>
    </xf>
    <xf numFmtId="0" fontId="51" fillId="3" borderId="16" xfId="0" applyFont="1" applyFill="1" applyBorder="1" applyAlignment="1">
      <alignment horizontal="center" vertical="center" wrapText="1"/>
    </xf>
    <xf numFmtId="0" fontId="51" fillId="3" borderId="16" xfId="0" applyFont="1" applyFill="1" applyBorder="1" applyAlignment="1">
      <alignment horizontal="left" wrapText="1"/>
    </xf>
    <xf numFmtId="0" fontId="51" fillId="3" borderId="24" xfId="0" applyFont="1" applyFill="1" applyBorder="1" applyAlignment="1">
      <alignment horizontal="center" vertical="center" wrapText="1"/>
    </xf>
    <xf numFmtId="0" fontId="52" fillId="2" borderId="16" xfId="0" applyFont="1" applyFill="1" applyBorder="1" applyAlignment="1">
      <alignment horizontal="center" vertical="center" wrapText="1"/>
    </xf>
    <xf numFmtId="0" fontId="52" fillId="2" borderId="24" xfId="0" applyFont="1" applyFill="1" applyBorder="1" applyAlignment="1">
      <alignment horizontal="center" vertical="center" wrapText="1"/>
    </xf>
    <xf numFmtId="0" fontId="52" fillId="2" borderId="17" xfId="0" applyFont="1" applyFill="1" applyBorder="1" applyAlignment="1">
      <alignment horizontal="center" vertical="center" wrapText="1"/>
    </xf>
    <xf numFmtId="0" fontId="51" fillId="3" borderId="0" xfId="0" applyFont="1" applyFill="1" applyBorder="1" applyAlignment="1">
      <alignment horizontal="justify" vertical="center" wrapText="1"/>
    </xf>
    <xf numFmtId="0" fontId="51" fillId="3" borderId="20" xfId="0" applyFont="1" applyFill="1" applyBorder="1" applyAlignment="1">
      <alignment horizontal="justify" vertical="center" wrapText="1"/>
    </xf>
    <xf numFmtId="0" fontId="51" fillId="3" borderId="21" xfId="0" applyFont="1" applyFill="1" applyBorder="1" applyAlignment="1">
      <alignment horizontal="left" vertical="center" wrapText="1"/>
    </xf>
    <xf numFmtId="0" fontId="51" fillId="3" borderId="0" xfId="0" applyFont="1" applyFill="1" applyBorder="1" applyAlignment="1">
      <alignment horizontal="left" vertical="center" wrapText="1"/>
    </xf>
    <xf numFmtId="0" fontId="52" fillId="0" borderId="16" xfId="0" applyFont="1" applyFill="1" applyBorder="1" applyAlignment="1">
      <alignment horizontal="center" vertical="center" wrapText="1"/>
    </xf>
    <xf numFmtId="0" fontId="52" fillId="0" borderId="17" xfId="0" applyFont="1" applyFill="1" applyBorder="1" applyAlignment="1">
      <alignment horizontal="center" vertical="center" wrapText="1"/>
    </xf>
    <xf numFmtId="0" fontId="51" fillId="3" borderId="18" xfId="0" applyFont="1" applyFill="1" applyBorder="1" applyAlignment="1">
      <alignment horizontal="center" vertical="top" wrapText="1"/>
    </xf>
    <xf numFmtId="0" fontId="51" fillId="3" borderId="19" xfId="0" applyFont="1" applyFill="1" applyBorder="1" applyAlignment="1">
      <alignment horizontal="center" vertical="top" wrapText="1"/>
    </xf>
    <xf numFmtId="0" fontId="51" fillId="3" borderId="0" xfId="0" applyFont="1" applyFill="1" applyBorder="1" applyAlignment="1">
      <alignment horizontal="justify" vertical="top" wrapText="1"/>
    </xf>
    <xf numFmtId="0" fontId="51" fillId="3" borderId="20" xfId="0" applyFont="1" applyFill="1" applyBorder="1" applyAlignment="1">
      <alignment horizontal="justify" vertical="top" wrapText="1"/>
    </xf>
    <xf numFmtId="0" fontId="13" fillId="19" borderId="1" xfId="0" applyFont="1" applyFill="1" applyBorder="1" applyAlignment="1">
      <alignment horizontal="center" vertical="center"/>
    </xf>
    <xf numFmtId="0" fontId="13" fillId="20" borderId="11" xfId="0" applyFont="1" applyFill="1" applyBorder="1" applyAlignment="1">
      <alignment horizontal="center" vertical="center"/>
    </xf>
    <xf numFmtId="0" fontId="24" fillId="0" borderId="23" xfId="0" applyFont="1" applyBorder="1" applyAlignment="1">
      <alignment horizontal="center" vertical="center"/>
    </xf>
    <xf numFmtId="0" fontId="24" fillId="0" borderId="21" xfId="0" applyFont="1" applyBorder="1" applyAlignment="1">
      <alignment horizontal="center" vertical="center"/>
    </xf>
    <xf numFmtId="0" fontId="24" fillId="0" borderId="24" xfId="0" applyFont="1" applyBorder="1" applyAlignment="1">
      <alignment horizontal="center" vertical="center"/>
    </xf>
    <xf numFmtId="0" fontId="24" fillId="0" borderId="25" xfId="0" applyFont="1" applyBorder="1" applyAlignment="1">
      <alignment horizontal="center" vertical="center"/>
    </xf>
    <xf numFmtId="0" fontId="24" fillId="0" borderId="15" xfId="0" applyFont="1" applyBorder="1" applyAlignment="1">
      <alignment horizontal="center" vertical="center"/>
    </xf>
    <xf numFmtId="0" fontId="24" fillId="0" borderId="26" xfId="0" applyFont="1" applyBorder="1" applyAlignment="1">
      <alignment horizontal="center" vertical="center"/>
    </xf>
    <xf numFmtId="0" fontId="51" fillId="3" borderId="16" xfId="0" applyFont="1" applyFill="1" applyBorder="1" applyAlignment="1">
      <alignment horizontal="left" vertical="top" wrapText="1"/>
    </xf>
  </cellXfs>
  <cellStyles count="9">
    <cellStyle name="Normal" xfId="0" builtinId="0"/>
    <cellStyle name="Normal 2" xfId="1"/>
    <cellStyle name="Normal 2 2" xfId="5"/>
    <cellStyle name="Normal 3" xfId="2"/>
    <cellStyle name="Normal 4" xfId="4"/>
    <cellStyle name="Percent 2" xfId="6"/>
    <cellStyle name="Porcentaje" xfId="3" builtinId="5"/>
    <cellStyle name="Porcentaje 2" xfId="8"/>
    <cellStyle name="Porcentaje 3" xfId="7"/>
  </cellStyles>
  <dxfs count="318">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theme="5" tint="-0.24994659260841701"/>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theme="5" tint="-0.24994659260841701"/>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theme="5"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215900</xdr:colOff>
      <xdr:row>0</xdr:row>
      <xdr:rowOff>0</xdr:rowOff>
    </xdr:from>
    <xdr:to>
      <xdr:col>1</xdr:col>
      <xdr:colOff>1326428</xdr:colOff>
      <xdr:row>3</xdr:row>
      <xdr:rowOff>89594</xdr:rowOff>
    </xdr:to>
    <xdr:pic>
      <xdr:nvPicPr>
        <xdr:cNvPr id="18070" name="Picture 2" descr="D:\Manual de Identidad Corporativa\Manual JPG\MANUAL ANI FINAL PRIMERA PARTE-02.jpg">
          <a:extLst>
            <a:ext uri="{FF2B5EF4-FFF2-40B4-BE49-F238E27FC236}">
              <a16:creationId xmlns:a16="http://schemas.microsoft.com/office/drawing/2014/main" id="{00000000-0008-0000-0000-00009646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24966" t="30461" r="25232" b="22282"/>
        <a:stretch>
          <a:fillRect/>
        </a:stretch>
      </xdr:blipFill>
      <xdr:spPr bwMode="auto">
        <a:xfrm>
          <a:off x="387350" y="0"/>
          <a:ext cx="1115291" cy="13468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512989</xdr:colOff>
      <xdr:row>4</xdr:row>
      <xdr:rowOff>190500</xdr:rowOff>
    </xdr:from>
    <xdr:to>
      <xdr:col>1</xdr:col>
      <xdr:colOff>2009774</xdr:colOff>
      <xdr:row>7</xdr:row>
      <xdr:rowOff>419100</xdr:rowOff>
    </xdr:to>
    <xdr:pic>
      <xdr:nvPicPr>
        <xdr:cNvPr id="28806" name="Picture 2" descr="D:\Manual de Identidad Corporativa\Manual JPG\MANUAL ANI FINAL PRIMERA PARTE-02.jpg">
          <a:extLst>
            <a:ext uri="{FF2B5EF4-FFF2-40B4-BE49-F238E27FC236}">
              <a16:creationId xmlns:a16="http://schemas.microsoft.com/office/drawing/2014/main" id="{00000000-0008-0000-0200-0000867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24966" t="30461" r="25232" b="22282"/>
        <a:stretch>
          <a:fillRect/>
        </a:stretch>
      </xdr:blipFill>
      <xdr:spPr bwMode="auto">
        <a:xfrm>
          <a:off x="1138918" y="544286"/>
          <a:ext cx="1496785" cy="16165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158750</xdr:colOff>
      <xdr:row>10</xdr:row>
      <xdr:rowOff>793750</xdr:rowOff>
    </xdr:from>
    <xdr:to>
      <xdr:col>11</xdr:col>
      <xdr:colOff>1568450</xdr:colOff>
      <xdr:row>20</xdr:row>
      <xdr:rowOff>1028700</xdr:rowOff>
    </xdr:to>
    <xdr:pic>
      <xdr:nvPicPr>
        <xdr:cNvPr id="10" name="Imagen 9">
          <a:extLst>
            <a:ext uri="{FF2B5EF4-FFF2-40B4-BE49-F238E27FC236}">
              <a16:creationId xmlns:a16="http://schemas.microsoft.com/office/drawing/2014/main" id="{8A074429-5E21-449B-992B-285EACB10DC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7148750" y="3460750"/>
          <a:ext cx="10045700" cy="12014200"/>
        </a:xfrm>
        <a:prstGeom prst="rect">
          <a:avLst/>
        </a:prstGeom>
        <a:noFill/>
        <a:ln>
          <a:solidFill>
            <a:schemeClr val="tx1"/>
          </a:solidFill>
        </a:ln>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INCO\2012\1.%20Documentos%20Entrega%20Enero%20de%202012\PIL%2016\Riesgos%20por%20proceso\Riesgos%20Convenio%20BID.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INCO\2011\5.Documentos%20Entrega%20Mayo%20de%202011\Seguimiento%20a%20mapas%20de%20riesgos%20(16)\Riesgos%20Control%20Interno\riesgos%20MC%20CPSNC.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INCO\2012\8.%20Documentos%20Entrega%20Agosto%20de%202012\PIL%2016\Formatos%20riesgos%20SIG%20V2%20-%20Contabilidad%20201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m-17"/>
      <sheetName val="Fm-18"/>
      <sheetName val="Fm-141"/>
      <sheetName val="Fm-142"/>
      <sheetName val="Fm-19"/>
      <sheetName val="Fm-143"/>
      <sheetName val="Fm-20 "/>
      <sheetName val="DB"/>
      <sheetName val="Hoja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5">
          <cell r="N5" t="str">
            <v>EVITAR EL RIESGO</v>
          </cell>
        </row>
        <row r="6">
          <cell r="N6" t="str">
            <v>REDUCIR EL RIESGO</v>
          </cell>
        </row>
        <row r="7">
          <cell r="N7" t="str">
            <v>COMPARTIR O 
TRANSFERIR EL RIESGO</v>
          </cell>
        </row>
        <row r="8">
          <cell r="N8" t="str">
            <v>ASUMIR EL RIESGO</v>
          </cell>
        </row>
      </sheetData>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m-17"/>
      <sheetName val="Fm-18"/>
      <sheetName val="Fm-141"/>
      <sheetName val="Fm-142"/>
      <sheetName val="Fm-19"/>
      <sheetName val="Fm-143"/>
      <sheetName val="Fm-20 "/>
      <sheetName val="DB"/>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5">
          <cell r="N5" t="str">
            <v>EVITAR EL RIESGO</v>
          </cell>
        </row>
        <row r="6">
          <cell r="N6" t="str">
            <v>REDUCIR EL RIESGO</v>
          </cell>
        </row>
        <row r="7">
          <cell r="N7" t="str">
            <v>COMPARTIR O 
TRANSFERIR EL RIESGO</v>
          </cell>
        </row>
        <row r="8">
          <cell r="N8" t="str">
            <v>ASUMIR EL RIESGO</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m-17"/>
      <sheetName val="Fm-18"/>
      <sheetName val="Fm-141"/>
      <sheetName val="Fm-142"/>
      <sheetName val="Fm-19"/>
      <sheetName val="Fm-143"/>
      <sheetName val="Fm-20 "/>
      <sheetName val="DB"/>
    </sheetNames>
    <sheetDataSet>
      <sheetData sheetId="0"/>
      <sheetData sheetId="1"/>
      <sheetData sheetId="2"/>
      <sheetData sheetId="3"/>
      <sheetData sheetId="4"/>
      <sheetData sheetId="5"/>
      <sheetData sheetId="6"/>
      <sheetData sheetId="7">
        <row r="5">
          <cell r="N5" t="str">
            <v>EVITAR EL RIESGO</v>
          </cell>
        </row>
        <row r="6">
          <cell r="N6" t="str">
            <v>REDUCIR EL RIESGO</v>
          </cell>
        </row>
        <row r="7">
          <cell r="N7" t="str">
            <v>COMPARTIR O 
TRANSFERIR EL RIESGO</v>
          </cell>
        </row>
        <row r="8">
          <cell r="N8" t="str">
            <v>ASUMIR EL RIESGO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sheetPr>
  <dimension ref="A1:IT463"/>
  <sheetViews>
    <sheetView tabSelected="1" view="pageBreakPreview" topLeftCell="D1" zoomScale="50" zoomScaleNormal="60" zoomScaleSheetLayoutView="50" workbookViewId="0">
      <selection activeCell="I9" sqref="I9:N9"/>
    </sheetView>
  </sheetViews>
  <sheetFormatPr baseColWidth="10" defaultRowHeight="18" x14ac:dyDescent="0.25"/>
  <cols>
    <col min="1" max="1" width="6" style="60" customWidth="1"/>
    <col min="2" max="2" width="25.7109375" style="60" customWidth="1"/>
    <col min="3" max="3" width="38.28515625" style="60" customWidth="1"/>
    <col min="4" max="4" width="46.7109375" style="60" customWidth="1"/>
    <col min="5" max="5" width="23.7109375" style="61" hidden="1" customWidth="1"/>
    <col min="6" max="6" width="19.7109375" style="60" customWidth="1"/>
    <col min="7" max="7" width="17.85546875" style="60" customWidth="1"/>
    <col min="8" max="8" width="25.140625" style="60" customWidth="1"/>
    <col min="9" max="9" width="73.5703125" style="60" customWidth="1"/>
    <col min="10" max="10" width="0" style="60" hidden="1" customWidth="1"/>
    <col min="11" max="11" width="24.7109375" style="60" customWidth="1"/>
    <col min="12" max="12" width="19.7109375" style="94" customWidth="1"/>
    <col min="13" max="13" width="23.7109375" style="94" customWidth="1"/>
    <col min="14" max="14" width="25.5703125" style="60" customWidth="1"/>
    <col min="15" max="15" width="20.7109375" style="60" customWidth="1"/>
    <col min="16" max="16" width="61.28515625" style="60" customWidth="1"/>
    <col min="17" max="17" width="38.140625" style="60" customWidth="1"/>
    <col min="18" max="18" width="38.28515625" style="66" customWidth="1"/>
    <col min="19" max="19" width="53.5703125" style="66" customWidth="1"/>
    <col min="20" max="20" width="20.42578125" style="60" customWidth="1"/>
    <col min="21" max="21" width="22.28515625" style="60" customWidth="1"/>
    <col min="22" max="22" width="36.28515625" style="60" customWidth="1"/>
    <col min="23" max="23" width="28.85546875" style="60" hidden="1" customWidth="1"/>
    <col min="24" max="24" width="18.5703125" style="60" hidden="1" customWidth="1"/>
    <col min="25" max="25" width="31.42578125" style="60" hidden="1" customWidth="1"/>
    <col min="26" max="254" width="11.42578125" style="60"/>
    <col min="255" max="16384" width="11.42578125" style="58"/>
  </cols>
  <sheetData>
    <row r="1" spans="1:254" ht="22.5" customHeight="1" x14ac:dyDescent="0.25">
      <c r="A1" s="58"/>
      <c r="B1" s="393"/>
      <c r="C1" s="394"/>
      <c r="D1" s="286" t="s">
        <v>38</v>
      </c>
      <c r="E1" s="287"/>
      <c r="F1" s="287"/>
      <c r="G1" s="287"/>
      <c r="H1" s="287"/>
      <c r="I1" s="287"/>
      <c r="J1" s="287"/>
      <c r="K1" s="287"/>
      <c r="L1" s="287"/>
      <c r="M1" s="287"/>
      <c r="N1" s="287"/>
      <c r="O1" s="287"/>
      <c r="P1" s="287"/>
      <c r="Q1" s="287"/>
      <c r="R1" s="287"/>
      <c r="S1" s="287"/>
      <c r="T1" s="287"/>
      <c r="U1" s="287"/>
      <c r="V1" s="280" t="s">
        <v>311</v>
      </c>
      <c r="W1" s="169"/>
      <c r="X1" s="119"/>
      <c r="AB1" s="58"/>
      <c r="AC1" s="58"/>
      <c r="AD1" s="58"/>
      <c r="AE1" s="58"/>
      <c r="AF1" s="58"/>
      <c r="AG1" s="58"/>
      <c r="AH1" s="58"/>
      <c r="AI1" s="58"/>
      <c r="AJ1" s="58"/>
      <c r="AK1" s="58"/>
      <c r="AL1" s="58"/>
      <c r="AM1" s="58"/>
      <c r="AN1" s="58"/>
      <c r="AO1" s="58"/>
      <c r="AP1" s="58"/>
      <c r="AQ1" s="58"/>
      <c r="AR1" s="58"/>
      <c r="AS1" s="58"/>
      <c r="AT1" s="58"/>
      <c r="AU1" s="58"/>
      <c r="AV1" s="58"/>
      <c r="AW1" s="58"/>
      <c r="AX1" s="58"/>
      <c r="AY1" s="58"/>
      <c r="AZ1" s="58"/>
      <c r="BA1" s="58"/>
      <c r="BB1" s="58"/>
      <c r="BC1" s="58"/>
      <c r="BD1" s="58"/>
      <c r="BE1" s="58"/>
      <c r="BF1" s="58"/>
      <c r="BG1" s="58"/>
      <c r="BH1" s="58"/>
      <c r="BI1" s="58"/>
      <c r="BJ1" s="58"/>
      <c r="BK1" s="58"/>
      <c r="BL1" s="58"/>
      <c r="BM1" s="58"/>
      <c r="BN1" s="58"/>
      <c r="BO1" s="58"/>
      <c r="BP1" s="58"/>
      <c r="BQ1" s="58"/>
      <c r="BR1" s="58"/>
      <c r="BS1" s="58"/>
      <c r="BT1" s="58"/>
      <c r="BU1" s="58"/>
      <c r="BV1" s="58"/>
      <c r="BW1" s="58"/>
      <c r="BX1" s="58"/>
      <c r="BY1" s="58"/>
      <c r="BZ1" s="58"/>
      <c r="CA1" s="58"/>
      <c r="CB1" s="58"/>
      <c r="CC1" s="58"/>
      <c r="CD1" s="58"/>
      <c r="CE1" s="58"/>
      <c r="CF1" s="58"/>
      <c r="CG1" s="58"/>
      <c r="CH1" s="58"/>
      <c r="CI1" s="58"/>
      <c r="CJ1" s="58"/>
      <c r="CK1" s="58"/>
      <c r="CL1" s="58"/>
      <c r="CM1" s="58"/>
      <c r="CN1" s="58"/>
      <c r="CO1" s="58"/>
      <c r="CP1" s="58"/>
      <c r="CQ1" s="58"/>
      <c r="CR1" s="58"/>
      <c r="CS1" s="58"/>
      <c r="CT1" s="58"/>
      <c r="CU1" s="58"/>
      <c r="CV1" s="58"/>
      <c r="CW1" s="58"/>
      <c r="CX1" s="58"/>
      <c r="CY1" s="58"/>
      <c r="CZ1" s="58"/>
      <c r="DA1" s="58"/>
      <c r="DB1" s="58"/>
      <c r="DC1" s="58"/>
      <c r="DD1" s="58"/>
      <c r="DE1" s="58"/>
      <c r="DF1" s="58"/>
      <c r="DG1" s="58"/>
      <c r="DH1" s="58"/>
      <c r="DI1" s="58"/>
      <c r="DJ1" s="58"/>
      <c r="DK1" s="58"/>
      <c r="DL1" s="58"/>
      <c r="DM1" s="58"/>
      <c r="DN1" s="58"/>
      <c r="DO1" s="58"/>
      <c r="DP1" s="58"/>
      <c r="DQ1" s="58"/>
      <c r="DR1" s="58"/>
      <c r="DS1" s="58"/>
      <c r="DT1" s="58"/>
      <c r="DU1" s="58"/>
      <c r="DV1" s="58"/>
      <c r="DW1" s="58"/>
      <c r="DX1" s="58"/>
      <c r="DY1" s="58"/>
      <c r="DZ1" s="58"/>
      <c r="EA1" s="58"/>
      <c r="EB1" s="58"/>
      <c r="EC1" s="58"/>
      <c r="ED1" s="58"/>
      <c r="EE1" s="58"/>
      <c r="EF1" s="58"/>
      <c r="EG1" s="58"/>
      <c r="EH1" s="58"/>
      <c r="EI1" s="58"/>
      <c r="EJ1" s="58"/>
      <c r="EK1" s="58"/>
      <c r="EL1" s="58"/>
      <c r="EM1" s="58"/>
      <c r="EN1" s="58"/>
      <c r="EO1" s="58"/>
      <c r="EP1" s="58"/>
      <c r="EQ1" s="58"/>
      <c r="ER1" s="58"/>
      <c r="ES1" s="58"/>
      <c r="ET1" s="58"/>
      <c r="EU1" s="58"/>
      <c r="EV1" s="58"/>
      <c r="EW1" s="58"/>
      <c r="EX1" s="58"/>
      <c r="EY1" s="58"/>
      <c r="EZ1" s="58"/>
      <c r="FA1" s="58"/>
      <c r="FB1" s="58"/>
      <c r="FC1" s="58"/>
      <c r="FD1" s="58"/>
      <c r="FE1" s="58"/>
      <c r="FF1" s="58"/>
      <c r="FG1" s="58"/>
      <c r="FH1" s="58"/>
      <c r="FI1" s="58"/>
      <c r="FJ1" s="58"/>
      <c r="FK1" s="58"/>
      <c r="FL1" s="58"/>
      <c r="FM1" s="58"/>
      <c r="FN1" s="58"/>
      <c r="FO1" s="58"/>
      <c r="FP1" s="58"/>
      <c r="FQ1" s="58"/>
      <c r="FR1" s="58"/>
      <c r="FS1" s="58"/>
      <c r="FT1" s="58"/>
      <c r="FU1" s="58"/>
      <c r="FV1" s="58"/>
      <c r="FW1" s="58"/>
      <c r="FX1" s="58"/>
      <c r="FY1" s="58"/>
      <c r="FZ1" s="58"/>
      <c r="GA1" s="58"/>
      <c r="GB1" s="58"/>
      <c r="GC1" s="58"/>
      <c r="GD1" s="58"/>
      <c r="GE1" s="58"/>
      <c r="GF1" s="58"/>
      <c r="GG1" s="58"/>
      <c r="GH1" s="58"/>
      <c r="GI1" s="58"/>
      <c r="GJ1" s="58"/>
      <c r="GK1" s="58"/>
      <c r="GL1" s="58"/>
      <c r="GM1" s="58"/>
      <c r="GN1" s="58"/>
      <c r="GO1" s="58"/>
      <c r="GP1" s="58"/>
      <c r="GQ1" s="58"/>
      <c r="GR1" s="58"/>
      <c r="GS1" s="58"/>
      <c r="GT1" s="58"/>
      <c r="GU1" s="58"/>
      <c r="GV1" s="58"/>
      <c r="GW1" s="58"/>
      <c r="GX1" s="58"/>
      <c r="GY1" s="58"/>
      <c r="GZ1" s="58"/>
      <c r="HA1" s="58"/>
      <c r="HB1" s="58"/>
      <c r="HC1" s="58"/>
      <c r="HD1" s="58"/>
      <c r="HE1" s="58"/>
      <c r="HF1" s="58"/>
      <c r="HG1" s="58"/>
      <c r="HH1" s="58"/>
      <c r="HI1" s="58"/>
      <c r="HJ1" s="58"/>
      <c r="HK1" s="58"/>
      <c r="HL1" s="58"/>
      <c r="HM1" s="58"/>
      <c r="HN1" s="58"/>
      <c r="HO1" s="58"/>
      <c r="HP1" s="58"/>
      <c r="HQ1" s="58"/>
      <c r="HR1" s="58"/>
      <c r="HS1" s="58"/>
      <c r="HT1" s="58"/>
      <c r="HU1" s="58"/>
      <c r="HV1" s="58"/>
      <c r="HW1" s="58"/>
      <c r="HX1" s="58"/>
      <c r="HY1" s="58"/>
      <c r="HZ1" s="58"/>
      <c r="IA1" s="58"/>
      <c r="IB1" s="58"/>
      <c r="IC1" s="58"/>
      <c r="ID1" s="58"/>
      <c r="IE1" s="58"/>
      <c r="IF1" s="58"/>
      <c r="IG1" s="58"/>
      <c r="IH1" s="58"/>
      <c r="II1" s="58"/>
      <c r="IJ1" s="58"/>
      <c r="IK1" s="58"/>
      <c r="IL1" s="58"/>
      <c r="IM1" s="58"/>
      <c r="IN1" s="58"/>
      <c r="IO1" s="58"/>
      <c r="IP1" s="58"/>
      <c r="IQ1" s="58"/>
      <c r="IR1" s="58"/>
      <c r="IS1" s="58"/>
      <c r="IT1" s="58"/>
    </row>
    <row r="2" spans="1:254" ht="54" customHeight="1" x14ac:dyDescent="0.25">
      <c r="A2" s="58"/>
      <c r="B2" s="395"/>
      <c r="C2" s="396"/>
      <c r="D2" s="288" t="s">
        <v>35</v>
      </c>
      <c r="E2" s="289"/>
      <c r="F2" s="289"/>
      <c r="G2" s="289"/>
      <c r="H2" s="289"/>
      <c r="I2" s="289"/>
      <c r="J2" s="289"/>
      <c r="K2" s="289"/>
      <c r="L2" s="289"/>
      <c r="M2" s="289"/>
      <c r="N2" s="289"/>
      <c r="O2" s="289"/>
      <c r="P2" s="289"/>
      <c r="Q2" s="289"/>
      <c r="R2" s="289"/>
      <c r="S2" s="289"/>
      <c r="T2" s="289"/>
      <c r="U2" s="289"/>
      <c r="V2" s="168" t="s">
        <v>313</v>
      </c>
      <c r="W2" s="169" t="s">
        <v>314</v>
      </c>
      <c r="X2" s="120"/>
      <c r="AB2" s="58"/>
      <c r="AC2" s="58"/>
      <c r="AD2" s="58"/>
      <c r="AE2" s="58"/>
      <c r="AF2" s="58"/>
      <c r="AG2" s="58"/>
      <c r="AH2" s="58"/>
      <c r="AI2" s="58"/>
      <c r="AJ2" s="58"/>
      <c r="AK2" s="58"/>
      <c r="AL2" s="58"/>
      <c r="AM2" s="58"/>
      <c r="AN2" s="58"/>
      <c r="AO2" s="58"/>
      <c r="AP2" s="58"/>
      <c r="AQ2" s="58"/>
      <c r="AR2" s="58"/>
      <c r="AS2" s="58"/>
      <c r="AT2" s="58"/>
      <c r="AU2" s="58"/>
      <c r="AV2" s="58"/>
      <c r="AW2" s="58"/>
      <c r="AX2" s="58"/>
      <c r="AY2" s="58"/>
      <c r="AZ2" s="58"/>
      <c r="BA2" s="58"/>
      <c r="BB2" s="58"/>
      <c r="BC2" s="58"/>
      <c r="BD2" s="58"/>
      <c r="BE2" s="58"/>
      <c r="BF2" s="58"/>
      <c r="BG2" s="58"/>
      <c r="BH2" s="58"/>
      <c r="BI2" s="58"/>
      <c r="BJ2" s="58"/>
      <c r="BK2" s="58"/>
      <c r="BL2" s="58"/>
      <c r="BM2" s="58"/>
      <c r="BN2" s="58"/>
      <c r="BO2" s="58"/>
      <c r="BP2" s="58"/>
      <c r="BQ2" s="58"/>
      <c r="BR2" s="58"/>
      <c r="BS2" s="58"/>
      <c r="BT2" s="58"/>
      <c r="BU2" s="58"/>
      <c r="BV2" s="58"/>
      <c r="BW2" s="58"/>
      <c r="BX2" s="58"/>
      <c r="BY2" s="58"/>
      <c r="BZ2" s="58"/>
      <c r="CA2" s="58"/>
      <c r="CB2" s="58"/>
      <c r="CC2" s="58"/>
      <c r="CD2" s="58"/>
      <c r="CE2" s="58"/>
      <c r="CF2" s="58"/>
      <c r="CG2" s="58"/>
      <c r="CH2" s="58"/>
      <c r="CI2" s="58"/>
      <c r="CJ2" s="58"/>
      <c r="CK2" s="58"/>
      <c r="CL2" s="58"/>
      <c r="CM2" s="58"/>
      <c r="CN2" s="58"/>
      <c r="CO2" s="58"/>
      <c r="CP2" s="58"/>
      <c r="CQ2" s="58"/>
      <c r="CR2" s="58"/>
      <c r="CS2" s="58"/>
      <c r="CT2" s="58"/>
      <c r="CU2" s="58"/>
      <c r="CV2" s="58"/>
      <c r="CW2" s="58"/>
      <c r="CX2" s="58"/>
      <c r="CY2" s="58"/>
      <c r="CZ2" s="58"/>
      <c r="DA2" s="58"/>
      <c r="DB2" s="58"/>
      <c r="DC2" s="58"/>
      <c r="DD2" s="58"/>
      <c r="DE2" s="58"/>
      <c r="DF2" s="58"/>
      <c r="DG2" s="58"/>
      <c r="DH2" s="58"/>
      <c r="DI2" s="58"/>
      <c r="DJ2" s="58"/>
      <c r="DK2" s="58"/>
      <c r="DL2" s="58"/>
      <c r="DM2" s="58"/>
      <c r="DN2" s="58"/>
      <c r="DO2" s="58"/>
      <c r="DP2" s="58"/>
      <c r="DQ2" s="58"/>
      <c r="DR2" s="58"/>
      <c r="DS2" s="58"/>
      <c r="DT2" s="58"/>
      <c r="DU2" s="58"/>
      <c r="DV2" s="58"/>
      <c r="DW2" s="58"/>
      <c r="DX2" s="58"/>
      <c r="DY2" s="58"/>
      <c r="DZ2" s="58"/>
      <c r="EA2" s="58"/>
      <c r="EB2" s="58"/>
      <c r="EC2" s="58"/>
      <c r="ED2" s="58"/>
      <c r="EE2" s="58"/>
      <c r="EF2" s="58"/>
      <c r="EG2" s="58"/>
      <c r="EH2" s="58"/>
      <c r="EI2" s="58"/>
      <c r="EJ2" s="58"/>
      <c r="EK2" s="58"/>
      <c r="EL2" s="58"/>
      <c r="EM2" s="58"/>
      <c r="EN2" s="58"/>
      <c r="EO2" s="58"/>
      <c r="EP2" s="58"/>
      <c r="EQ2" s="58"/>
      <c r="ER2" s="58"/>
      <c r="ES2" s="58"/>
      <c r="ET2" s="58"/>
      <c r="EU2" s="58"/>
      <c r="EV2" s="58"/>
      <c r="EW2" s="58"/>
      <c r="EX2" s="58"/>
      <c r="EY2" s="58"/>
      <c r="EZ2" s="58"/>
      <c r="FA2" s="58"/>
      <c r="FB2" s="58"/>
      <c r="FC2" s="58"/>
      <c r="FD2" s="58"/>
      <c r="FE2" s="58"/>
      <c r="FF2" s="58"/>
      <c r="FG2" s="58"/>
      <c r="FH2" s="58"/>
      <c r="FI2" s="58"/>
      <c r="FJ2" s="58"/>
      <c r="FK2" s="58"/>
      <c r="FL2" s="58"/>
      <c r="FM2" s="58"/>
      <c r="FN2" s="58"/>
      <c r="FO2" s="58"/>
      <c r="FP2" s="58"/>
      <c r="FQ2" s="58"/>
      <c r="FR2" s="58"/>
      <c r="FS2" s="58"/>
      <c r="FT2" s="58"/>
      <c r="FU2" s="58"/>
      <c r="FV2" s="58"/>
      <c r="FW2" s="58"/>
      <c r="FX2" s="58"/>
      <c r="FY2" s="58"/>
      <c r="FZ2" s="58"/>
      <c r="GA2" s="58"/>
      <c r="GB2" s="58"/>
      <c r="GC2" s="58"/>
      <c r="GD2" s="58"/>
      <c r="GE2" s="58"/>
      <c r="GF2" s="58"/>
      <c r="GG2" s="58"/>
      <c r="GH2" s="58"/>
      <c r="GI2" s="58"/>
      <c r="GJ2" s="58"/>
      <c r="GK2" s="58"/>
      <c r="GL2" s="58"/>
      <c r="GM2" s="58"/>
      <c r="GN2" s="58"/>
      <c r="GO2" s="58"/>
      <c r="GP2" s="58"/>
      <c r="GQ2" s="58"/>
      <c r="GR2" s="58"/>
      <c r="GS2" s="58"/>
      <c r="GT2" s="58"/>
      <c r="GU2" s="58"/>
      <c r="GV2" s="58"/>
      <c r="GW2" s="58"/>
      <c r="GX2" s="58"/>
      <c r="GY2" s="58"/>
      <c r="GZ2" s="58"/>
      <c r="HA2" s="58"/>
      <c r="HB2" s="58"/>
      <c r="HC2" s="58"/>
      <c r="HD2" s="58"/>
      <c r="HE2" s="58"/>
      <c r="HF2" s="58"/>
      <c r="HG2" s="58"/>
      <c r="HH2" s="58"/>
      <c r="HI2" s="58"/>
      <c r="HJ2" s="58"/>
      <c r="HK2" s="58"/>
      <c r="HL2" s="58"/>
      <c r="HM2" s="58"/>
      <c r="HN2" s="58"/>
      <c r="HO2" s="58"/>
      <c r="HP2" s="58"/>
      <c r="HQ2" s="58"/>
      <c r="HR2" s="58"/>
      <c r="HS2" s="58"/>
      <c r="HT2" s="58"/>
      <c r="HU2" s="58"/>
      <c r="HV2" s="58"/>
      <c r="HW2" s="58"/>
      <c r="HX2" s="58"/>
      <c r="HY2" s="58"/>
      <c r="HZ2" s="58"/>
      <c r="IA2" s="58"/>
      <c r="IB2" s="58"/>
      <c r="IC2" s="58"/>
      <c r="ID2" s="58"/>
      <c r="IE2" s="58"/>
      <c r="IF2" s="58"/>
      <c r="IG2" s="58"/>
      <c r="IH2" s="58"/>
      <c r="II2" s="58"/>
      <c r="IJ2" s="58"/>
      <c r="IK2" s="58"/>
      <c r="IL2" s="58"/>
      <c r="IM2" s="58"/>
      <c r="IN2" s="58"/>
      <c r="IO2" s="58"/>
      <c r="IP2" s="58"/>
      <c r="IQ2" s="58"/>
      <c r="IR2" s="58"/>
      <c r="IS2" s="58"/>
      <c r="IT2" s="58"/>
    </row>
    <row r="3" spans="1:254" ht="22.5" customHeight="1" x14ac:dyDescent="0.25">
      <c r="A3" s="58"/>
      <c r="B3" s="395"/>
      <c r="C3" s="396"/>
      <c r="D3" s="288" t="s">
        <v>36</v>
      </c>
      <c r="E3" s="289"/>
      <c r="F3" s="289"/>
      <c r="G3" s="289"/>
      <c r="H3" s="289"/>
      <c r="I3" s="289"/>
      <c r="J3" s="289"/>
      <c r="K3" s="289"/>
      <c r="L3" s="289"/>
      <c r="M3" s="289"/>
      <c r="N3" s="289"/>
      <c r="O3" s="289"/>
      <c r="P3" s="289"/>
      <c r="Q3" s="289"/>
      <c r="R3" s="289"/>
      <c r="S3" s="289"/>
      <c r="T3" s="289"/>
      <c r="U3" s="289"/>
      <c r="V3" s="281" t="s">
        <v>312</v>
      </c>
      <c r="W3" s="170"/>
      <c r="X3" s="120"/>
      <c r="AB3" s="58"/>
      <c r="AC3" s="58"/>
      <c r="AD3" s="58"/>
      <c r="AE3" s="58"/>
      <c r="AF3" s="58"/>
      <c r="AG3" s="58"/>
      <c r="AH3" s="58"/>
      <c r="AI3" s="58"/>
      <c r="AJ3" s="58"/>
      <c r="AK3" s="58"/>
      <c r="AL3" s="58"/>
      <c r="AM3" s="58"/>
      <c r="AN3" s="58"/>
      <c r="AO3" s="58"/>
      <c r="AP3" s="58"/>
      <c r="AQ3" s="58"/>
      <c r="AR3" s="58"/>
      <c r="AS3" s="58"/>
      <c r="AT3" s="58"/>
      <c r="AU3" s="58"/>
      <c r="AV3" s="58"/>
      <c r="AW3" s="58"/>
      <c r="AX3" s="58"/>
      <c r="AY3" s="58"/>
      <c r="AZ3" s="58"/>
      <c r="BA3" s="58"/>
      <c r="BB3" s="58"/>
      <c r="BC3" s="58"/>
      <c r="BD3" s="58"/>
      <c r="BE3" s="58"/>
      <c r="BF3" s="58"/>
      <c r="BG3" s="58"/>
      <c r="BH3" s="58"/>
      <c r="BI3" s="58"/>
      <c r="BJ3" s="58"/>
      <c r="BK3" s="58"/>
      <c r="BL3" s="58"/>
      <c r="BM3" s="58"/>
      <c r="BN3" s="58"/>
      <c r="BO3" s="58"/>
      <c r="BP3" s="58"/>
      <c r="BQ3" s="58"/>
      <c r="BR3" s="58"/>
      <c r="BS3" s="58"/>
      <c r="BT3" s="58"/>
      <c r="BU3" s="58"/>
      <c r="BV3" s="58"/>
      <c r="BW3" s="58"/>
      <c r="BX3" s="58"/>
      <c r="BY3" s="58"/>
      <c r="BZ3" s="58"/>
      <c r="CA3" s="58"/>
      <c r="CB3" s="58"/>
      <c r="CC3" s="58"/>
      <c r="CD3" s="58"/>
      <c r="CE3" s="58"/>
      <c r="CF3" s="58"/>
      <c r="CG3" s="58"/>
      <c r="CH3" s="58"/>
      <c r="CI3" s="58"/>
      <c r="CJ3" s="58"/>
      <c r="CK3" s="58"/>
      <c r="CL3" s="58"/>
      <c r="CM3" s="58"/>
      <c r="CN3" s="58"/>
      <c r="CO3" s="58"/>
      <c r="CP3" s="58"/>
      <c r="CQ3" s="58"/>
      <c r="CR3" s="58"/>
      <c r="CS3" s="58"/>
      <c r="CT3" s="58"/>
      <c r="CU3" s="58"/>
      <c r="CV3" s="58"/>
      <c r="CW3" s="58"/>
      <c r="CX3" s="58"/>
      <c r="CY3" s="58"/>
      <c r="CZ3" s="58"/>
      <c r="DA3" s="58"/>
      <c r="DB3" s="58"/>
      <c r="DC3" s="58"/>
      <c r="DD3" s="58"/>
      <c r="DE3" s="58"/>
      <c r="DF3" s="58"/>
      <c r="DG3" s="58"/>
      <c r="DH3" s="58"/>
      <c r="DI3" s="58"/>
      <c r="DJ3" s="58"/>
      <c r="DK3" s="58"/>
      <c r="DL3" s="58"/>
      <c r="DM3" s="58"/>
      <c r="DN3" s="58"/>
      <c r="DO3" s="58"/>
      <c r="DP3" s="58"/>
      <c r="DQ3" s="58"/>
      <c r="DR3" s="58"/>
      <c r="DS3" s="58"/>
      <c r="DT3" s="58"/>
      <c r="DU3" s="58"/>
      <c r="DV3" s="58"/>
      <c r="DW3" s="58"/>
      <c r="DX3" s="58"/>
      <c r="DY3" s="58"/>
      <c r="DZ3" s="58"/>
      <c r="EA3" s="58"/>
      <c r="EB3" s="58"/>
      <c r="EC3" s="58"/>
      <c r="ED3" s="58"/>
      <c r="EE3" s="58"/>
      <c r="EF3" s="58"/>
      <c r="EG3" s="58"/>
      <c r="EH3" s="58"/>
      <c r="EI3" s="58"/>
      <c r="EJ3" s="58"/>
      <c r="EK3" s="58"/>
      <c r="EL3" s="58"/>
      <c r="EM3" s="58"/>
      <c r="EN3" s="58"/>
      <c r="EO3" s="58"/>
      <c r="EP3" s="58"/>
      <c r="EQ3" s="58"/>
      <c r="ER3" s="58"/>
      <c r="ES3" s="58"/>
      <c r="ET3" s="58"/>
      <c r="EU3" s="58"/>
      <c r="EV3" s="58"/>
      <c r="EW3" s="58"/>
      <c r="EX3" s="58"/>
      <c r="EY3" s="58"/>
      <c r="EZ3" s="58"/>
      <c r="FA3" s="58"/>
      <c r="FB3" s="58"/>
      <c r="FC3" s="58"/>
      <c r="FD3" s="58"/>
      <c r="FE3" s="58"/>
      <c r="FF3" s="58"/>
      <c r="FG3" s="58"/>
      <c r="FH3" s="58"/>
      <c r="FI3" s="58"/>
      <c r="FJ3" s="58"/>
      <c r="FK3" s="58"/>
      <c r="FL3" s="58"/>
      <c r="FM3" s="58"/>
      <c r="FN3" s="58"/>
      <c r="FO3" s="58"/>
      <c r="FP3" s="58"/>
      <c r="FQ3" s="58"/>
      <c r="FR3" s="58"/>
      <c r="FS3" s="58"/>
      <c r="FT3" s="58"/>
      <c r="FU3" s="58"/>
      <c r="FV3" s="58"/>
      <c r="FW3" s="58"/>
      <c r="FX3" s="58"/>
      <c r="FY3" s="58"/>
      <c r="FZ3" s="58"/>
      <c r="GA3" s="58"/>
      <c r="GB3" s="58"/>
      <c r="GC3" s="58"/>
      <c r="GD3" s="58"/>
      <c r="GE3" s="58"/>
      <c r="GF3" s="58"/>
      <c r="GG3" s="58"/>
      <c r="GH3" s="58"/>
      <c r="GI3" s="58"/>
      <c r="GJ3" s="58"/>
      <c r="GK3" s="58"/>
      <c r="GL3" s="58"/>
      <c r="GM3" s="58"/>
      <c r="GN3" s="58"/>
      <c r="GO3" s="58"/>
      <c r="GP3" s="58"/>
      <c r="GQ3" s="58"/>
      <c r="GR3" s="58"/>
      <c r="GS3" s="58"/>
      <c r="GT3" s="58"/>
      <c r="GU3" s="58"/>
      <c r="GV3" s="58"/>
      <c r="GW3" s="58"/>
      <c r="GX3" s="58"/>
      <c r="GY3" s="58"/>
      <c r="GZ3" s="58"/>
      <c r="HA3" s="58"/>
      <c r="HB3" s="58"/>
      <c r="HC3" s="58"/>
      <c r="HD3" s="58"/>
      <c r="HE3" s="58"/>
      <c r="HF3" s="58"/>
      <c r="HG3" s="58"/>
      <c r="HH3" s="58"/>
      <c r="HI3" s="58"/>
      <c r="HJ3" s="58"/>
      <c r="HK3" s="58"/>
      <c r="HL3" s="58"/>
      <c r="HM3" s="58"/>
      <c r="HN3" s="58"/>
      <c r="HO3" s="58"/>
      <c r="HP3" s="58"/>
      <c r="HQ3" s="58"/>
      <c r="HR3" s="58"/>
      <c r="HS3" s="58"/>
      <c r="HT3" s="58"/>
      <c r="HU3" s="58"/>
      <c r="HV3" s="58"/>
      <c r="HW3" s="58"/>
      <c r="HX3" s="58"/>
      <c r="HY3" s="58"/>
      <c r="HZ3" s="58"/>
      <c r="IA3" s="58"/>
      <c r="IB3" s="58"/>
      <c r="IC3" s="58"/>
      <c r="ID3" s="58"/>
      <c r="IE3" s="58"/>
      <c r="IF3" s="58"/>
      <c r="IG3" s="58"/>
      <c r="IH3" s="58"/>
      <c r="II3" s="58"/>
      <c r="IJ3" s="58"/>
      <c r="IK3" s="58"/>
      <c r="IL3" s="58"/>
      <c r="IM3" s="58"/>
      <c r="IN3" s="58"/>
      <c r="IO3" s="58"/>
      <c r="IP3" s="58"/>
      <c r="IQ3" s="58"/>
      <c r="IR3" s="58"/>
      <c r="IS3" s="58"/>
      <c r="IT3" s="58"/>
    </row>
    <row r="4" spans="1:254" ht="41.25" customHeight="1" thickBot="1" x14ac:dyDescent="0.3">
      <c r="A4" s="58"/>
      <c r="B4" s="397"/>
      <c r="C4" s="398"/>
      <c r="D4" s="290" t="s">
        <v>753</v>
      </c>
      <c r="E4" s="291"/>
      <c r="F4" s="291"/>
      <c r="G4" s="291"/>
      <c r="H4" s="291"/>
      <c r="I4" s="291"/>
      <c r="J4" s="291"/>
      <c r="K4" s="291"/>
      <c r="L4" s="291"/>
      <c r="M4" s="291"/>
      <c r="N4" s="291"/>
      <c r="O4" s="291"/>
      <c r="P4" s="291"/>
      <c r="Q4" s="291"/>
      <c r="R4" s="291"/>
      <c r="S4" s="291"/>
      <c r="T4" s="291"/>
      <c r="U4" s="291"/>
      <c r="V4" s="282" t="s">
        <v>73</v>
      </c>
      <c r="W4" s="171"/>
      <c r="X4" s="121"/>
      <c r="AB4" s="58"/>
      <c r="AC4" s="58"/>
      <c r="AD4" s="58"/>
      <c r="AE4" s="58"/>
      <c r="AF4" s="58"/>
      <c r="AG4" s="58"/>
      <c r="AH4" s="58"/>
      <c r="AI4" s="58"/>
      <c r="AJ4" s="58"/>
      <c r="AK4" s="58"/>
      <c r="AL4" s="58"/>
      <c r="AM4" s="58"/>
      <c r="AN4" s="58"/>
      <c r="AO4" s="58"/>
      <c r="AP4" s="58"/>
      <c r="AQ4" s="58"/>
      <c r="AR4" s="58"/>
      <c r="AS4" s="58"/>
      <c r="AT4" s="58"/>
      <c r="AU4" s="58"/>
      <c r="AV4" s="58"/>
      <c r="AW4" s="58"/>
      <c r="AX4" s="58"/>
      <c r="AY4" s="58"/>
      <c r="AZ4" s="58"/>
      <c r="BA4" s="58"/>
      <c r="BB4" s="58"/>
      <c r="BC4" s="58"/>
      <c r="BD4" s="58"/>
      <c r="BE4" s="58"/>
      <c r="BF4" s="58"/>
      <c r="BG4" s="58"/>
      <c r="BH4" s="58"/>
      <c r="BI4" s="58"/>
      <c r="BJ4" s="58"/>
      <c r="BK4" s="58"/>
      <c r="BL4" s="58"/>
      <c r="BM4" s="58"/>
      <c r="BN4" s="58"/>
      <c r="BO4" s="58"/>
      <c r="BP4" s="58"/>
      <c r="BQ4" s="58"/>
      <c r="BR4" s="58"/>
      <c r="BS4" s="58"/>
      <c r="BT4" s="58"/>
      <c r="BU4" s="58"/>
      <c r="BV4" s="58"/>
      <c r="BW4" s="58"/>
      <c r="BX4" s="58"/>
      <c r="BY4" s="58"/>
      <c r="BZ4" s="58"/>
      <c r="CA4" s="58"/>
      <c r="CB4" s="58"/>
      <c r="CC4" s="58"/>
      <c r="CD4" s="58"/>
      <c r="CE4" s="58"/>
      <c r="CF4" s="58"/>
      <c r="CG4" s="58"/>
      <c r="CH4" s="58"/>
      <c r="CI4" s="58"/>
      <c r="CJ4" s="58"/>
      <c r="CK4" s="58"/>
      <c r="CL4" s="58"/>
      <c r="CM4" s="58"/>
      <c r="CN4" s="58"/>
      <c r="CO4" s="58"/>
      <c r="CP4" s="58"/>
      <c r="CQ4" s="58"/>
      <c r="CR4" s="58"/>
      <c r="CS4" s="58"/>
      <c r="CT4" s="58"/>
      <c r="CU4" s="58"/>
      <c r="CV4" s="58"/>
      <c r="CW4" s="58"/>
      <c r="CX4" s="58"/>
      <c r="CY4" s="58"/>
      <c r="CZ4" s="58"/>
      <c r="DA4" s="58"/>
      <c r="DB4" s="58"/>
      <c r="DC4" s="58"/>
      <c r="DD4" s="58"/>
      <c r="DE4" s="58"/>
      <c r="DF4" s="58"/>
      <c r="DG4" s="58"/>
      <c r="DH4" s="58"/>
      <c r="DI4" s="58"/>
      <c r="DJ4" s="58"/>
      <c r="DK4" s="58"/>
      <c r="DL4" s="58"/>
      <c r="DM4" s="58"/>
      <c r="DN4" s="58"/>
      <c r="DO4" s="58"/>
      <c r="DP4" s="58"/>
      <c r="DQ4" s="58"/>
      <c r="DR4" s="58"/>
      <c r="DS4" s="58"/>
      <c r="DT4" s="58"/>
      <c r="DU4" s="58"/>
      <c r="DV4" s="58"/>
      <c r="DW4" s="58"/>
      <c r="DX4" s="58"/>
      <c r="DY4" s="58"/>
      <c r="DZ4" s="58"/>
      <c r="EA4" s="58"/>
      <c r="EB4" s="58"/>
      <c r="EC4" s="58"/>
      <c r="ED4" s="58"/>
      <c r="EE4" s="58"/>
      <c r="EF4" s="58"/>
      <c r="EG4" s="58"/>
      <c r="EH4" s="58"/>
      <c r="EI4" s="58"/>
      <c r="EJ4" s="58"/>
      <c r="EK4" s="58"/>
      <c r="EL4" s="58"/>
      <c r="EM4" s="58"/>
      <c r="EN4" s="58"/>
      <c r="EO4" s="58"/>
      <c r="EP4" s="58"/>
      <c r="EQ4" s="58"/>
      <c r="ER4" s="58"/>
      <c r="ES4" s="58"/>
      <c r="ET4" s="58"/>
      <c r="EU4" s="58"/>
      <c r="EV4" s="58"/>
      <c r="EW4" s="58"/>
      <c r="EX4" s="58"/>
      <c r="EY4" s="58"/>
      <c r="EZ4" s="58"/>
      <c r="FA4" s="58"/>
      <c r="FB4" s="58"/>
      <c r="FC4" s="58"/>
      <c r="FD4" s="58"/>
      <c r="FE4" s="58"/>
      <c r="FF4" s="58"/>
      <c r="FG4" s="58"/>
      <c r="FH4" s="58"/>
      <c r="FI4" s="58"/>
      <c r="FJ4" s="58"/>
      <c r="FK4" s="58"/>
      <c r="FL4" s="58"/>
      <c r="FM4" s="58"/>
      <c r="FN4" s="58"/>
      <c r="FO4" s="58"/>
      <c r="FP4" s="58"/>
      <c r="FQ4" s="58"/>
      <c r="FR4" s="58"/>
      <c r="FS4" s="58"/>
      <c r="FT4" s="58"/>
      <c r="FU4" s="58"/>
      <c r="FV4" s="58"/>
      <c r="FW4" s="58"/>
      <c r="FX4" s="58"/>
      <c r="FY4" s="58"/>
      <c r="FZ4" s="58"/>
      <c r="GA4" s="58"/>
      <c r="GB4" s="58"/>
      <c r="GC4" s="58"/>
      <c r="GD4" s="58"/>
      <c r="GE4" s="58"/>
      <c r="GF4" s="58"/>
      <c r="GG4" s="58"/>
      <c r="GH4" s="58"/>
      <c r="GI4" s="58"/>
      <c r="GJ4" s="58"/>
      <c r="GK4" s="58"/>
      <c r="GL4" s="58"/>
      <c r="GM4" s="58"/>
      <c r="GN4" s="58"/>
      <c r="GO4" s="58"/>
      <c r="GP4" s="58"/>
      <c r="GQ4" s="58"/>
      <c r="GR4" s="58"/>
      <c r="GS4" s="58"/>
      <c r="GT4" s="58"/>
      <c r="GU4" s="58"/>
      <c r="GV4" s="58"/>
      <c r="GW4" s="58"/>
      <c r="GX4" s="58"/>
      <c r="GY4" s="58"/>
      <c r="GZ4" s="58"/>
      <c r="HA4" s="58"/>
      <c r="HB4" s="58"/>
      <c r="HC4" s="58"/>
      <c r="HD4" s="58"/>
      <c r="HE4" s="58"/>
      <c r="HF4" s="58"/>
      <c r="HG4" s="58"/>
      <c r="HH4" s="58"/>
      <c r="HI4" s="58"/>
      <c r="HJ4" s="58"/>
      <c r="HK4" s="58"/>
      <c r="HL4" s="58"/>
      <c r="HM4" s="58"/>
      <c r="HN4" s="58"/>
      <c r="HO4" s="58"/>
      <c r="HP4" s="58"/>
      <c r="HQ4" s="58"/>
      <c r="HR4" s="58"/>
      <c r="HS4" s="58"/>
      <c r="HT4" s="58"/>
      <c r="HU4" s="58"/>
      <c r="HV4" s="58"/>
      <c r="HW4" s="58"/>
      <c r="HX4" s="58"/>
      <c r="HY4" s="58"/>
      <c r="HZ4" s="58"/>
      <c r="IA4" s="58"/>
      <c r="IB4" s="58"/>
      <c r="IC4" s="58"/>
      <c r="ID4" s="58"/>
      <c r="IE4" s="58"/>
      <c r="IF4" s="58"/>
      <c r="IG4" s="58"/>
      <c r="IH4" s="58"/>
      <c r="II4" s="58"/>
      <c r="IJ4" s="58"/>
      <c r="IK4" s="58"/>
      <c r="IL4" s="58"/>
      <c r="IM4" s="58"/>
      <c r="IN4" s="58"/>
      <c r="IO4" s="58"/>
      <c r="IP4" s="58"/>
      <c r="IQ4" s="58"/>
      <c r="IR4" s="58"/>
      <c r="IS4" s="58"/>
      <c r="IT4" s="58"/>
    </row>
    <row r="5" spans="1:254" ht="6" customHeight="1" x14ac:dyDescent="0.25">
      <c r="A5" s="58"/>
      <c r="B5" s="58"/>
      <c r="C5" s="58"/>
      <c r="F5" s="58"/>
      <c r="G5" s="58"/>
      <c r="H5" s="58"/>
      <c r="I5" s="58"/>
      <c r="J5" s="58"/>
      <c r="K5" s="58"/>
      <c r="L5" s="93"/>
      <c r="M5" s="93"/>
      <c r="N5" s="58"/>
      <c r="O5" s="58"/>
      <c r="P5" s="58"/>
      <c r="Q5" s="58"/>
      <c r="R5" s="62"/>
      <c r="S5" s="62"/>
      <c r="T5" s="58"/>
      <c r="U5" s="58"/>
      <c r="V5" s="58"/>
      <c r="W5" s="58"/>
      <c r="X5" s="58"/>
      <c r="Y5" s="58"/>
      <c r="Z5" s="58"/>
      <c r="AA5" s="58"/>
      <c r="AB5" s="58"/>
      <c r="AC5" s="58"/>
      <c r="AD5" s="58"/>
      <c r="AE5" s="58"/>
      <c r="AF5" s="58"/>
      <c r="AG5" s="58"/>
      <c r="AH5" s="58"/>
      <c r="AI5" s="58"/>
      <c r="AJ5" s="58"/>
      <c r="AK5" s="58"/>
      <c r="AL5" s="58"/>
      <c r="AM5" s="58"/>
      <c r="AN5" s="58"/>
      <c r="AO5" s="58"/>
      <c r="AP5" s="58"/>
      <c r="AQ5" s="58"/>
      <c r="AR5" s="58"/>
      <c r="AS5" s="58"/>
      <c r="AT5" s="58"/>
      <c r="AU5" s="58"/>
      <c r="AV5" s="58"/>
      <c r="AW5" s="58"/>
      <c r="AX5" s="58"/>
      <c r="AY5" s="58"/>
      <c r="AZ5" s="58"/>
      <c r="BA5" s="58"/>
      <c r="BB5" s="58"/>
      <c r="BC5" s="58"/>
      <c r="BD5" s="58"/>
      <c r="BE5" s="58"/>
      <c r="BF5" s="58"/>
      <c r="BG5" s="58"/>
      <c r="BH5" s="58"/>
      <c r="BI5" s="58"/>
      <c r="BJ5" s="58"/>
      <c r="BK5" s="58"/>
      <c r="BL5" s="58"/>
      <c r="BM5" s="58"/>
      <c r="BN5" s="58"/>
      <c r="BO5" s="58"/>
      <c r="BP5" s="58"/>
      <c r="BQ5" s="58"/>
      <c r="BR5" s="58"/>
      <c r="BS5" s="58"/>
      <c r="BT5" s="58"/>
      <c r="BU5" s="58"/>
      <c r="BV5" s="58"/>
      <c r="BW5" s="58"/>
      <c r="BX5" s="58"/>
      <c r="BY5" s="58"/>
      <c r="BZ5" s="58"/>
      <c r="CA5" s="58"/>
      <c r="CB5" s="58"/>
      <c r="CC5" s="58"/>
      <c r="CD5" s="58"/>
      <c r="CE5" s="58"/>
      <c r="CF5" s="58"/>
      <c r="CG5" s="58"/>
      <c r="CH5" s="58"/>
      <c r="CI5" s="58"/>
      <c r="CJ5" s="58"/>
      <c r="CK5" s="58"/>
      <c r="CL5" s="58"/>
      <c r="CM5" s="58"/>
      <c r="CN5" s="58"/>
      <c r="CO5" s="58"/>
      <c r="CP5" s="58"/>
      <c r="CQ5" s="58"/>
      <c r="CR5" s="58"/>
      <c r="CS5" s="58"/>
      <c r="CT5" s="58"/>
      <c r="CU5" s="58"/>
      <c r="CV5" s="58"/>
      <c r="CW5" s="58"/>
      <c r="CX5" s="58"/>
      <c r="CY5" s="58"/>
      <c r="CZ5" s="58"/>
      <c r="DA5" s="58"/>
      <c r="DB5" s="58"/>
      <c r="DC5" s="58"/>
      <c r="DD5" s="58"/>
      <c r="DE5" s="58"/>
      <c r="DF5" s="58"/>
      <c r="DG5" s="58"/>
      <c r="DH5" s="58"/>
      <c r="DI5" s="58"/>
      <c r="DJ5" s="58"/>
      <c r="DK5" s="58"/>
      <c r="DL5" s="58"/>
      <c r="DM5" s="58"/>
      <c r="DN5" s="58"/>
      <c r="DO5" s="58"/>
      <c r="DP5" s="58"/>
      <c r="DQ5" s="58"/>
      <c r="DR5" s="58"/>
      <c r="DS5" s="58"/>
      <c r="DT5" s="58"/>
      <c r="DU5" s="58"/>
      <c r="DV5" s="58"/>
      <c r="DW5" s="58"/>
      <c r="DX5" s="58"/>
      <c r="DY5" s="58"/>
      <c r="DZ5" s="58"/>
      <c r="EA5" s="58"/>
      <c r="EB5" s="58"/>
      <c r="EC5" s="58"/>
      <c r="ED5" s="58"/>
      <c r="EE5" s="58"/>
      <c r="EF5" s="58"/>
      <c r="EG5" s="58"/>
      <c r="EH5" s="58"/>
      <c r="EI5" s="58"/>
      <c r="EJ5" s="58"/>
      <c r="EK5" s="58"/>
      <c r="EL5" s="58"/>
      <c r="EM5" s="58"/>
      <c r="EN5" s="58"/>
      <c r="EO5" s="58"/>
      <c r="EP5" s="58"/>
      <c r="EQ5" s="58"/>
      <c r="ER5" s="58"/>
      <c r="ES5" s="58"/>
      <c r="ET5" s="58"/>
      <c r="EU5" s="58"/>
      <c r="EV5" s="58"/>
      <c r="EW5" s="58"/>
      <c r="EX5" s="58"/>
      <c r="EY5" s="58"/>
      <c r="EZ5" s="58"/>
      <c r="FA5" s="58"/>
      <c r="FB5" s="58"/>
      <c r="FC5" s="58"/>
      <c r="FD5" s="58"/>
      <c r="FE5" s="58"/>
      <c r="FF5" s="58"/>
      <c r="FG5" s="58"/>
      <c r="FH5" s="58"/>
      <c r="FI5" s="58"/>
      <c r="FJ5" s="58"/>
      <c r="FK5" s="58"/>
      <c r="FL5" s="58"/>
      <c r="FM5" s="58"/>
      <c r="FN5" s="58"/>
      <c r="FO5" s="58"/>
      <c r="FP5" s="58"/>
      <c r="FQ5" s="58"/>
      <c r="FR5" s="58"/>
      <c r="FS5" s="58"/>
      <c r="FT5" s="58"/>
      <c r="FU5" s="58"/>
      <c r="FV5" s="58"/>
      <c r="FW5" s="58"/>
      <c r="FX5" s="58"/>
      <c r="FY5" s="58"/>
      <c r="FZ5" s="58"/>
      <c r="GA5" s="58"/>
      <c r="GB5" s="58"/>
      <c r="GC5" s="58"/>
      <c r="GD5" s="58"/>
      <c r="GE5" s="58"/>
      <c r="GF5" s="58"/>
      <c r="GG5" s="58"/>
      <c r="GH5" s="58"/>
      <c r="GI5" s="58"/>
      <c r="GJ5" s="58"/>
      <c r="GK5" s="58"/>
      <c r="GL5" s="58"/>
      <c r="GM5" s="58"/>
      <c r="GN5" s="58"/>
      <c r="GO5" s="58"/>
      <c r="GP5" s="58"/>
      <c r="GQ5" s="58"/>
      <c r="GR5" s="58"/>
      <c r="GS5" s="58"/>
      <c r="GT5" s="58"/>
      <c r="GU5" s="58"/>
      <c r="GV5" s="58"/>
      <c r="GW5" s="58"/>
      <c r="GX5" s="58"/>
      <c r="GY5" s="58"/>
      <c r="GZ5" s="58"/>
      <c r="HA5" s="58"/>
      <c r="HB5" s="58"/>
      <c r="HC5" s="58"/>
      <c r="HD5" s="58"/>
      <c r="HE5" s="58"/>
      <c r="HF5" s="58"/>
      <c r="HG5" s="58"/>
      <c r="HH5" s="58"/>
      <c r="HI5" s="58"/>
      <c r="HJ5" s="58"/>
      <c r="HK5" s="58"/>
      <c r="HL5" s="58"/>
      <c r="HM5" s="58"/>
      <c r="HN5" s="58"/>
      <c r="HO5" s="58"/>
      <c r="HP5" s="58"/>
      <c r="HQ5" s="58"/>
      <c r="HR5" s="58"/>
      <c r="HS5" s="58"/>
      <c r="HT5" s="58"/>
      <c r="HU5" s="58"/>
      <c r="HV5" s="58"/>
      <c r="HW5" s="58"/>
      <c r="HX5" s="58"/>
      <c r="HY5" s="58"/>
      <c r="HZ5" s="58"/>
      <c r="IA5" s="58"/>
      <c r="IB5" s="58"/>
      <c r="IC5" s="58"/>
      <c r="ID5" s="58"/>
      <c r="IE5" s="58"/>
      <c r="IF5" s="58"/>
      <c r="IG5" s="58"/>
      <c r="IH5" s="58"/>
      <c r="II5" s="58"/>
      <c r="IJ5" s="58"/>
      <c r="IK5" s="58"/>
      <c r="IL5" s="58"/>
      <c r="IM5" s="58"/>
      <c r="IN5" s="58"/>
      <c r="IO5" s="58"/>
      <c r="IP5" s="58"/>
      <c r="IQ5" s="58"/>
      <c r="IR5" s="58"/>
      <c r="IS5" s="58"/>
      <c r="IT5" s="58"/>
    </row>
    <row r="6" spans="1:254" ht="13.5" customHeight="1" x14ac:dyDescent="0.25">
      <c r="A6" s="58"/>
      <c r="B6" s="63"/>
      <c r="C6" s="64"/>
      <c r="D6" s="65"/>
      <c r="E6" s="65"/>
      <c r="F6" s="64"/>
      <c r="G6" s="59"/>
      <c r="H6" s="59"/>
      <c r="I6" s="59"/>
      <c r="J6" s="59"/>
      <c r="K6" s="59"/>
      <c r="L6" s="59"/>
      <c r="M6" s="59"/>
      <c r="N6" s="64"/>
      <c r="O6" s="58"/>
      <c r="P6" s="58"/>
      <c r="Q6" s="58"/>
      <c r="R6" s="62"/>
      <c r="S6" s="62"/>
      <c r="T6" s="58"/>
      <c r="U6" s="58"/>
      <c r="V6" s="58"/>
      <c r="W6" s="58"/>
      <c r="X6" s="58"/>
      <c r="Y6" s="58"/>
      <c r="Z6" s="58"/>
      <c r="AA6" s="58"/>
      <c r="AB6" s="58"/>
      <c r="AC6" s="58"/>
      <c r="AD6" s="58"/>
      <c r="AE6" s="58"/>
      <c r="AF6" s="58"/>
      <c r="AG6" s="58"/>
      <c r="AH6" s="58"/>
      <c r="AI6" s="58"/>
      <c r="AJ6" s="58"/>
      <c r="AK6" s="58"/>
      <c r="AL6" s="58"/>
      <c r="AM6" s="58"/>
      <c r="AN6" s="58"/>
      <c r="AO6" s="58"/>
      <c r="AP6" s="58"/>
      <c r="AQ6" s="58"/>
      <c r="AR6" s="58"/>
      <c r="AS6" s="58"/>
      <c r="AT6" s="58"/>
      <c r="AU6" s="58"/>
      <c r="AV6" s="58"/>
      <c r="AW6" s="58"/>
      <c r="AX6" s="58"/>
      <c r="AY6" s="58"/>
      <c r="AZ6" s="58"/>
      <c r="BA6" s="58"/>
      <c r="BB6" s="58"/>
      <c r="BC6" s="58"/>
      <c r="BD6" s="58"/>
      <c r="BE6" s="58"/>
      <c r="BF6" s="58"/>
      <c r="BG6" s="58"/>
      <c r="BH6" s="58"/>
      <c r="BI6" s="58"/>
      <c r="BJ6" s="58"/>
      <c r="BK6" s="58"/>
      <c r="BL6" s="58"/>
      <c r="BM6" s="58"/>
      <c r="BN6" s="58"/>
      <c r="BO6" s="58"/>
      <c r="BP6" s="58"/>
      <c r="BQ6" s="58"/>
      <c r="BR6" s="58"/>
      <c r="BS6" s="58"/>
      <c r="BT6" s="58"/>
      <c r="BU6" s="58"/>
      <c r="BV6" s="58"/>
      <c r="BW6" s="58"/>
      <c r="BX6" s="58"/>
      <c r="BY6" s="58"/>
      <c r="BZ6" s="58"/>
      <c r="CA6" s="58"/>
      <c r="CB6" s="58"/>
      <c r="CC6" s="58"/>
      <c r="CD6" s="58"/>
      <c r="CE6" s="58"/>
      <c r="CF6" s="58"/>
      <c r="CG6" s="58"/>
      <c r="CH6" s="58"/>
      <c r="CI6" s="58"/>
      <c r="CJ6" s="58"/>
      <c r="CK6" s="58"/>
      <c r="CL6" s="58"/>
      <c r="CM6" s="58"/>
      <c r="CN6" s="58"/>
      <c r="CO6" s="58"/>
      <c r="CP6" s="58"/>
      <c r="CQ6" s="58"/>
      <c r="CR6" s="58"/>
      <c r="CS6" s="58"/>
      <c r="CT6" s="58"/>
      <c r="CU6" s="58"/>
      <c r="CV6" s="58"/>
      <c r="CW6" s="58"/>
      <c r="CX6" s="58"/>
      <c r="CY6" s="58"/>
      <c r="CZ6" s="58"/>
      <c r="DA6" s="58"/>
      <c r="DB6" s="58"/>
      <c r="DC6" s="58"/>
      <c r="DD6" s="58"/>
      <c r="DE6" s="58"/>
      <c r="DF6" s="58"/>
      <c r="DG6" s="58"/>
      <c r="DH6" s="58"/>
      <c r="DI6" s="58"/>
      <c r="DJ6" s="58"/>
      <c r="DK6" s="58"/>
      <c r="DL6" s="58"/>
      <c r="DM6" s="58"/>
      <c r="DN6" s="58"/>
      <c r="DO6" s="58"/>
      <c r="DP6" s="58"/>
      <c r="DQ6" s="58"/>
      <c r="DR6" s="58"/>
      <c r="DS6" s="58"/>
      <c r="DT6" s="58"/>
      <c r="DU6" s="58"/>
      <c r="DV6" s="58"/>
      <c r="DW6" s="58"/>
      <c r="DX6" s="58"/>
      <c r="DY6" s="58"/>
      <c r="DZ6" s="58"/>
      <c r="EA6" s="58"/>
      <c r="EB6" s="58"/>
      <c r="EC6" s="58"/>
      <c r="ED6" s="58"/>
      <c r="EE6" s="58"/>
      <c r="EF6" s="58"/>
      <c r="EG6" s="58"/>
      <c r="EH6" s="58"/>
      <c r="EI6" s="58"/>
      <c r="EJ6" s="58"/>
      <c r="EK6" s="58"/>
      <c r="EL6" s="58"/>
      <c r="EM6" s="58"/>
      <c r="EN6" s="58"/>
      <c r="EO6" s="58"/>
      <c r="EP6" s="58"/>
      <c r="EQ6" s="58"/>
      <c r="ER6" s="58"/>
      <c r="ES6" s="58"/>
      <c r="ET6" s="58"/>
      <c r="EU6" s="58"/>
      <c r="EV6" s="58"/>
      <c r="EW6" s="58"/>
      <c r="EX6" s="58"/>
      <c r="EY6" s="58"/>
      <c r="EZ6" s="58"/>
      <c r="FA6" s="58"/>
      <c r="FB6" s="58"/>
      <c r="FC6" s="58"/>
      <c r="FD6" s="58"/>
      <c r="FE6" s="58"/>
      <c r="FF6" s="58"/>
      <c r="FG6" s="58"/>
      <c r="FH6" s="58"/>
      <c r="FI6" s="58"/>
      <c r="FJ6" s="58"/>
      <c r="FK6" s="58"/>
      <c r="FL6" s="58"/>
      <c r="FM6" s="58"/>
      <c r="FN6" s="58"/>
      <c r="FO6" s="58"/>
      <c r="FP6" s="58"/>
      <c r="FQ6" s="58"/>
      <c r="FR6" s="58"/>
      <c r="FS6" s="58"/>
      <c r="FT6" s="58"/>
      <c r="FU6" s="58"/>
      <c r="FV6" s="58"/>
      <c r="FW6" s="58"/>
      <c r="FX6" s="58"/>
      <c r="FY6" s="58"/>
      <c r="FZ6" s="58"/>
      <c r="GA6" s="58"/>
      <c r="GB6" s="58"/>
      <c r="GC6" s="58"/>
      <c r="GD6" s="58"/>
      <c r="GE6" s="58"/>
      <c r="GF6" s="58"/>
      <c r="GG6" s="58"/>
      <c r="GH6" s="58"/>
      <c r="GI6" s="58"/>
      <c r="GJ6" s="58"/>
      <c r="GK6" s="58"/>
      <c r="GL6" s="58"/>
      <c r="GM6" s="58"/>
      <c r="GN6" s="58"/>
      <c r="GO6" s="58"/>
      <c r="GP6" s="58"/>
      <c r="GQ6" s="58"/>
      <c r="GR6" s="58"/>
      <c r="GS6" s="58"/>
      <c r="GT6" s="58"/>
      <c r="GU6" s="58"/>
      <c r="GV6" s="58"/>
      <c r="GW6" s="58"/>
      <c r="GX6" s="58"/>
      <c r="GY6" s="58"/>
      <c r="GZ6" s="58"/>
      <c r="HA6" s="58"/>
      <c r="HB6" s="58"/>
      <c r="HC6" s="58"/>
      <c r="HD6" s="58"/>
      <c r="HE6" s="58"/>
      <c r="HF6" s="58"/>
      <c r="HG6" s="58"/>
      <c r="HH6" s="58"/>
      <c r="HI6" s="58"/>
      <c r="HJ6" s="58"/>
      <c r="HK6" s="58"/>
      <c r="HL6" s="58"/>
      <c r="HM6" s="58"/>
      <c r="HN6" s="58"/>
      <c r="HO6" s="58"/>
      <c r="HP6" s="58"/>
      <c r="HQ6" s="58"/>
      <c r="HR6" s="58"/>
      <c r="HS6" s="58"/>
      <c r="HT6" s="58"/>
      <c r="HU6" s="58"/>
      <c r="HV6" s="58"/>
      <c r="HW6" s="58"/>
      <c r="HX6" s="58"/>
      <c r="HY6" s="58"/>
      <c r="HZ6" s="58"/>
      <c r="IA6" s="58"/>
      <c r="IB6" s="58"/>
      <c r="IC6" s="58"/>
      <c r="ID6" s="58"/>
      <c r="IE6" s="58"/>
      <c r="IF6" s="58"/>
      <c r="IG6" s="58"/>
      <c r="IH6" s="58"/>
      <c r="II6" s="58"/>
      <c r="IJ6" s="58"/>
      <c r="IK6" s="58"/>
      <c r="IL6" s="58"/>
      <c r="IM6" s="58"/>
      <c r="IN6" s="58"/>
      <c r="IO6" s="58"/>
      <c r="IP6" s="58"/>
      <c r="IQ6" s="58"/>
      <c r="IR6" s="58"/>
      <c r="IS6" s="58"/>
      <c r="IT6" s="58"/>
    </row>
    <row r="7" spans="1:254" s="27" customFormat="1" ht="33" customHeight="1" x14ac:dyDescent="0.2">
      <c r="A7" s="113"/>
      <c r="B7" s="232" t="s">
        <v>102</v>
      </c>
      <c r="C7" s="499" t="s">
        <v>638</v>
      </c>
      <c r="D7" s="499"/>
      <c r="E7" s="499"/>
      <c r="F7" s="499"/>
      <c r="G7" s="499"/>
      <c r="H7" s="499"/>
      <c r="I7" s="499"/>
      <c r="J7" s="499"/>
      <c r="K7" s="499"/>
      <c r="L7" s="499"/>
      <c r="M7" s="499"/>
      <c r="N7" s="499"/>
      <c r="O7" s="499"/>
      <c r="P7" s="499"/>
      <c r="Q7" s="499"/>
      <c r="R7" s="499"/>
      <c r="S7" s="499"/>
      <c r="T7" s="499"/>
      <c r="U7" s="499"/>
      <c r="V7" s="499"/>
    </row>
    <row r="8" spans="1:254" s="27" customFormat="1" ht="29.25" customHeight="1" thickBot="1" x14ac:dyDescent="0.4">
      <c r="A8" s="113"/>
      <c r="B8" s="242" t="s">
        <v>670</v>
      </c>
      <c r="C8" s="114"/>
      <c r="D8" s="114"/>
      <c r="E8" s="114"/>
      <c r="F8" s="114"/>
      <c r="G8" s="242" t="s">
        <v>672</v>
      </c>
      <c r="H8" s="167"/>
      <c r="I8" s="114"/>
      <c r="J8" s="114"/>
      <c r="K8" s="114"/>
      <c r="L8" s="114" t="s">
        <v>663</v>
      </c>
      <c r="N8" s="166"/>
    </row>
    <row r="9" spans="1:254" s="111" customFormat="1" ht="57.75" customHeight="1" x14ac:dyDescent="0.35">
      <c r="B9" s="449" t="s">
        <v>310</v>
      </c>
      <c r="C9" s="444"/>
      <c r="D9" s="450"/>
      <c r="E9" s="234"/>
      <c r="F9" s="443" t="s">
        <v>309</v>
      </c>
      <c r="G9" s="444"/>
      <c r="H9" s="445"/>
      <c r="I9" s="443" t="s">
        <v>308</v>
      </c>
      <c r="J9" s="444"/>
      <c r="K9" s="444"/>
      <c r="L9" s="444"/>
      <c r="M9" s="444"/>
      <c r="N9" s="445"/>
      <c r="O9" s="235"/>
      <c r="P9" s="453" t="s">
        <v>37</v>
      </c>
      <c r="Q9" s="454"/>
      <c r="R9" s="454"/>
      <c r="S9" s="454"/>
      <c r="T9" s="454"/>
      <c r="U9" s="454"/>
      <c r="V9" s="454"/>
      <c r="W9" s="187"/>
      <c r="X9" s="163"/>
    </row>
    <row r="10" spans="1:254" s="111" customFormat="1" ht="20.25" customHeight="1" thickBot="1" x14ac:dyDescent="0.4">
      <c r="B10" s="451"/>
      <c r="C10" s="446"/>
      <c r="D10" s="452"/>
      <c r="E10" s="236"/>
      <c r="F10" s="446" t="s">
        <v>43</v>
      </c>
      <c r="G10" s="446"/>
      <c r="H10" s="447"/>
      <c r="I10" s="448" t="s">
        <v>45</v>
      </c>
      <c r="J10" s="448"/>
      <c r="K10" s="448"/>
      <c r="L10" s="448"/>
      <c r="M10" s="448"/>
      <c r="N10" s="448"/>
      <c r="O10" s="237"/>
      <c r="P10" s="493" t="s">
        <v>307</v>
      </c>
      <c r="Q10" s="494"/>
      <c r="R10" s="494"/>
      <c r="S10" s="494"/>
      <c r="T10" s="494"/>
      <c r="U10" s="494"/>
      <c r="V10" s="495"/>
      <c r="W10" s="434" t="s">
        <v>42</v>
      </c>
      <c r="X10" s="164"/>
    </row>
    <row r="11" spans="1:254" s="112" customFormat="1" ht="99" customHeight="1" thickBot="1" x14ac:dyDescent="0.25">
      <c r="B11" s="238" t="s">
        <v>673</v>
      </c>
      <c r="C11" s="239" t="s">
        <v>103</v>
      </c>
      <c r="D11" s="239" t="s">
        <v>98</v>
      </c>
      <c r="E11" s="239" t="s">
        <v>8</v>
      </c>
      <c r="F11" s="239" t="s">
        <v>0</v>
      </c>
      <c r="G11" s="239" t="s">
        <v>1</v>
      </c>
      <c r="H11" s="239" t="s">
        <v>43</v>
      </c>
      <c r="I11" s="239" t="s">
        <v>99</v>
      </c>
      <c r="J11" s="239" t="s">
        <v>91</v>
      </c>
      <c r="K11" s="239" t="s">
        <v>1</v>
      </c>
      <c r="L11" s="239" t="s">
        <v>0</v>
      </c>
      <c r="M11" s="239" t="s">
        <v>92</v>
      </c>
      <c r="N11" s="239" t="s">
        <v>557</v>
      </c>
      <c r="O11" s="240" t="s">
        <v>4</v>
      </c>
      <c r="P11" s="241" t="s">
        <v>97</v>
      </c>
      <c r="Q11" s="239" t="s">
        <v>23</v>
      </c>
      <c r="R11" s="239" t="s">
        <v>100</v>
      </c>
      <c r="S11" s="239" t="s">
        <v>101</v>
      </c>
      <c r="T11" s="239" t="s">
        <v>39</v>
      </c>
      <c r="U11" s="239" t="s">
        <v>40</v>
      </c>
      <c r="V11" s="241" t="s">
        <v>41</v>
      </c>
      <c r="W11" s="435"/>
      <c r="X11" s="165" t="s">
        <v>42</v>
      </c>
    </row>
    <row r="12" spans="1:254" s="115" customFormat="1" ht="57.75" customHeight="1" thickBot="1" x14ac:dyDescent="0.3">
      <c r="B12" s="411" t="s">
        <v>290</v>
      </c>
      <c r="C12" s="412"/>
      <c r="D12" s="412"/>
      <c r="E12" s="412"/>
      <c r="F12" s="412"/>
      <c r="G12" s="412"/>
      <c r="H12" s="412"/>
      <c r="I12" s="412"/>
      <c r="J12" s="412"/>
      <c r="K12" s="412"/>
      <c r="L12" s="412"/>
      <c r="M12" s="412"/>
      <c r="N12" s="412"/>
      <c r="O12" s="412"/>
      <c r="P12" s="412"/>
      <c r="Q12" s="412"/>
      <c r="R12" s="412"/>
      <c r="S12" s="412"/>
      <c r="T12" s="412"/>
      <c r="U12" s="412"/>
      <c r="V12" s="412"/>
      <c r="W12" s="412"/>
      <c r="X12" s="413"/>
    </row>
    <row r="13" spans="1:254" s="115" customFormat="1" ht="56.25" customHeight="1" thickBot="1" x14ac:dyDescent="0.3">
      <c r="B13" s="414" t="s">
        <v>104</v>
      </c>
      <c r="C13" s="415"/>
      <c r="D13" s="415"/>
      <c r="E13" s="415"/>
      <c r="F13" s="415"/>
      <c r="G13" s="415"/>
      <c r="H13" s="415"/>
      <c r="I13" s="415"/>
      <c r="J13" s="415"/>
      <c r="K13" s="415"/>
      <c r="L13" s="415"/>
      <c r="M13" s="415"/>
      <c r="N13" s="415"/>
      <c r="O13" s="415"/>
      <c r="P13" s="415"/>
      <c r="Q13" s="415"/>
      <c r="R13" s="415"/>
      <c r="S13" s="415"/>
      <c r="T13" s="415"/>
      <c r="U13" s="415"/>
      <c r="V13" s="415"/>
      <c r="W13" s="416"/>
      <c r="X13" s="417"/>
    </row>
    <row r="14" spans="1:254" s="115" customFormat="1" ht="112.5" customHeight="1" x14ac:dyDescent="0.25">
      <c r="B14" s="323" t="s">
        <v>575</v>
      </c>
      <c r="C14" s="324" t="s">
        <v>431</v>
      </c>
      <c r="D14" s="324" t="s">
        <v>432</v>
      </c>
      <c r="E14" s="325" t="s">
        <v>114</v>
      </c>
      <c r="F14" s="194">
        <v>2</v>
      </c>
      <c r="G14" s="194">
        <v>11</v>
      </c>
      <c r="H14" s="172">
        <v>22</v>
      </c>
      <c r="I14" s="194" t="s">
        <v>149</v>
      </c>
      <c r="J14" s="325">
        <v>-2</v>
      </c>
      <c r="K14" s="194">
        <v>11</v>
      </c>
      <c r="L14" s="194">
        <v>1</v>
      </c>
      <c r="M14" s="325">
        <v>11</v>
      </c>
      <c r="N14" s="326" t="s">
        <v>56</v>
      </c>
      <c r="O14" s="327" t="s">
        <v>20</v>
      </c>
      <c r="P14" s="328" t="s">
        <v>433</v>
      </c>
      <c r="Q14" s="330" t="s">
        <v>44</v>
      </c>
      <c r="R14" s="330" t="s">
        <v>44</v>
      </c>
      <c r="S14" s="330" t="s">
        <v>434</v>
      </c>
      <c r="T14" s="331">
        <v>42736</v>
      </c>
      <c r="U14" s="331">
        <v>43100</v>
      </c>
      <c r="V14" s="418" t="s">
        <v>435</v>
      </c>
      <c r="W14" s="420"/>
      <c r="X14" s="421"/>
    </row>
    <row r="15" spans="1:254" s="115" customFormat="1" ht="127.5" customHeight="1" x14ac:dyDescent="0.25">
      <c r="B15" s="292"/>
      <c r="C15" s="313"/>
      <c r="D15" s="313"/>
      <c r="E15" s="298"/>
      <c r="F15" s="298" t="s">
        <v>122</v>
      </c>
      <c r="G15" s="298" t="s">
        <v>27</v>
      </c>
      <c r="H15" s="311" t="s">
        <v>57</v>
      </c>
      <c r="I15" s="190" t="s">
        <v>436</v>
      </c>
      <c r="J15" s="298"/>
      <c r="K15" s="298" t="s">
        <v>27</v>
      </c>
      <c r="L15" s="298" t="s">
        <v>119</v>
      </c>
      <c r="M15" s="298"/>
      <c r="N15" s="300"/>
      <c r="O15" s="302"/>
      <c r="P15" s="304"/>
      <c r="Q15" s="318"/>
      <c r="R15" s="318"/>
      <c r="S15" s="318"/>
      <c r="T15" s="306"/>
      <c r="U15" s="306"/>
      <c r="V15" s="419"/>
      <c r="W15" s="422"/>
      <c r="X15" s="423"/>
    </row>
    <row r="16" spans="1:254" s="115" customFormat="1" ht="120" customHeight="1" thickBot="1" x14ac:dyDescent="0.3">
      <c r="B16" s="292"/>
      <c r="C16" s="313"/>
      <c r="D16" s="313"/>
      <c r="E16" s="298"/>
      <c r="F16" s="298"/>
      <c r="G16" s="298"/>
      <c r="H16" s="311"/>
      <c r="I16" s="190" t="s">
        <v>437</v>
      </c>
      <c r="J16" s="298"/>
      <c r="K16" s="298"/>
      <c r="L16" s="298"/>
      <c r="M16" s="298"/>
      <c r="N16" s="300"/>
      <c r="O16" s="302"/>
      <c r="P16" s="304"/>
      <c r="Q16" s="318"/>
      <c r="R16" s="318"/>
      <c r="S16" s="318"/>
      <c r="T16" s="306"/>
      <c r="U16" s="306"/>
      <c r="V16" s="419"/>
      <c r="W16" s="422"/>
      <c r="X16" s="423"/>
    </row>
    <row r="17" spans="2:24" s="115" customFormat="1" ht="126" customHeight="1" x14ac:dyDescent="0.25">
      <c r="B17" s="292" t="s">
        <v>576</v>
      </c>
      <c r="C17" s="366" t="s">
        <v>150</v>
      </c>
      <c r="D17" s="366" t="s">
        <v>151</v>
      </c>
      <c r="E17" s="298" t="s">
        <v>114</v>
      </c>
      <c r="F17" s="190">
        <v>2</v>
      </c>
      <c r="G17" s="190">
        <v>13</v>
      </c>
      <c r="H17" s="173">
        <v>26</v>
      </c>
      <c r="I17" s="190" t="s">
        <v>438</v>
      </c>
      <c r="J17" s="298">
        <v>-2</v>
      </c>
      <c r="K17" s="190">
        <v>13</v>
      </c>
      <c r="L17" s="190">
        <v>1</v>
      </c>
      <c r="M17" s="298">
        <v>13</v>
      </c>
      <c r="N17" s="300" t="s">
        <v>64</v>
      </c>
      <c r="O17" s="302" t="s">
        <v>20</v>
      </c>
      <c r="P17" s="302" t="s">
        <v>439</v>
      </c>
      <c r="Q17" s="302" t="s">
        <v>44</v>
      </c>
      <c r="R17" s="302" t="s">
        <v>440</v>
      </c>
      <c r="S17" s="302" t="s">
        <v>441</v>
      </c>
      <c r="T17" s="306">
        <v>42736</v>
      </c>
      <c r="U17" s="306">
        <v>43100</v>
      </c>
      <c r="V17" s="433" t="s">
        <v>442</v>
      </c>
      <c r="W17" s="367"/>
      <c r="X17" s="368"/>
    </row>
    <row r="18" spans="2:24" s="115" customFormat="1" ht="105" customHeight="1" x14ac:dyDescent="0.25">
      <c r="B18" s="292"/>
      <c r="C18" s="366"/>
      <c r="D18" s="366"/>
      <c r="E18" s="298"/>
      <c r="F18" s="298" t="s">
        <v>122</v>
      </c>
      <c r="G18" s="298" t="s">
        <v>3</v>
      </c>
      <c r="H18" s="311" t="s">
        <v>93</v>
      </c>
      <c r="I18" s="190" t="s">
        <v>443</v>
      </c>
      <c r="J18" s="298"/>
      <c r="K18" s="298" t="s">
        <v>3</v>
      </c>
      <c r="L18" s="298" t="s">
        <v>119</v>
      </c>
      <c r="M18" s="298"/>
      <c r="N18" s="300"/>
      <c r="O18" s="302"/>
      <c r="P18" s="302"/>
      <c r="Q18" s="302"/>
      <c r="R18" s="302"/>
      <c r="S18" s="302"/>
      <c r="T18" s="306"/>
      <c r="U18" s="306"/>
      <c r="V18" s="433"/>
      <c r="W18" s="369"/>
      <c r="X18" s="370"/>
    </row>
    <row r="19" spans="2:24" s="115" customFormat="1" ht="131.25" customHeight="1" x14ac:dyDescent="0.25">
      <c r="B19" s="292"/>
      <c r="C19" s="366"/>
      <c r="D19" s="366"/>
      <c r="E19" s="298"/>
      <c r="F19" s="298"/>
      <c r="G19" s="298"/>
      <c r="H19" s="311"/>
      <c r="I19" s="190" t="s">
        <v>444</v>
      </c>
      <c r="J19" s="298"/>
      <c r="K19" s="298"/>
      <c r="L19" s="298"/>
      <c r="M19" s="298"/>
      <c r="N19" s="300"/>
      <c r="O19" s="302"/>
      <c r="P19" s="302"/>
      <c r="Q19" s="302"/>
      <c r="R19" s="302"/>
      <c r="S19" s="302"/>
      <c r="T19" s="306"/>
      <c r="U19" s="306"/>
      <c r="V19" s="433"/>
      <c r="W19" s="369"/>
      <c r="X19" s="370"/>
    </row>
    <row r="20" spans="2:24" s="115" customFormat="1" ht="111" customHeight="1" x14ac:dyDescent="0.25">
      <c r="B20" s="292"/>
      <c r="C20" s="366"/>
      <c r="D20" s="366"/>
      <c r="E20" s="298"/>
      <c r="F20" s="298"/>
      <c r="G20" s="298"/>
      <c r="H20" s="311"/>
      <c r="I20" s="190" t="s">
        <v>445</v>
      </c>
      <c r="J20" s="298"/>
      <c r="K20" s="298"/>
      <c r="L20" s="298"/>
      <c r="M20" s="298"/>
      <c r="N20" s="300"/>
      <c r="O20" s="302"/>
      <c r="P20" s="302"/>
      <c r="Q20" s="302"/>
      <c r="R20" s="302"/>
      <c r="S20" s="302"/>
      <c r="T20" s="306"/>
      <c r="U20" s="306"/>
      <c r="V20" s="433"/>
      <c r="W20" s="369"/>
      <c r="X20" s="370"/>
    </row>
    <row r="21" spans="2:24" s="115" customFormat="1" ht="71.25" customHeight="1" thickBot="1" x14ac:dyDescent="0.3">
      <c r="B21" s="292"/>
      <c r="C21" s="366"/>
      <c r="D21" s="366"/>
      <c r="E21" s="298"/>
      <c r="F21" s="298"/>
      <c r="G21" s="298"/>
      <c r="H21" s="311"/>
      <c r="I21" s="190" t="s">
        <v>446</v>
      </c>
      <c r="J21" s="190"/>
      <c r="K21" s="298"/>
      <c r="L21" s="298"/>
      <c r="M21" s="298"/>
      <c r="N21" s="300"/>
      <c r="O21" s="302"/>
      <c r="P21" s="302"/>
      <c r="Q21" s="302"/>
      <c r="R21" s="302"/>
      <c r="S21" s="302"/>
      <c r="T21" s="306"/>
      <c r="U21" s="306"/>
      <c r="V21" s="433"/>
      <c r="W21" s="371"/>
      <c r="X21" s="372"/>
    </row>
    <row r="22" spans="2:24" s="115" customFormat="1" ht="112.5" customHeight="1" x14ac:dyDescent="0.25">
      <c r="B22" s="292" t="s">
        <v>577</v>
      </c>
      <c r="C22" s="294" t="s">
        <v>447</v>
      </c>
      <c r="D22" s="294" t="s">
        <v>152</v>
      </c>
      <c r="E22" s="296" t="s">
        <v>114</v>
      </c>
      <c r="F22" s="190">
        <v>2</v>
      </c>
      <c r="G22" s="190">
        <v>13</v>
      </c>
      <c r="H22" s="173">
        <v>26</v>
      </c>
      <c r="I22" s="190" t="s">
        <v>153</v>
      </c>
      <c r="J22" s="298">
        <v>-2</v>
      </c>
      <c r="K22" s="190">
        <v>13</v>
      </c>
      <c r="L22" s="190">
        <v>1</v>
      </c>
      <c r="M22" s="298">
        <v>13</v>
      </c>
      <c r="N22" s="300" t="s">
        <v>64</v>
      </c>
      <c r="O22" s="302" t="s">
        <v>20</v>
      </c>
      <c r="P22" s="304" t="s">
        <v>448</v>
      </c>
      <c r="Q22" s="318" t="s">
        <v>44</v>
      </c>
      <c r="R22" s="302" t="s">
        <v>44</v>
      </c>
      <c r="S22" s="302" t="s">
        <v>105</v>
      </c>
      <c r="T22" s="306">
        <v>42736</v>
      </c>
      <c r="U22" s="306">
        <v>43100</v>
      </c>
      <c r="V22" s="433" t="s">
        <v>449</v>
      </c>
      <c r="W22" s="377"/>
      <c r="X22" s="378"/>
    </row>
    <row r="23" spans="2:24" s="115" customFormat="1" ht="163.5" customHeight="1" x14ac:dyDescent="0.25">
      <c r="B23" s="292"/>
      <c r="C23" s="294"/>
      <c r="D23" s="294"/>
      <c r="E23" s="296"/>
      <c r="F23" s="298" t="s">
        <v>122</v>
      </c>
      <c r="G23" s="298" t="s">
        <v>3</v>
      </c>
      <c r="H23" s="311" t="s">
        <v>93</v>
      </c>
      <c r="I23" s="190" t="s">
        <v>154</v>
      </c>
      <c r="J23" s="298"/>
      <c r="K23" s="298" t="s">
        <v>3</v>
      </c>
      <c r="L23" s="298" t="s">
        <v>119</v>
      </c>
      <c r="M23" s="298"/>
      <c r="N23" s="300"/>
      <c r="O23" s="302"/>
      <c r="P23" s="304"/>
      <c r="Q23" s="318"/>
      <c r="R23" s="302"/>
      <c r="S23" s="302"/>
      <c r="T23" s="306"/>
      <c r="U23" s="306"/>
      <c r="V23" s="314"/>
      <c r="W23" s="379"/>
      <c r="X23" s="380"/>
    </row>
    <row r="24" spans="2:24" s="115" customFormat="1" ht="118.5" customHeight="1" thickBot="1" x14ac:dyDescent="0.3">
      <c r="B24" s="292"/>
      <c r="C24" s="294"/>
      <c r="D24" s="294"/>
      <c r="E24" s="296"/>
      <c r="F24" s="298"/>
      <c r="G24" s="298"/>
      <c r="H24" s="311"/>
      <c r="I24" s="190" t="s">
        <v>450</v>
      </c>
      <c r="J24" s="298"/>
      <c r="K24" s="298"/>
      <c r="L24" s="298"/>
      <c r="M24" s="298"/>
      <c r="N24" s="300"/>
      <c r="O24" s="302"/>
      <c r="P24" s="304"/>
      <c r="Q24" s="318"/>
      <c r="R24" s="302"/>
      <c r="S24" s="302"/>
      <c r="T24" s="306"/>
      <c r="U24" s="306"/>
      <c r="V24" s="314"/>
      <c r="W24" s="381"/>
      <c r="X24" s="382"/>
    </row>
    <row r="25" spans="2:24" s="115" customFormat="1" ht="107.25" customHeight="1" x14ac:dyDescent="0.25">
      <c r="B25" s="292" t="s">
        <v>578</v>
      </c>
      <c r="C25" s="294" t="s">
        <v>155</v>
      </c>
      <c r="D25" s="294" t="s">
        <v>156</v>
      </c>
      <c r="E25" s="296" t="s">
        <v>114</v>
      </c>
      <c r="F25" s="190">
        <v>3</v>
      </c>
      <c r="G25" s="190">
        <v>13</v>
      </c>
      <c r="H25" s="173">
        <v>39</v>
      </c>
      <c r="I25" s="190" t="s">
        <v>157</v>
      </c>
      <c r="J25" s="298">
        <v>-2</v>
      </c>
      <c r="K25" s="190">
        <v>13</v>
      </c>
      <c r="L25" s="190">
        <v>1</v>
      </c>
      <c r="M25" s="298">
        <v>13</v>
      </c>
      <c r="N25" s="300" t="s">
        <v>64</v>
      </c>
      <c r="O25" s="302" t="s">
        <v>20</v>
      </c>
      <c r="P25" s="304" t="s">
        <v>451</v>
      </c>
      <c r="Q25" s="318" t="s">
        <v>452</v>
      </c>
      <c r="R25" s="304" t="s">
        <v>440</v>
      </c>
      <c r="S25" s="302" t="s">
        <v>453</v>
      </c>
      <c r="T25" s="306">
        <v>42736</v>
      </c>
      <c r="U25" s="306">
        <v>43100</v>
      </c>
      <c r="V25" s="433" t="s">
        <v>454</v>
      </c>
      <c r="W25" s="377"/>
      <c r="X25" s="378"/>
    </row>
    <row r="26" spans="2:24" s="115" customFormat="1" ht="122.25" customHeight="1" x14ac:dyDescent="0.25">
      <c r="B26" s="292"/>
      <c r="C26" s="294"/>
      <c r="D26" s="294"/>
      <c r="E26" s="296"/>
      <c r="F26" s="298" t="s">
        <v>116</v>
      </c>
      <c r="G26" s="298" t="s">
        <v>3</v>
      </c>
      <c r="H26" s="311" t="s">
        <v>158</v>
      </c>
      <c r="I26" s="190" t="s">
        <v>159</v>
      </c>
      <c r="J26" s="298"/>
      <c r="K26" s="298" t="s">
        <v>3</v>
      </c>
      <c r="L26" s="298" t="s">
        <v>119</v>
      </c>
      <c r="M26" s="298"/>
      <c r="N26" s="300"/>
      <c r="O26" s="302"/>
      <c r="P26" s="304"/>
      <c r="Q26" s="318"/>
      <c r="R26" s="304"/>
      <c r="S26" s="302"/>
      <c r="T26" s="306"/>
      <c r="U26" s="306"/>
      <c r="V26" s="314"/>
      <c r="W26" s="379"/>
      <c r="X26" s="380"/>
    </row>
    <row r="27" spans="2:24" s="115" customFormat="1" ht="144.75" customHeight="1" thickBot="1" x14ac:dyDescent="0.3">
      <c r="B27" s="293"/>
      <c r="C27" s="295"/>
      <c r="D27" s="295"/>
      <c r="E27" s="297"/>
      <c r="F27" s="299"/>
      <c r="G27" s="299"/>
      <c r="H27" s="312"/>
      <c r="I27" s="195" t="s">
        <v>160</v>
      </c>
      <c r="J27" s="299"/>
      <c r="K27" s="299"/>
      <c r="L27" s="299"/>
      <c r="M27" s="299"/>
      <c r="N27" s="301"/>
      <c r="O27" s="303"/>
      <c r="P27" s="305"/>
      <c r="Q27" s="459"/>
      <c r="R27" s="305"/>
      <c r="S27" s="303"/>
      <c r="T27" s="307"/>
      <c r="U27" s="307"/>
      <c r="V27" s="461"/>
      <c r="W27" s="381"/>
      <c r="X27" s="382"/>
    </row>
    <row r="28" spans="2:24" s="117" customFormat="1" ht="91.5" customHeight="1" thickBot="1" x14ac:dyDescent="0.25">
      <c r="B28" s="436" t="s">
        <v>289</v>
      </c>
      <c r="C28" s="437"/>
      <c r="D28" s="437"/>
      <c r="E28" s="437"/>
      <c r="F28" s="437"/>
      <c r="G28" s="437"/>
      <c r="H28" s="437"/>
      <c r="I28" s="437"/>
      <c r="J28" s="437"/>
      <c r="K28" s="437"/>
      <c r="L28" s="437"/>
      <c r="M28" s="437"/>
      <c r="N28" s="437"/>
      <c r="O28" s="437"/>
      <c r="P28" s="437"/>
      <c r="Q28" s="437"/>
      <c r="R28" s="437"/>
      <c r="S28" s="437"/>
      <c r="T28" s="437"/>
      <c r="U28" s="437"/>
      <c r="V28" s="437"/>
      <c r="W28" s="438"/>
      <c r="X28" s="439"/>
    </row>
    <row r="29" spans="2:24" s="118" customFormat="1" ht="48" customHeight="1" thickBot="1" x14ac:dyDescent="0.25">
      <c r="B29" s="440" t="s">
        <v>161</v>
      </c>
      <c r="C29" s="441"/>
      <c r="D29" s="441"/>
      <c r="E29" s="441"/>
      <c r="F29" s="441"/>
      <c r="G29" s="441"/>
      <c r="H29" s="441"/>
      <c r="I29" s="441"/>
      <c r="J29" s="441"/>
      <c r="K29" s="441"/>
      <c r="L29" s="441"/>
      <c r="M29" s="441"/>
      <c r="N29" s="441"/>
      <c r="O29" s="441"/>
      <c r="P29" s="441"/>
      <c r="Q29" s="441"/>
      <c r="R29" s="441"/>
      <c r="S29" s="441"/>
      <c r="T29" s="441"/>
      <c r="U29" s="441"/>
      <c r="V29" s="441"/>
      <c r="W29" s="441"/>
      <c r="X29" s="442"/>
    </row>
    <row r="30" spans="2:24" s="115" customFormat="1" ht="122.25" customHeight="1" x14ac:dyDescent="0.25">
      <c r="B30" s="323" t="s">
        <v>580</v>
      </c>
      <c r="C30" s="324" t="s">
        <v>321</v>
      </c>
      <c r="D30" s="324" t="s">
        <v>186</v>
      </c>
      <c r="E30" s="325" t="s">
        <v>114</v>
      </c>
      <c r="F30" s="194">
        <v>1</v>
      </c>
      <c r="G30" s="194">
        <v>13</v>
      </c>
      <c r="H30" s="172">
        <v>13</v>
      </c>
      <c r="I30" s="194" t="s">
        <v>322</v>
      </c>
      <c r="J30" s="325">
        <v>-1</v>
      </c>
      <c r="K30" s="194">
        <v>13</v>
      </c>
      <c r="L30" s="194">
        <v>1</v>
      </c>
      <c r="M30" s="325">
        <v>13</v>
      </c>
      <c r="N30" s="326" t="s">
        <v>64</v>
      </c>
      <c r="O30" s="327" t="s">
        <v>20</v>
      </c>
      <c r="P30" s="328" t="s">
        <v>315</v>
      </c>
      <c r="Q30" s="329"/>
      <c r="R30" s="330" t="s">
        <v>187</v>
      </c>
      <c r="S30" s="330" t="s">
        <v>188</v>
      </c>
      <c r="T30" s="331">
        <v>42736</v>
      </c>
      <c r="U30" s="331">
        <v>43100</v>
      </c>
      <c r="V30" s="365" t="s">
        <v>316</v>
      </c>
      <c r="W30" s="462"/>
      <c r="X30" s="463"/>
    </row>
    <row r="31" spans="2:24" s="115" customFormat="1" ht="176.25" customHeight="1" x14ac:dyDescent="0.25">
      <c r="B31" s="292"/>
      <c r="C31" s="313"/>
      <c r="D31" s="313"/>
      <c r="E31" s="298"/>
      <c r="F31" s="298" t="s">
        <v>119</v>
      </c>
      <c r="G31" s="298" t="s">
        <v>3</v>
      </c>
      <c r="H31" s="311" t="s">
        <v>64</v>
      </c>
      <c r="I31" s="190" t="s">
        <v>323</v>
      </c>
      <c r="J31" s="298"/>
      <c r="K31" s="298" t="s">
        <v>3</v>
      </c>
      <c r="L31" s="298" t="s">
        <v>119</v>
      </c>
      <c r="M31" s="298"/>
      <c r="N31" s="300"/>
      <c r="O31" s="302"/>
      <c r="P31" s="304"/>
      <c r="Q31" s="317"/>
      <c r="R31" s="318"/>
      <c r="S31" s="318"/>
      <c r="T31" s="306"/>
      <c r="U31" s="306"/>
      <c r="V31" s="320"/>
      <c r="W31" s="464"/>
      <c r="X31" s="465"/>
    </row>
    <row r="32" spans="2:24" s="115" customFormat="1" ht="126.75" customHeight="1" x14ac:dyDescent="0.25">
      <c r="B32" s="292"/>
      <c r="C32" s="313"/>
      <c r="D32" s="313"/>
      <c r="E32" s="298"/>
      <c r="F32" s="298"/>
      <c r="G32" s="298"/>
      <c r="H32" s="311"/>
      <c r="I32" s="190" t="s">
        <v>189</v>
      </c>
      <c r="J32" s="298"/>
      <c r="K32" s="298"/>
      <c r="L32" s="298"/>
      <c r="M32" s="298"/>
      <c r="N32" s="300"/>
      <c r="O32" s="302"/>
      <c r="P32" s="304"/>
      <c r="Q32" s="317"/>
      <c r="R32" s="318"/>
      <c r="S32" s="318"/>
      <c r="T32" s="306"/>
      <c r="U32" s="306"/>
      <c r="V32" s="320"/>
      <c r="W32" s="464"/>
      <c r="X32" s="465"/>
    </row>
    <row r="33" spans="2:24" s="115" customFormat="1" ht="113.25" customHeight="1" x14ac:dyDescent="0.25">
      <c r="B33" s="292"/>
      <c r="C33" s="313"/>
      <c r="D33" s="313"/>
      <c r="E33" s="298"/>
      <c r="F33" s="298"/>
      <c r="G33" s="298"/>
      <c r="H33" s="311"/>
      <c r="I33" s="190" t="s">
        <v>190</v>
      </c>
      <c r="J33" s="298"/>
      <c r="K33" s="298"/>
      <c r="L33" s="298"/>
      <c r="M33" s="298"/>
      <c r="N33" s="300"/>
      <c r="O33" s="302"/>
      <c r="P33" s="304"/>
      <c r="Q33" s="317"/>
      <c r="R33" s="318"/>
      <c r="S33" s="318"/>
      <c r="T33" s="306"/>
      <c r="U33" s="306"/>
      <c r="V33" s="320"/>
      <c r="W33" s="464"/>
      <c r="X33" s="465"/>
    </row>
    <row r="34" spans="2:24" s="115" customFormat="1" ht="114.75" customHeight="1" x14ac:dyDescent="0.25">
      <c r="B34" s="292"/>
      <c r="C34" s="313"/>
      <c r="D34" s="313"/>
      <c r="E34" s="298"/>
      <c r="F34" s="298"/>
      <c r="G34" s="298"/>
      <c r="H34" s="311"/>
      <c r="I34" s="190" t="s">
        <v>191</v>
      </c>
      <c r="J34" s="298"/>
      <c r="K34" s="298"/>
      <c r="L34" s="298"/>
      <c r="M34" s="298"/>
      <c r="N34" s="300"/>
      <c r="O34" s="302"/>
      <c r="P34" s="304"/>
      <c r="Q34" s="317"/>
      <c r="R34" s="318"/>
      <c r="S34" s="318"/>
      <c r="T34" s="306"/>
      <c r="U34" s="306"/>
      <c r="V34" s="320"/>
      <c r="W34" s="464"/>
      <c r="X34" s="465"/>
    </row>
    <row r="35" spans="2:24" s="115" customFormat="1" ht="130.5" customHeight="1" x14ac:dyDescent="0.25">
      <c r="B35" s="292"/>
      <c r="C35" s="313"/>
      <c r="D35" s="313"/>
      <c r="E35" s="298"/>
      <c r="F35" s="298"/>
      <c r="G35" s="298"/>
      <c r="H35" s="311"/>
      <c r="I35" s="190" t="s">
        <v>324</v>
      </c>
      <c r="J35" s="298"/>
      <c r="K35" s="298"/>
      <c r="L35" s="298"/>
      <c r="M35" s="298"/>
      <c r="N35" s="300"/>
      <c r="O35" s="302"/>
      <c r="P35" s="304"/>
      <c r="Q35" s="317"/>
      <c r="R35" s="318"/>
      <c r="S35" s="318"/>
      <c r="T35" s="306"/>
      <c r="U35" s="306"/>
      <c r="V35" s="320"/>
      <c r="W35" s="464"/>
      <c r="X35" s="465"/>
    </row>
    <row r="36" spans="2:24" s="115" customFormat="1" ht="95.25" customHeight="1" x14ac:dyDescent="0.25">
      <c r="B36" s="292" t="s">
        <v>581</v>
      </c>
      <c r="C36" s="294" t="s">
        <v>192</v>
      </c>
      <c r="D36" s="294" t="s">
        <v>193</v>
      </c>
      <c r="E36" s="296" t="s">
        <v>114</v>
      </c>
      <c r="F36" s="190">
        <v>1</v>
      </c>
      <c r="G36" s="190">
        <v>13</v>
      </c>
      <c r="H36" s="173">
        <v>13</v>
      </c>
      <c r="I36" s="190" t="s">
        <v>325</v>
      </c>
      <c r="J36" s="298">
        <v>-1</v>
      </c>
      <c r="K36" s="190">
        <v>13</v>
      </c>
      <c r="L36" s="190">
        <v>1</v>
      </c>
      <c r="M36" s="298">
        <v>13</v>
      </c>
      <c r="N36" s="300" t="s">
        <v>64</v>
      </c>
      <c r="O36" s="302" t="s">
        <v>20</v>
      </c>
      <c r="P36" s="304" t="s">
        <v>317</v>
      </c>
      <c r="Q36" s="304"/>
      <c r="R36" s="304" t="s">
        <v>194</v>
      </c>
      <c r="S36" s="304" t="s">
        <v>195</v>
      </c>
      <c r="T36" s="306">
        <v>42736</v>
      </c>
      <c r="U36" s="306">
        <v>43100</v>
      </c>
      <c r="V36" s="320" t="s">
        <v>316</v>
      </c>
      <c r="W36" s="315"/>
      <c r="X36" s="316"/>
    </row>
    <row r="37" spans="2:24" s="115" customFormat="1" ht="90" customHeight="1" x14ac:dyDescent="0.25">
      <c r="B37" s="292"/>
      <c r="C37" s="294"/>
      <c r="D37" s="294"/>
      <c r="E37" s="296"/>
      <c r="F37" s="298" t="s">
        <v>119</v>
      </c>
      <c r="G37" s="298" t="s">
        <v>3</v>
      </c>
      <c r="H37" s="311" t="s">
        <v>64</v>
      </c>
      <c r="I37" s="190" t="s">
        <v>326</v>
      </c>
      <c r="J37" s="298"/>
      <c r="K37" s="298" t="s">
        <v>3</v>
      </c>
      <c r="L37" s="298" t="s">
        <v>119</v>
      </c>
      <c r="M37" s="298"/>
      <c r="N37" s="300"/>
      <c r="O37" s="302"/>
      <c r="P37" s="304"/>
      <c r="Q37" s="304"/>
      <c r="R37" s="304"/>
      <c r="S37" s="304"/>
      <c r="T37" s="306"/>
      <c r="U37" s="306"/>
      <c r="V37" s="320"/>
      <c r="W37" s="315"/>
      <c r="X37" s="316"/>
    </row>
    <row r="38" spans="2:24" s="115" customFormat="1" ht="23.25" x14ac:dyDescent="0.25">
      <c r="B38" s="292"/>
      <c r="C38" s="294"/>
      <c r="D38" s="294"/>
      <c r="E38" s="296"/>
      <c r="F38" s="298"/>
      <c r="G38" s="298"/>
      <c r="H38" s="311"/>
      <c r="I38" s="190" t="s">
        <v>327</v>
      </c>
      <c r="J38" s="298"/>
      <c r="K38" s="298"/>
      <c r="L38" s="298"/>
      <c r="M38" s="298"/>
      <c r="N38" s="300"/>
      <c r="O38" s="302"/>
      <c r="P38" s="304"/>
      <c r="Q38" s="304"/>
      <c r="R38" s="304"/>
      <c r="S38" s="304"/>
      <c r="T38" s="306"/>
      <c r="U38" s="306"/>
      <c r="V38" s="320"/>
      <c r="W38" s="315"/>
      <c r="X38" s="316"/>
    </row>
    <row r="39" spans="2:24" s="115" customFormat="1" ht="156" customHeight="1" x14ac:dyDescent="0.25">
      <c r="B39" s="292"/>
      <c r="C39" s="294"/>
      <c r="D39" s="294"/>
      <c r="E39" s="296"/>
      <c r="F39" s="298"/>
      <c r="G39" s="298"/>
      <c r="H39" s="311"/>
      <c r="I39" s="190" t="s">
        <v>328</v>
      </c>
      <c r="J39" s="298"/>
      <c r="K39" s="298"/>
      <c r="L39" s="298"/>
      <c r="M39" s="298"/>
      <c r="N39" s="300"/>
      <c r="O39" s="302"/>
      <c r="P39" s="304"/>
      <c r="Q39" s="304"/>
      <c r="R39" s="304"/>
      <c r="S39" s="304"/>
      <c r="T39" s="306"/>
      <c r="U39" s="306"/>
      <c r="V39" s="320"/>
      <c r="W39" s="315"/>
      <c r="X39" s="316"/>
    </row>
    <row r="40" spans="2:24" s="115" customFormat="1" ht="99" customHeight="1" x14ac:dyDescent="0.25">
      <c r="B40" s="292" t="s">
        <v>582</v>
      </c>
      <c r="C40" s="294" t="s">
        <v>196</v>
      </c>
      <c r="D40" s="294" t="s">
        <v>329</v>
      </c>
      <c r="E40" s="296" t="s">
        <v>114</v>
      </c>
      <c r="F40" s="190">
        <v>1</v>
      </c>
      <c r="G40" s="190">
        <v>13</v>
      </c>
      <c r="H40" s="173">
        <v>13</v>
      </c>
      <c r="I40" s="190" t="s">
        <v>330</v>
      </c>
      <c r="J40" s="298">
        <v>-1</v>
      </c>
      <c r="K40" s="190">
        <v>13</v>
      </c>
      <c r="L40" s="190">
        <v>1</v>
      </c>
      <c r="M40" s="298">
        <v>13</v>
      </c>
      <c r="N40" s="300" t="s">
        <v>64</v>
      </c>
      <c r="O40" s="302" t="s">
        <v>20</v>
      </c>
      <c r="P40" s="304" t="s">
        <v>318</v>
      </c>
      <c r="Q40" s="302"/>
      <c r="R40" s="302" t="s">
        <v>197</v>
      </c>
      <c r="S40" s="302" t="s">
        <v>197</v>
      </c>
      <c r="T40" s="306">
        <v>42736</v>
      </c>
      <c r="U40" s="306">
        <v>43100</v>
      </c>
      <c r="V40" s="308" t="s">
        <v>316</v>
      </c>
      <c r="W40" s="304"/>
      <c r="X40" s="309"/>
    </row>
    <row r="41" spans="2:24" s="115" customFormat="1" ht="87.75" customHeight="1" x14ac:dyDescent="0.25">
      <c r="B41" s="292"/>
      <c r="C41" s="294"/>
      <c r="D41" s="294"/>
      <c r="E41" s="296"/>
      <c r="F41" s="298" t="s">
        <v>119</v>
      </c>
      <c r="G41" s="298" t="s">
        <v>3</v>
      </c>
      <c r="H41" s="311" t="s">
        <v>64</v>
      </c>
      <c r="I41" s="190" t="s">
        <v>331</v>
      </c>
      <c r="J41" s="298"/>
      <c r="K41" s="298" t="s">
        <v>3</v>
      </c>
      <c r="L41" s="298" t="s">
        <v>119</v>
      </c>
      <c r="M41" s="298"/>
      <c r="N41" s="300"/>
      <c r="O41" s="302"/>
      <c r="P41" s="304"/>
      <c r="Q41" s="302"/>
      <c r="R41" s="302"/>
      <c r="S41" s="302"/>
      <c r="T41" s="306"/>
      <c r="U41" s="306"/>
      <c r="V41" s="308"/>
      <c r="W41" s="304"/>
      <c r="X41" s="309"/>
    </row>
    <row r="42" spans="2:24" s="115" customFormat="1" ht="171" customHeight="1" x14ac:dyDescent="0.25">
      <c r="B42" s="292"/>
      <c r="C42" s="294"/>
      <c r="D42" s="294"/>
      <c r="E42" s="296"/>
      <c r="F42" s="298"/>
      <c r="G42" s="298"/>
      <c r="H42" s="311"/>
      <c r="I42" s="190" t="s">
        <v>327</v>
      </c>
      <c r="J42" s="298"/>
      <c r="K42" s="298"/>
      <c r="L42" s="298"/>
      <c r="M42" s="298"/>
      <c r="N42" s="300"/>
      <c r="O42" s="302"/>
      <c r="P42" s="304"/>
      <c r="Q42" s="302"/>
      <c r="R42" s="302"/>
      <c r="S42" s="302"/>
      <c r="T42" s="306"/>
      <c r="U42" s="306"/>
      <c r="V42" s="308"/>
      <c r="W42" s="304"/>
      <c r="X42" s="309"/>
    </row>
    <row r="43" spans="2:24" s="115" customFormat="1" ht="115.5" customHeight="1" x14ac:dyDescent="0.25">
      <c r="B43" s="292" t="s">
        <v>583</v>
      </c>
      <c r="C43" s="294" t="s">
        <v>198</v>
      </c>
      <c r="D43" s="294" t="s">
        <v>199</v>
      </c>
      <c r="E43" s="296" t="s">
        <v>114</v>
      </c>
      <c r="F43" s="190">
        <v>1</v>
      </c>
      <c r="G43" s="190">
        <v>13</v>
      </c>
      <c r="H43" s="173">
        <v>13</v>
      </c>
      <c r="I43" s="190" t="s">
        <v>640</v>
      </c>
      <c r="J43" s="298">
        <v>-1</v>
      </c>
      <c r="K43" s="190">
        <v>13</v>
      </c>
      <c r="L43" s="190">
        <v>1</v>
      </c>
      <c r="M43" s="298">
        <v>13</v>
      </c>
      <c r="N43" s="300" t="s">
        <v>64</v>
      </c>
      <c r="O43" s="302" t="s">
        <v>20</v>
      </c>
      <c r="P43" s="304" t="s">
        <v>319</v>
      </c>
      <c r="Q43" s="304"/>
      <c r="R43" s="304" t="s">
        <v>320</v>
      </c>
      <c r="S43" s="302" t="s">
        <v>200</v>
      </c>
      <c r="T43" s="306">
        <v>42736</v>
      </c>
      <c r="U43" s="306">
        <v>43100</v>
      </c>
      <c r="V43" s="308" t="s">
        <v>316</v>
      </c>
      <c r="W43" s="304"/>
      <c r="X43" s="309"/>
    </row>
    <row r="44" spans="2:24" s="115" customFormat="1" ht="48.75" customHeight="1" x14ac:dyDescent="0.25">
      <c r="B44" s="292"/>
      <c r="C44" s="294"/>
      <c r="D44" s="294"/>
      <c r="E44" s="296"/>
      <c r="F44" s="298" t="s">
        <v>119</v>
      </c>
      <c r="G44" s="298" t="s">
        <v>3</v>
      </c>
      <c r="H44" s="311" t="s">
        <v>64</v>
      </c>
      <c r="I44" s="190" t="s">
        <v>327</v>
      </c>
      <c r="J44" s="298"/>
      <c r="K44" s="298" t="s">
        <v>3</v>
      </c>
      <c r="L44" s="298" t="s">
        <v>119</v>
      </c>
      <c r="M44" s="298"/>
      <c r="N44" s="300"/>
      <c r="O44" s="302"/>
      <c r="P44" s="304"/>
      <c r="Q44" s="304"/>
      <c r="R44" s="304"/>
      <c r="S44" s="302"/>
      <c r="T44" s="306"/>
      <c r="U44" s="306"/>
      <c r="V44" s="308"/>
      <c r="W44" s="304"/>
      <c r="X44" s="309"/>
    </row>
    <row r="45" spans="2:24" s="115" customFormat="1" ht="48.75" customHeight="1" thickBot="1" x14ac:dyDescent="0.3">
      <c r="B45" s="293"/>
      <c r="C45" s="295"/>
      <c r="D45" s="295"/>
      <c r="E45" s="297"/>
      <c r="F45" s="299"/>
      <c r="G45" s="299"/>
      <c r="H45" s="312"/>
      <c r="I45" s="195" t="s">
        <v>327</v>
      </c>
      <c r="J45" s="299"/>
      <c r="K45" s="299"/>
      <c r="L45" s="299"/>
      <c r="M45" s="299"/>
      <c r="N45" s="301"/>
      <c r="O45" s="303"/>
      <c r="P45" s="305"/>
      <c r="Q45" s="305"/>
      <c r="R45" s="305"/>
      <c r="S45" s="303"/>
      <c r="T45" s="307"/>
      <c r="U45" s="307"/>
      <c r="V45" s="389"/>
      <c r="W45" s="305"/>
      <c r="X45" s="310"/>
    </row>
    <row r="46" spans="2:24" s="117" customFormat="1" ht="42" customHeight="1" thickBot="1" x14ac:dyDescent="0.25">
      <c r="B46" s="424" t="s">
        <v>185</v>
      </c>
      <c r="C46" s="425"/>
      <c r="D46" s="425"/>
      <c r="E46" s="425"/>
      <c r="F46" s="425"/>
      <c r="G46" s="425"/>
      <c r="H46" s="425"/>
      <c r="I46" s="425"/>
      <c r="J46" s="425"/>
      <c r="K46" s="425"/>
      <c r="L46" s="425"/>
      <c r="M46" s="425"/>
      <c r="N46" s="425"/>
      <c r="O46" s="425"/>
      <c r="P46" s="425"/>
      <c r="Q46" s="425"/>
      <c r="R46" s="425"/>
      <c r="S46" s="425"/>
      <c r="T46" s="425"/>
      <c r="U46" s="425"/>
      <c r="V46" s="425"/>
      <c r="W46" s="425"/>
      <c r="X46" s="426"/>
    </row>
    <row r="47" spans="2:24" ht="114" customHeight="1" x14ac:dyDescent="0.25">
      <c r="B47" s="323" t="s">
        <v>584</v>
      </c>
      <c r="C47" s="324" t="s">
        <v>162</v>
      </c>
      <c r="D47" s="324" t="s">
        <v>163</v>
      </c>
      <c r="E47" s="325" t="s">
        <v>114</v>
      </c>
      <c r="F47" s="194">
        <v>3</v>
      </c>
      <c r="G47" s="194">
        <v>13</v>
      </c>
      <c r="H47" s="172">
        <v>39</v>
      </c>
      <c r="I47" s="194" t="s">
        <v>164</v>
      </c>
      <c r="J47" s="325">
        <v>-1</v>
      </c>
      <c r="K47" s="194">
        <v>13</v>
      </c>
      <c r="L47" s="194">
        <v>1</v>
      </c>
      <c r="M47" s="325">
        <v>13</v>
      </c>
      <c r="N47" s="326" t="s">
        <v>64</v>
      </c>
      <c r="O47" s="327" t="s">
        <v>20</v>
      </c>
      <c r="P47" s="328" t="s">
        <v>165</v>
      </c>
      <c r="Q47" s="329"/>
      <c r="R47" s="330" t="s">
        <v>166</v>
      </c>
      <c r="S47" s="330" t="s">
        <v>167</v>
      </c>
      <c r="T47" s="331">
        <v>42736</v>
      </c>
      <c r="U47" s="331">
        <v>43100</v>
      </c>
      <c r="V47" s="332" t="s">
        <v>332</v>
      </c>
      <c r="W47" s="334" t="s">
        <v>333</v>
      </c>
      <c r="X47" s="335"/>
    </row>
    <row r="48" spans="2:24" ht="97.5" customHeight="1" x14ac:dyDescent="0.25">
      <c r="B48" s="292"/>
      <c r="C48" s="313"/>
      <c r="D48" s="313"/>
      <c r="E48" s="298"/>
      <c r="F48" s="298" t="s">
        <v>116</v>
      </c>
      <c r="G48" s="298" t="s">
        <v>3</v>
      </c>
      <c r="H48" s="311" t="s">
        <v>158</v>
      </c>
      <c r="I48" s="190" t="s">
        <v>334</v>
      </c>
      <c r="J48" s="298"/>
      <c r="K48" s="298" t="s">
        <v>3</v>
      </c>
      <c r="L48" s="298" t="s">
        <v>119</v>
      </c>
      <c r="M48" s="298"/>
      <c r="N48" s="300"/>
      <c r="O48" s="302"/>
      <c r="P48" s="304"/>
      <c r="Q48" s="317"/>
      <c r="R48" s="318"/>
      <c r="S48" s="318"/>
      <c r="T48" s="306"/>
      <c r="U48" s="306"/>
      <c r="V48" s="333"/>
      <c r="W48" s="336"/>
      <c r="X48" s="337"/>
    </row>
    <row r="49" spans="2:24" ht="75" customHeight="1" x14ac:dyDescent="0.25">
      <c r="B49" s="292"/>
      <c r="C49" s="313"/>
      <c r="D49" s="313"/>
      <c r="E49" s="298"/>
      <c r="F49" s="298"/>
      <c r="G49" s="298"/>
      <c r="H49" s="311"/>
      <c r="I49" s="190" t="s">
        <v>168</v>
      </c>
      <c r="J49" s="298"/>
      <c r="K49" s="298"/>
      <c r="L49" s="298"/>
      <c r="M49" s="298"/>
      <c r="N49" s="300"/>
      <c r="O49" s="302"/>
      <c r="P49" s="304"/>
      <c r="Q49" s="317"/>
      <c r="R49" s="318"/>
      <c r="S49" s="318"/>
      <c r="T49" s="306"/>
      <c r="U49" s="306"/>
      <c r="V49" s="333"/>
      <c r="W49" s="336"/>
      <c r="X49" s="337"/>
    </row>
    <row r="50" spans="2:24" ht="99" customHeight="1" x14ac:dyDescent="0.25">
      <c r="B50" s="292"/>
      <c r="C50" s="313"/>
      <c r="D50" s="313"/>
      <c r="E50" s="298"/>
      <c r="F50" s="298"/>
      <c r="G50" s="298"/>
      <c r="H50" s="311"/>
      <c r="I50" s="190" t="s">
        <v>169</v>
      </c>
      <c r="J50" s="298"/>
      <c r="K50" s="298"/>
      <c r="L50" s="298"/>
      <c r="M50" s="298"/>
      <c r="N50" s="300"/>
      <c r="O50" s="302"/>
      <c r="P50" s="304"/>
      <c r="Q50" s="317"/>
      <c r="R50" s="318"/>
      <c r="S50" s="318"/>
      <c r="T50" s="306"/>
      <c r="U50" s="306"/>
      <c r="V50" s="333"/>
      <c r="W50" s="336"/>
      <c r="X50" s="337"/>
    </row>
    <row r="51" spans="2:24" ht="88.5" customHeight="1" x14ac:dyDescent="0.25">
      <c r="B51" s="292"/>
      <c r="C51" s="313"/>
      <c r="D51" s="313"/>
      <c r="E51" s="298"/>
      <c r="F51" s="298"/>
      <c r="G51" s="298"/>
      <c r="H51" s="311"/>
      <c r="I51" s="190" t="s">
        <v>170</v>
      </c>
      <c r="J51" s="298"/>
      <c r="K51" s="298"/>
      <c r="L51" s="298"/>
      <c r="M51" s="298"/>
      <c r="N51" s="300"/>
      <c r="O51" s="302"/>
      <c r="P51" s="304"/>
      <c r="Q51" s="317"/>
      <c r="R51" s="318"/>
      <c r="S51" s="318"/>
      <c r="T51" s="306"/>
      <c r="U51" s="306"/>
      <c r="V51" s="333"/>
      <c r="W51" s="336"/>
      <c r="X51" s="337"/>
    </row>
    <row r="52" spans="2:24" ht="59.25" customHeight="1" x14ac:dyDescent="0.25">
      <c r="B52" s="292" t="s">
        <v>585</v>
      </c>
      <c r="C52" s="294" t="s">
        <v>172</v>
      </c>
      <c r="D52" s="294" t="s">
        <v>173</v>
      </c>
      <c r="E52" s="296" t="s">
        <v>114</v>
      </c>
      <c r="F52" s="190">
        <v>3</v>
      </c>
      <c r="G52" s="190">
        <v>13</v>
      </c>
      <c r="H52" s="173">
        <v>39</v>
      </c>
      <c r="I52" s="190" t="s">
        <v>171</v>
      </c>
      <c r="J52" s="298">
        <v>-2</v>
      </c>
      <c r="K52" s="190">
        <v>13</v>
      </c>
      <c r="L52" s="190">
        <v>1</v>
      </c>
      <c r="M52" s="298">
        <v>13</v>
      </c>
      <c r="N52" s="300" t="s">
        <v>64</v>
      </c>
      <c r="O52" s="302" t="s">
        <v>20</v>
      </c>
      <c r="P52" s="304" t="s">
        <v>335</v>
      </c>
      <c r="Q52" s="304" t="s">
        <v>483</v>
      </c>
      <c r="R52" s="304" t="s">
        <v>484</v>
      </c>
      <c r="S52" s="304" t="s">
        <v>167</v>
      </c>
      <c r="T52" s="306">
        <v>42736</v>
      </c>
      <c r="U52" s="306">
        <v>43100</v>
      </c>
      <c r="V52" s="308" t="s">
        <v>485</v>
      </c>
      <c r="W52" s="315" t="s">
        <v>486</v>
      </c>
      <c r="X52" s="316"/>
    </row>
    <row r="53" spans="2:24" ht="91.5" customHeight="1" x14ac:dyDescent="0.25">
      <c r="B53" s="292"/>
      <c r="C53" s="294"/>
      <c r="D53" s="294"/>
      <c r="E53" s="296"/>
      <c r="F53" s="298" t="s">
        <v>116</v>
      </c>
      <c r="G53" s="298" t="s">
        <v>3</v>
      </c>
      <c r="H53" s="311" t="s">
        <v>158</v>
      </c>
      <c r="I53" s="190" t="s">
        <v>174</v>
      </c>
      <c r="J53" s="298"/>
      <c r="K53" s="298" t="s">
        <v>3</v>
      </c>
      <c r="L53" s="298" t="s">
        <v>119</v>
      </c>
      <c r="M53" s="298"/>
      <c r="N53" s="300"/>
      <c r="O53" s="302"/>
      <c r="P53" s="304"/>
      <c r="Q53" s="304"/>
      <c r="R53" s="304"/>
      <c r="S53" s="304"/>
      <c r="T53" s="306"/>
      <c r="U53" s="306"/>
      <c r="V53" s="302"/>
      <c r="W53" s="315"/>
      <c r="X53" s="316"/>
    </row>
    <row r="54" spans="2:24" ht="86.25" customHeight="1" x14ac:dyDescent="0.25">
      <c r="B54" s="292"/>
      <c r="C54" s="294"/>
      <c r="D54" s="294"/>
      <c r="E54" s="296"/>
      <c r="F54" s="298"/>
      <c r="G54" s="298"/>
      <c r="H54" s="311"/>
      <c r="I54" s="190" t="s">
        <v>175</v>
      </c>
      <c r="J54" s="298"/>
      <c r="K54" s="298"/>
      <c r="L54" s="298"/>
      <c r="M54" s="298"/>
      <c r="N54" s="300"/>
      <c r="O54" s="302"/>
      <c r="P54" s="304"/>
      <c r="Q54" s="304"/>
      <c r="R54" s="304"/>
      <c r="S54" s="304"/>
      <c r="T54" s="306"/>
      <c r="U54" s="306"/>
      <c r="V54" s="302"/>
      <c r="W54" s="315"/>
      <c r="X54" s="316"/>
    </row>
    <row r="55" spans="2:24" ht="63.75" customHeight="1" x14ac:dyDescent="0.25">
      <c r="B55" s="292"/>
      <c r="C55" s="294"/>
      <c r="D55" s="294"/>
      <c r="E55" s="296"/>
      <c r="F55" s="298"/>
      <c r="G55" s="298"/>
      <c r="H55" s="311"/>
      <c r="I55" s="190" t="s">
        <v>176</v>
      </c>
      <c r="J55" s="298"/>
      <c r="K55" s="298"/>
      <c r="L55" s="298"/>
      <c r="M55" s="298"/>
      <c r="N55" s="300"/>
      <c r="O55" s="302"/>
      <c r="P55" s="304"/>
      <c r="Q55" s="304"/>
      <c r="R55" s="304"/>
      <c r="S55" s="304"/>
      <c r="T55" s="306"/>
      <c r="U55" s="306"/>
      <c r="V55" s="302"/>
      <c r="W55" s="315"/>
      <c r="X55" s="316"/>
    </row>
    <row r="56" spans="2:24" ht="23.25" x14ac:dyDescent="0.25">
      <c r="B56" s="292"/>
      <c r="C56" s="294"/>
      <c r="D56" s="294"/>
      <c r="E56" s="296"/>
      <c r="F56" s="298"/>
      <c r="G56" s="298"/>
      <c r="H56" s="311"/>
      <c r="I56" s="190" t="s">
        <v>327</v>
      </c>
      <c r="J56" s="298"/>
      <c r="K56" s="298"/>
      <c r="L56" s="298"/>
      <c r="M56" s="298"/>
      <c r="N56" s="300"/>
      <c r="O56" s="302"/>
      <c r="P56" s="304"/>
      <c r="Q56" s="304"/>
      <c r="R56" s="304"/>
      <c r="S56" s="304"/>
      <c r="T56" s="306"/>
      <c r="U56" s="306"/>
      <c r="V56" s="302"/>
      <c r="W56" s="315"/>
      <c r="X56" s="316"/>
    </row>
    <row r="57" spans="2:24" ht="23.25" x14ac:dyDescent="0.25">
      <c r="B57" s="292"/>
      <c r="C57" s="294"/>
      <c r="D57" s="294"/>
      <c r="E57" s="296"/>
      <c r="F57" s="298"/>
      <c r="G57" s="298"/>
      <c r="H57" s="311"/>
      <c r="I57" s="190" t="s">
        <v>327</v>
      </c>
      <c r="J57" s="298"/>
      <c r="K57" s="298"/>
      <c r="L57" s="298"/>
      <c r="M57" s="298"/>
      <c r="N57" s="300"/>
      <c r="O57" s="302"/>
      <c r="P57" s="304"/>
      <c r="Q57" s="304"/>
      <c r="R57" s="304"/>
      <c r="S57" s="304"/>
      <c r="T57" s="306"/>
      <c r="U57" s="306"/>
      <c r="V57" s="302"/>
      <c r="W57" s="315"/>
      <c r="X57" s="316"/>
    </row>
    <row r="58" spans="2:24" ht="150.75" customHeight="1" x14ac:dyDescent="0.25">
      <c r="B58" s="292" t="s">
        <v>586</v>
      </c>
      <c r="C58" s="294" t="s">
        <v>678</v>
      </c>
      <c r="D58" s="294" t="s">
        <v>177</v>
      </c>
      <c r="E58" s="296" t="s">
        <v>114</v>
      </c>
      <c r="F58" s="190">
        <v>2</v>
      </c>
      <c r="G58" s="190">
        <v>11</v>
      </c>
      <c r="H58" s="173">
        <v>22</v>
      </c>
      <c r="I58" s="190" t="s">
        <v>178</v>
      </c>
      <c r="J58" s="298">
        <v>-1</v>
      </c>
      <c r="K58" s="190">
        <v>11</v>
      </c>
      <c r="L58" s="190">
        <v>1</v>
      </c>
      <c r="M58" s="298">
        <v>11</v>
      </c>
      <c r="N58" s="300" t="s">
        <v>56</v>
      </c>
      <c r="O58" s="302" t="s">
        <v>20</v>
      </c>
      <c r="P58" s="304" t="s">
        <v>179</v>
      </c>
      <c r="Q58" s="302" t="s">
        <v>483</v>
      </c>
      <c r="R58" s="302" t="s">
        <v>484</v>
      </c>
      <c r="S58" s="302" t="s">
        <v>487</v>
      </c>
      <c r="T58" s="306">
        <v>42736</v>
      </c>
      <c r="U58" s="306">
        <v>43100</v>
      </c>
      <c r="V58" s="308" t="s">
        <v>332</v>
      </c>
      <c r="W58" s="304" t="s">
        <v>333</v>
      </c>
      <c r="X58" s="309"/>
    </row>
    <row r="59" spans="2:24" ht="75.75" customHeight="1" x14ac:dyDescent="0.25">
      <c r="B59" s="292"/>
      <c r="C59" s="294"/>
      <c r="D59" s="294"/>
      <c r="E59" s="296"/>
      <c r="F59" s="298" t="s">
        <v>122</v>
      </c>
      <c r="G59" s="298" t="s">
        <v>27</v>
      </c>
      <c r="H59" s="311" t="s">
        <v>57</v>
      </c>
      <c r="I59" s="190" t="s">
        <v>171</v>
      </c>
      <c r="J59" s="298"/>
      <c r="K59" s="298" t="s">
        <v>27</v>
      </c>
      <c r="L59" s="298" t="s">
        <v>119</v>
      </c>
      <c r="M59" s="298"/>
      <c r="N59" s="300"/>
      <c r="O59" s="302"/>
      <c r="P59" s="304"/>
      <c r="Q59" s="302"/>
      <c r="R59" s="302"/>
      <c r="S59" s="302"/>
      <c r="T59" s="306"/>
      <c r="U59" s="306"/>
      <c r="V59" s="302"/>
      <c r="W59" s="304"/>
      <c r="X59" s="309"/>
    </row>
    <row r="60" spans="2:24" ht="110.25" customHeight="1" x14ac:dyDescent="0.25">
      <c r="B60" s="292"/>
      <c r="C60" s="294"/>
      <c r="D60" s="294"/>
      <c r="E60" s="296"/>
      <c r="F60" s="298"/>
      <c r="G60" s="298"/>
      <c r="H60" s="311"/>
      <c r="I60" s="190" t="s">
        <v>327</v>
      </c>
      <c r="J60" s="298"/>
      <c r="K60" s="298"/>
      <c r="L60" s="298"/>
      <c r="M60" s="298"/>
      <c r="N60" s="300"/>
      <c r="O60" s="302"/>
      <c r="P60" s="304"/>
      <c r="Q60" s="302"/>
      <c r="R60" s="302"/>
      <c r="S60" s="302"/>
      <c r="T60" s="306"/>
      <c r="U60" s="306"/>
      <c r="V60" s="302"/>
      <c r="W60" s="304"/>
      <c r="X60" s="309"/>
    </row>
    <row r="61" spans="2:24" ht="86.25" customHeight="1" x14ac:dyDescent="0.25">
      <c r="B61" s="292" t="s">
        <v>587</v>
      </c>
      <c r="C61" s="294" t="s">
        <v>180</v>
      </c>
      <c r="D61" s="294" t="s">
        <v>181</v>
      </c>
      <c r="E61" s="296" t="s">
        <v>114</v>
      </c>
      <c r="F61" s="190">
        <v>3</v>
      </c>
      <c r="G61" s="190">
        <v>7</v>
      </c>
      <c r="H61" s="173">
        <v>21</v>
      </c>
      <c r="I61" s="190" t="s">
        <v>182</v>
      </c>
      <c r="J61" s="298">
        <v>-1</v>
      </c>
      <c r="K61" s="190">
        <v>7</v>
      </c>
      <c r="L61" s="190">
        <v>2</v>
      </c>
      <c r="M61" s="298">
        <v>14</v>
      </c>
      <c r="N61" s="300" t="s">
        <v>63</v>
      </c>
      <c r="O61" s="302" t="s">
        <v>20</v>
      </c>
      <c r="P61" s="304" t="s">
        <v>336</v>
      </c>
      <c r="Q61" s="304" t="s">
        <v>483</v>
      </c>
      <c r="R61" s="304" t="s">
        <v>484</v>
      </c>
      <c r="S61" s="302" t="s">
        <v>484</v>
      </c>
      <c r="T61" s="306">
        <v>42736</v>
      </c>
      <c r="U61" s="306">
        <v>43100</v>
      </c>
      <c r="V61" s="308" t="s">
        <v>488</v>
      </c>
      <c r="W61" s="304" t="s">
        <v>489</v>
      </c>
      <c r="X61" s="309"/>
    </row>
    <row r="62" spans="2:24" ht="116.25" x14ac:dyDescent="0.25">
      <c r="B62" s="292"/>
      <c r="C62" s="294"/>
      <c r="D62" s="294"/>
      <c r="E62" s="296"/>
      <c r="F62" s="298" t="s">
        <v>116</v>
      </c>
      <c r="G62" s="298" t="s">
        <v>2</v>
      </c>
      <c r="H62" s="311" t="s">
        <v>117</v>
      </c>
      <c r="I62" s="190" t="s">
        <v>183</v>
      </c>
      <c r="J62" s="298"/>
      <c r="K62" s="298" t="s">
        <v>2</v>
      </c>
      <c r="L62" s="298" t="s">
        <v>122</v>
      </c>
      <c r="M62" s="298"/>
      <c r="N62" s="300"/>
      <c r="O62" s="302"/>
      <c r="P62" s="304"/>
      <c r="Q62" s="304"/>
      <c r="R62" s="304"/>
      <c r="S62" s="302"/>
      <c r="T62" s="306"/>
      <c r="U62" s="306"/>
      <c r="V62" s="302"/>
      <c r="W62" s="304"/>
      <c r="X62" s="309"/>
    </row>
    <row r="63" spans="2:24" ht="114" customHeight="1" thickBot="1" x14ac:dyDescent="0.3">
      <c r="B63" s="293"/>
      <c r="C63" s="295"/>
      <c r="D63" s="295"/>
      <c r="E63" s="297"/>
      <c r="F63" s="299"/>
      <c r="G63" s="299"/>
      <c r="H63" s="312"/>
      <c r="I63" s="195" t="s">
        <v>184</v>
      </c>
      <c r="J63" s="299"/>
      <c r="K63" s="299"/>
      <c r="L63" s="299"/>
      <c r="M63" s="299"/>
      <c r="N63" s="301"/>
      <c r="O63" s="303"/>
      <c r="P63" s="305"/>
      <c r="Q63" s="305"/>
      <c r="R63" s="305"/>
      <c r="S63" s="303"/>
      <c r="T63" s="307"/>
      <c r="U63" s="307"/>
      <c r="V63" s="303"/>
      <c r="W63" s="305"/>
      <c r="X63" s="310"/>
    </row>
    <row r="64" spans="2:24" s="116" customFormat="1" ht="119.25" customHeight="1" thickBot="1" x14ac:dyDescent="0.45">
      <c r="B64" s="455" t="s">
        <v>291</v>
      </c>
      <c r="C64" s="456"/>
      <c r="D64" s="456"/>
      <c r="E64" s="456"/>
      <c r="F64" s="456"/>
      <c r="G64" s="456"/>
      <c r="H64" s="456"/>
      <c r="I64" s="456"/>
      <c r="J64" s="456"/>
      <c r="K64" s="456"/>
      <c r="L64" s="456"/>
      <c r="M64" s="456"/>
      <c r="N64" s="456"/>
      <c r="O64" s="456"/>
      <c r="P64" s="456"/>
      <c r="Q64" s="456"/>
      <c r="R64" s="456"/>
      <c r="S64" s="456"/>
      <c r="T64" s="456"/>
      <c r="U64" s="456"/>
      <c r="V64" s="456"/>
      <c r="W64" s="456"/>
      <c r="X64" s="457"/>
    </row>
    <row r="65" spans="2:24" s="116" customFormat="1" ht="45.75" customHeight="1" thickBot="1" x14ac:dyDescent="0.25">
      <c r="B65" s="390" t="s">
        <v>148</v>
      </c>
      <c r="C65" s="391"/>
      <c r="D65" s="391"/>
      <c r="E65" s="391"/>
      <c r="F65" s="391"/>
      <c r="G65" s="391"/>
      <c r="H65" s="391"/>
      <c r="I65" s="391"/>
      <c r="J65" s="391"/>
      <c r="K65" s="391"/>
      <c r="L65" s="391"/>
      <c r="M65" s="391"/>
      <c r="N65" s="391"/>
      <c r="O65" s="391"/>
      <c r="P65" s="391"/>
      <c r="Q65" s="391"/>
      <c r="R65" s="391"/>
      <c r="S65" s="391"/>
      <c r="T65" s="391"/>
      <c r="U65" s="391"/>
      <c r="V65" s="391"/>
      <c r="W65" s="391"/>
      <c r="X65" s="392"/>
    </row>
    <row r="66" spans="2:24" s="178" customFormat="1" ht="106.5" customHeight="1" x14ac:dyDescent="0.25">
      <c r="B66" s="466" t="s">
        <v>588</v>
      </c>
      <c r="C66" s="458" t="s">
        <v>112</v>
      </c>
      <c r="D66" s="458" t="s">
        <v>113</v>
      </c>
      <c r="E66" s="325" t="s">
        <v>114</v>
      </c>
      <c r="F66" s="194">
        <v>3</v>
      </c>
      <c r="G66" s="194">
        <v>7</v>
      </c>
      <c r="H66" s="172">
        <v>21</v>
      </c>
      <c r="I66" s="194" t="s">
        <v>115</v>
      </c>
      <c r="J66" s="325">
        <v>-2</v>
      </c>
      <c r="K66" s="194">
        <v>7</v>
      </c>
      <c r="L66" s="194">
        <v>1</v>
      </c>
      <c r="M66" s="325">
        <v>7</v>
      </c>
      <c r="N66" s="326" t="s">
        <v>62</v>
      </c>
      <c r="O66" s="327" t="s">
        <v>20</v>
      </c>
      <c r="P66" s="473" t="s">
        <v>509</v>
      </c>
      <c r="Q66" s="474"/>
      <c r="R66" s="476" t="s">
        <v>455</v>
      </c>
      <c r="S66" s="476" t="s">
        <v>456</v>
      </c>
      <c r="T66" s="478">
        <v>42736</v>
      </c>
      <c r="U66" s="478">
        <v>43100</v>
      </c>
      <c r="V66" s="479" t="s">
        <v>457</v>
      </c>
      <c r="W66" s="481" t="s">
        <v>510</v>
      </c>
      <c r="X66" s="482"/>
    </row>
    <row r="67" spans="2:24" s="178" customFormat="1" ht="78.75" customHeight="1" x14ac:dyDescent="0.25">
      <c r="B67" s="467"/>
      <c r="C67" s="366"/>
      <c r="D67" s="366"/>
      <c r="E67" s="298"/>
      <c r="F67" s="298" t="s">
        <v>116</v>
      </c>
      <c r="G67" s="298" t="s">
        <v>2</v>
      </c>
      <c r="H67" s="311" t="s">
        <v>117</v>
      </c>
      <c r="I67" s="190" t="s">
        <v>118</v>
      </c>
      <c r="J67" s="298"/>
      <c r="K67" s="298" t="s">
        <v>2</v>
      </c>
      <c r="L67" s="298" t="s">
        <v>119</v>
      </c>
      <c r="M67" s="298"/>
      <c r="N67" s="300"/>
      <c r="O67" s="302"/>
      <c r="P67" s="342"/>
      <c r="Q67" s="475"/>
      <c r="R67" s="477"/>
      <c r="S67" s="477"/>
      <c r="T67" s="469"/>
      <c r="U67" s="469"/>
      <c r="V67" s="480"/>
      <c r="W67" s="344"/>
      <c r="X67" s="483"/>
    </row>
    <row r="68" spans="2:24" s="178" customFormat="1" ht="105" customHeight="1" x14ac:dyDescent="0.25">
      <c r="B68" s="467"/>
      <c r="C68" s="366"/>
      <c r="D68" s="366"/>
      <c r="E68" s="298"/>
      <c r="F68" s="298"/>
      <c r="G68" s="298"/>
      <c r="H68" s="311"/>
      <c r="I68" s="190" t="s">
        <v>458</v>
      </c>
      <c r="J68" s="298"/>
      <c r="K68" s="298"/>
      <c r="L68" s="298"/>
      <c r="M68" s="298"/>
      <c r="N68" s="300"/>
      <c r="O68" s="302"/>
      <c r="P68" s="342"/>
      <c r="Q68" s="475"/>
      <c r="R68" s="477"/>
      <c r="S68" s="477"/>
      <c r="T68" s="469"/>
      <c r="U68" s="469"/>
      <c r="V68" s="480"/>
      <c r="W68" s="344"/>
      <c r="X68" s="483"/>
    </row>
    <row r="69" spans="2:24" s="178" customFormat="1" ht="129.75" customHeight="1" x14ac:dyDescent="0.25">
      <c r="B69" s="467"/>
      <c r="C69" s="366"/>
      <c r="D69" s="366"/>
      <c r="E69" s="298"/>
      <c r="F69" s="298"/>
      <c r="G69" s="298"/>
      <c r="H69" s="311"/>
      <c r="I69" s="190" t="s">
        <v>459</v>
      </c>
      <c r="J69" s="190"/>
      <c r="K69" s="298"/>
      <c r="L69" s="298"/>
      <c r="M69" s="298"/>
      <c r="N69" s="300"/>
      <c r="O69" s="302"/>
      <c r="P69" s="342"/>
      <c r="Q69" s="475"/>
      <c r="R69" s="477"/>
      <c r="S69" s="477"/>
      <c r="T69" s="469"/>
      <c r="U69" s="469"/>
      <c r="V69" s="480"/>
      <c r="W69" s="344"/>
      <c r="X69" s="483"/>
    </row>
    <row r="70" spans="2:24" s="178" customFormat="1" ht="126" customHeight="1" x14ac:dyDescent="0.25">
      <c r="B70" s="468"/>
      <c r="C70" s="366"/>
      <c r="D70" s="366"/>
      <c r="E70" s="298"/>
      <c r="F70" s="298"/>
      <c r="G70" s="298"/>
      <c r="H70" s="311"/>
      <c r="I70" s="190" t="s">
        <v>460</v>
      </c>
      <c r="J70" s="190"/>
      <c r="K70" s="298"/>
      <c r="L70" s="298"/>
      <c r="M70" s="298"/>
      <c r="N70" s="300"/>
      <c r="O70" s="302"/>
      <c r="P70" s="342"/>
      <c r="Q70" s="475"/>
      <c r="R70" s="477"/>
      <c r="S70" s="477"/>
      <c r="T70" s="469"/>
      <c r="U70" s="469"/>
      <c r="V70" s="480"/>
      <c r="W70" s="344"/>
      <c r="X70" s="483"/>
    </row>
    <row r="71" spans="2:24" s="178" customFormat="1" ht="251.25" customHeight="1" x14ac:dyDescent="0.25">
      <c r="B71" s="292" t="s">
        <v>589</v>
      </c>
      <c r="C71" s="313" t="s">
        <v>120</v>
      </c>
      <c r="D71" s="366" t="s">
        <v>121</v>
      </c>
      <c r="E71" s="298" t="s">
        <v>114</v>
      </c>
      <c r="F71" s="190">
        <v>2</v>
      </c>
      <c r="G71" s="190">
        <v>7</v>
      </c>
      <c r="H71" s="173">
        <v>14</v>
      </c>
      <c r="I71" s="190" t="s">
        <v>461</v>
      </c>
      <c r="J71" s="298">
        <v>0</v>
      </c>
      <c r="K71" s="190">
        <v>7</v>
      </c>
      <c r="L71" s="190">
        <v>1</v>
      </c>
      <c r="M71" s="496">
        <v>7</v>
      </c>
      <c r="N71" s="300" t="s">
        <v>62</v>
      </c>
      <c r="O71" s="302" t="s">
        <v>20</v>
      </c>
      <c r="P71" s="342" t="s">
        <v>462</v>
      </c>
      <c r="Q71" s="342"/>
      <c r="R71" s="342" t="s">
        <v>463</v>
      </c>
      <c r="S71" s="344" t="s">
        <v>464</v>
      </c>
      <c r="T71" s="469">
        <v>42736</v>
      </c>
      <c r="U71" s="469">
        <v>43100</v>
      </c>
      <c r="V71" s="470" t="s">
        <v>465</v>
      </c>
      <c r="W71" s="471" t="s">
        <v>466</v>
      </c>
      <c r="X71" s="472"/>
    </row>
    <row r="72" spans="2:24" s="178" customFormat="1" ht="131.25" customHeight="1" x14ac:dyDescent="0.25">
      <c r="B72" s="292"/>
      <c r="C72" s="313"/>
      <c r="D72" s="366"/>
      <c r="E72" s="298"/>
      <c r="F72" s="298" t="s">
        <v>122</v>
      </c>
      <c r="G72" s="298" t="s">
        <v>2</v>
      </c>
      <c r="H72" s="311" t="s">
        <v>63</v>
      </c>
      <c r="I72" s="190" t="s">
        <v>123</v>
      </c>
      <c r="J72" s="298"/>
      <c r="K72" s="496" t="s">
        <v>2</v>
      </c>
      <c r="L72" s="496" t="s">
        <v>119</v>
      </c>
      <c r="M72" s="498"/>
      <c r="N72" s="300"/>
      <c r="O72" s="302"/>
      <c r="P72" s="342"/>
      <c r="Q72" s="342"/>
      <c r="R72" s="342"/>
      <c r="S72" s="344"/>
      <c r="T72" s="469"/>
      <c r="U72" s="469"/>
      <c r="V72" s="470"/>
      <c r="W72" s="471"/>
      <c r="X72" s="472"/>
    </row>
    <row r="73" spans="2:24" s="178" customFormat="1" ht="63.75" customHeight="1" x14ac:dyDescent="0.25">
      <c r="B73" s="292"/>
      <c r="C73" s="313"/>
      <c r="D73" s="366"/>
      <c r="E73" s="298"/>
      <c r="F73" s="298"/>
      <c r="G73" s="298"/>
      <c r="H73" s="311"/>
      <c r="I73" s="190" t="s">
        <v>124</v>
      </c>
      <c r="J73" s="298"/>
      <c r="K73" s="497"/>
      <c r="L73" s="497"/>
      <c r="M73" s="497"/>
      <c r="N73" s="300"/>
      <c r="O73" s="302"/>
      <c r="P73" s="342"/>
      <c r="Q73" s="342"/>
      <c r="R73" s="342"/>
      <c r="S73" s="344"/>
      <c r="T73" s="469"/>
      <c r="U73" s="469"/>
      <c r="V73" s="470"/>
      <c r="W73" s="471"/>
      <c r="X73" s="472"/>
    </row>
    <row r="74" spans="2:24" s="178" customFormat="1" ht="67.5" customHeight="1" x14ac:dyDescent="0.25">
      <c r="B74" s="292" t="s">
        <v>590</v>
      </c>
      <c r="C74" s="294" t="s">
        <v>125</v>
      </c>
      <c r="D74" s="294" t="s">
        <v>126</v>
      </c>
      <c r="E74" s="296" t="s">
        <v>114</v>
      </c>
      <c r="F74" s="190">
        <v>3</v>
      </c>
      <c r="G74" s="190">
        <v>11</v>
      </c>
      <c r="H74" s="173">
        <v>33</v>
      </c>
      <c r="I74" s="190" t="s">
        <v>127</v>
      </c>
      <c r="J74" s="298">
        <v>-1</v>
      </c>
      <c r="K74" s="190">
        <v>11</v>
      </c>
      <c r="L74" s="190">
        <v>2</v>
      </c>
      <c r="M74" s="298">
        <v>22</v>
      </c>
      <c r="N74" s="300" t="s">
        <v>57</v>
      </c>
      <c r="O74" s="302" t="s">
        <v>20</v>
      </c>
      <c r="P74" s="342" t="s">
        <v>511</v>
      </c>
      <c r="Q74" s="344"/>
      <c r="R74" s="344" t="s">
        <v>467</v>
      </c>
      <c r="S74" s="344" t="s">
        <v>468</v>
      </c>
      <c r="T74" s="469">
        <v>42736</v>
      </c>
      <c r="U74" s="469">
        <v>43100</v>
      </c>
      <c r="V74" s="470" t="s">
        <v>512</v>
      </c>
      <c r="W74" s="342"/>
      <c r="X74" s="484"/>
    </row>
    <row r="75" spans="2:24" s="178" customFormat="1" ht="63.75" customHeight="1" x14ac:dyDescent="0.25">
      <c r="B75" s="292"/>
      <c r="C75" s="294"/>
      <c r="D75" s="294"/>
      <c r="E75" s="296"/>
      <c r="F75" s="298" t="s">
        <v>116</v>
      </c>
      <c r="G75" s="298" t="s">
        <v>27</v>
      </c>
      <c r="H75" s="311" t="s">
        <v>128</v>
      </c>
      <c r="I75" s="190" t="s">
        <v>129</v>
      </c>
      <c r="J75" s="298"/>
      <c r="K75" s="298" t="s">
        <v>27</v>
      </c>
      <c r="L75" s="298" t="s">
        <v>122</v>
      </c>
      <c r="M75" s="298"/>
      <c r="N75" s="300"/>
      <c r="O75" s="302"/>
      <c r="P75" s="342"/>
      <c r="Q75" s="344"/>
      <c r="R75" s="344"/>
      <c r="S75" s="344"/>
      <c r="T75" s="469"/>
      <c r="U75" s="469"/>
      <c r="V75" s="470"/>
      <c r="W75" s="342"/>
      <c r="X75" s="484"/>
    </row>
    <row r="76" spans="2:24" s="178" customFormat="1" ht="201" customHeight="1" x14ac:dyDescent="0.25">
      <c r="B76" s="292"/>
      <c r="C76" s="294"/>
      <c r="D76" s="294"/>
      <c r="E76" s="296"/>
      <c r="F76" s="298"/>
      <c r="G76" s="298"/>
      <c r="H76" s="311"/>
      <c r="I76" s="190" t="s">
        <v>118</v>
      </c>
      <c r="J76" s="298"/>
      <c r="K76" s="298"/>
      <c r="L76" s="298"/>
      <c r="M76" s="298"/>
      <c r="N76" s="300"/>
      <c r="O76" s="302"/>
      <c r="P76" s="342"/>
      <c r="Q76" s="344"/>
      <c r="R76" s="344"/>
      <c r="S76" s="344"/>
      <c r="T76" s="469"/>
      <c r="U76" s="469"/>
      <c r="V76" s="470"/>
      <c r="W76" s="342"/>
      <c r="X76" s="484"/>
    </row>
    <row r="77" spans="2:24" s="178" customFormat="1" ht="144" customHeight="1" x14ac:dyDescent="0.25">
      <c r="B77" s="292" t="s">
        <v>591</v>
      </c>
      <c r="C77" s="294" t="s">
        <v>130</v>
      </c>
      <c r="D77" s="294" t="s">
        <v>131</v>
      </c>
      <c r="E77" s="296" t="s">
        <v>114</v>
      </c>
      <c r="F77" s="190">
        <v>3</v>
      </c>
      <c r="G77" s="190">
        <v>7</v>
      </c>
      <c r="H77" s="173">
        <v>21</v>
      </c>
      <c r="I77" s="190" t="s">
        <v>132</v>
      </c>
      <c r="J77" s="298">
        <v>-2</v>
      </c>
      <c r="K77" s="190">
        <v>7</v>
      </c>
      <c r="L77" s="190">
        <v>1</v>
      </c>
      <c r="M77" s="298">
        <v>7</v>
      </c>
      <c r="N77" s="300" t="s">
        <v>62</v>
      </c>
      <c r="O77" s="302" t="s">
        <v>20</v>
      </c>
      <c r="P77" s="342" t="s">
        <v>513</v>
      </c>
      <c r="Q77" s="342"/>
      <c r="R77" s="342" t="s">
        <v>469</v>
      </c>
      <c r="S77" s="342" t="s">
        <v>470</v>
      </c>
      <c r="T77" s="469">
        <v>42736</v>
      </c>
      <c r="U77" s="469">
        <v>43100</v>
      </c>
      <c r="V77" s="470" t="s">
        <v>471</v>
      </c>
      <c r="W77" s="342"/>
      <c r="X77" s="484"/>
    </row>
    <row r="78" spans="2:24" s="178" customFormat="1" ht="186" customHeight="1" x14ac:dyDescent="0.25">
      <c r="B78" s="292"/>
      <c r="C78" s="294"/>
      <c r="D78" s="294"/>
      <c r="E78" s="296"/>
      <c r="F78" s="298" t="s">
        <v>116</v>
      </c>
      <c r="G78" s="298" t="s">
        <v>2</v>
      </c>
      <c r="H78" s="311" t="s">
        <v>117</v>
      </c>
      <c r="I78" s="190" t="s">
        <v>472</v>
      </c>
      <c r="J78" s="298"/>
      <c r="K78" s="298" t="s">
        <v>2</v>
      </c>
      <c r="L78" s="298" t="s">
        <v>119</v>
      </c>
      <c r="M78" s="298"/>
      <c r="N78" s="300"/>
      <c r="O78" s="302"/>
      <c r="P78" s="342"/>
      <c r="Q78" s="342"/>
      <c r="R78" s="342"/>
      <c r="S78" s="342"/>
      <c r="T78" s="469"/>
      <c r="U78" s="469"/>
      <c r="V78" s="470"/>
      <c r="W78" s="342"/>
      <c r="X78" s="484"/>
    </row>
    <row r="79" spans="2:24" s="178" customFormat="1" ht="63.75" customHeight="1" x14ac:dyDescent="0.25">
      <c r="B79" s="292"/>
      <c r="C79" s="294"/>
      <c r="D79" s="294"/>
      <c r="E79" s="296"/>
      <c r="F79" s="298"/>
      <c r="G79" s="298"/>
      <c r="H79" s="311"/>
      <c r="I79" s="190" t="s">
        <v>327</v>
      </c>
      <c r="J79" s="298"/>
      <c r="K79" s="298"/>
      <c r="L79" s="298"/>
      <c r="M79" s="298"/>
      <c r="N79" s="300"/>
      <c r="O79" s="302"/>
      <c r="P79" s="342"/>
      <c r="Q79" s="342"/>
      <c r="R79" s="342"/>
      <c r="S79" s="342"/>
      <c r="T79" s="469"/>
      <c r="U79" s="469"/>
      <c r="V79" s="470"/>
      <c r="W79" s="342"/>
      <c r="X79" s="484"/>
    </row>
    <row r="80" spans="2:24" s="178" customFormat="1" ht="185.25" customHeight="1" x14ac:dyDescent="0.25">
      <c r="B80" s="292" t="s">
        <v>592</v>
      </c>
      <c r="C80" s="294" t="s">
        <v>133</v>
      </c>
      <c r="D80" s="294" t="s">
        <v>134</v>
      </c>
      <c r="E80" s="296" t="s">
        <v>114</v>
      </c>
      <c r="F80" s="190">
        <v>2</v>
      </c>
      <c r="G80" s="190">
        <v>7</v>
      </c>
      <c r="H80" s="173">
        <v>14</v>
      </c>
      <c r="I80" s="190" t="s">
        <v>135</v>
      </c>
      <c r="J80" s="338">
        <v>-2</v>
      </c>
      <c r="K80" s="190">
        <v>7</v>
      </c>
      <c r="L80" s="190">
        <v>1</v>
      </c>
      <c r="M80" s="298">
        <v>7</v>
      </c>
      <c r="N80" s="485" t="s">
        <v>62</v>
      </c>
      <c r="O80" s="344" t="s">
        <v>20</v>
      </c>
      <c r="P80" s="342" t="s">
        <v>514</v>
      </c>
      <c r="Q80" s="344"/>
      <c r="R80" s="344" t="s">
        <v>106</v>
      </c>
      <c r="S80" s="344" t="s">
        <v>107</v>
      </c>
      <c r="T80" s="469">
        <v>42736</v>
      </c>
      <c r="U80" s="469">
        <v>43100</v>
      </c>
      <c r="V80" s="470" t="s">
        <v>473</v>
      </c>
      <c r="W80" s="486"/>
      <c r="X80" s="487"/>
    </row>
    <row r="81" spans="2:24" s="178" customFormat="1" ht="63.75" customHeight="1" x14ac:dyDescent="0.25">
      <c r="B81" s="292"/>
      <c r="C81" s="294"/>
      <c r="D81" s="294"/>
      <c r="E81" s="296"/>
      <c r="F81" s="298" t="s">
        <v>122</v>
      </c>
      <c r="G81" s="298" t="s">
        <v>2</v>
      </c>
      <c r="H81" s="477" t="s">
        <v>63</v>
      </c>
      <c r="I81" s="190" t="s">
        <v>327</v>
      </c>
      <c r="J81" s="338"/>
      <c r="K81" s="298" t="s">
        <v>2</v>
      </c>
      <c r="L81" s="298" t="s">
        <v>119</v>
      </c>
      <c r="M81" s="298"/>
      <c r="N81" s="485"/>
      <c r="O81" s="344"/>
      <c r="P81" s="342"/>
      <c r="Q81" s="344"/>
      <c r="R81" s="344"/>
      <c r="S81" s="344"/>
      <c r="T81" s="469"/>
      <c r="U81" s="469"/>
      <c r="V81" s="470"/>
      <c r="W81" s="486"/>
      <c r="X81" s="487"/>
    </row>
    <row r="82" spans="2:24" s="178" customFormat="1" ht="63.75" customHeight="1" x14ac:dyDescent="0.25">
      <c r="B82" s="292"/>
      <c r="C82" s="294"/>
      <c r="D82" s="294"/>
      <c r="E82" s="296"/>
      <c r="F82" s="298"/>
      <c r="G82" s="298"/>
      <c r="H82" s="477"/>
      <c r="I82" s="190" t="s">
        <v>327</v>
      </c>
      <c r="J82" s="338"/>
      <c r="K82" s="298"/>
      <c r="L82" s="298"/>
      <c r="M82" s="298"/>
      <c r="N82" s="485"/>
      <c r="O82" s="344"/>
      <c r="P82" s="342"/>
      <c r="Q82" s="344"/>
      <c r="R82" s="344"/>
      <c r="S82" s="344"/>
      <c r="T82" s="469"/>
      <c r="U82" s="469"/>
      <c r="V82" s="470"/>
      <c r="W82" s="486"/>
      <c r="X82" s="487"/>
    </row>
    <row r="83" spans="2:24" s="178" customFormat="1" ht="111" customHeight="1" x14ac:dyDescent="0.25">
      <c r="B83" s="292" t="s">
        <v>593</v>
      </c>
      <c r="C83" s="294" t="s">
        <v>136</v>
      </c>
      <c r="D83" s="294" t="s">
        <v>515</v>
      </c>
      <c r="E83" s="296" t="s">
        <v>114</v>
      </c>
      <c r="F83" s="190">
        <v>2</v>
      </c>
      <c r="G83" s="190">
        <v>7</v>
      </c>
      <c r="H83" s="173">
        <v>14</v>
      </c>
      <c r="I83" s="190" t="s">
        <v>137</v>
      </c>
      <c r="J83" s="338">
        <v>-1</v>
      </c>
      <c r="K83" s="190">
        <v>7</v>
      </c>
      <c r="L83" s="190">
        <v>1</v>
      </c>
      <c r="M83" s="298">
        <v>7</v>
      </c>
      <c r="N83" s="485" t="s">
        <v>62</v>
      </c>
      <c r="O83" s="344" t="s">
        <v>20</v>
      </c>
      <c r="P83" s="342" t="s">
        <v>474</v>
      </c>
      <c r="Q83" s="344"/>
      <c r="R83" s="344" t="s">
        <v>108</v>
      </c>
      <c r="S83" s="344" t="s">
        <v>109</v>
      </c>
      <c r="T83" s="469">
        <v>42736</v>
      </c>
      <c r="U83" s="469">
        <v>43100</v>
      </c>
      <c r="V83" s="470" t="s">
        <v>516</v>
      </c>
      <c r="W83" s="486"/>
      <c r="X83" s="487"/>
    </row>
    <row r="84" spans="2:24" s="178" customFormat="1" ht="103.5" customHeight="1" x14ac:dyDescent="0.25">
      <c r="B84" s="292"/>
      <c r="C84" s="294"/>
      <c r="D84" s="294"/>
      <c r="E84" s="296"/>
      <c r="F84" s="298" t="s">
        <v>122</v>
      </c>
      <c r="G84" s="298" t="s">
        <v>2</v>
      </c>
      <c r="H84" s="477" t="s">
        <v>63</v>
      </c>
      <c r="I84" s="190" t="s">
        <v>138</v>
      </c>
      <c r="J84" s="338"/>
      <c r="K84" s="298" t="s">
        <v>2</v>
      </c>
      <c r="L84" s="298" t="s">
        <v>119</v>
      </c>
      <c r="M84" s="298"/>
      <c r="N84" s="485"/>
      <c r="O84" s="344"/>
      <c r="P84" s="342"/>
      <c r="Q84" s="344"/>
      <c r="R84" s="344"/>
      <c r="S84" s="344"/>
      <c r="T84" s="469"/>
      <c r="U84" s="469"/>
      <c r="V84" s="470"/>
      <c r="W84" s="486"/>
      <c r="X84" s="487"/>
    </row>
    <row r="85" spans="2:24" s="178" customFormat="1" ht="133.5" customHeight="1" x14ac:dyDescent="0.25">
      <c r="B85" s="292"/>
      <c r="C85" s="294"/>
      <c r="D85" s="294"/>
      <c r="E85" s="296"/>
      <c r="F85" s="298"/>
      <c r="G85" s="298"/>
      <c r="H85" s="477"/>
      <c r="I85" s="190" t="s">
        <v>408</v>
      </c>
      <c r="J85" s="338"/>
      <c r="K85" s="298"/>
      <c r="L85" s="298"/>
      <c r="M85" s="298"/>
      <c r="N85" s="485"/>
      <c r="O85" s="344"/>
      <c r="P85" s="342"/>
      <c r="Q85" s="344"/>
      <c r="R85" s="344"/>
      <c r="S85" s="344"/>
      <c r="T85" s="469"/>
      <c r="U85" s="469"/>
      <c r="V85" s="470"/>
      <c r="W85" s="486"/>
      <c r="X85" s="487"/>
    </row>
    <row r="86" spans="2:24" s="178" customFormat="1" ht="212.25" customHeight="1" x14ac:dyDescent="0.25">
      <c r="B86" s="292" t="s">
        <v>594</v>
      </c>
      <c r="C86" s="294" t="s">
        <v>139</v>
      </c>
      <c r="D86" s="294" t="s">
        <v>140</v>
      </c>
      <c r="E86" s="296" t="s">
        <v>114</v>
      </c>
      <c r="F86" s="190">
        <v>3</v>
      </c>
      <c r="G86" s="190">
        <v>11</v>
      </c>
      <c r="H86" s="173">
        <v>33</v>
      </c>
      <c r="I86" s="190" t="s">
        <v>141</v>
      </c>
      <c r="J86" s="338">
        <v>-2</v>
      </c>
      <c r="K86" s="190">
        <v>11</v>
      </c>
      <c r="L86" s="190">
        <v>1</v>
      </c>
      <c r="M86" s="298">
        <v>11</v>
      </c>
      <c r="N86" s="300" t="s">
        <v>56</v>
      </c>
      <c r="O86" s="302" t="s">
        <v>20</v>
      </c>
      <c r="P86" s="342" t="s">
        <v>475</v>
      </c>
      <c r="Q86" s="342"/>
      <c r="R86" s="344" t="s">
        <v>476</v>
      </c>
      <c r="S86" s="344" t="s">
        <v>477</v>
      </c>
      <c r="T86" s="469">
        <v>42736</v>
      </c>
      <c r="U86" s="469">
        <v>43100</v>
      </c>
      <c r="V86" s="470" t="s">
        <v>478</v>
      </c>
      <c r="W86" s="342" t="s">
        <v>466</v>
      </c>
      <c r="X86" s="484"/>
    </row>
    <row r="87" spans="2:24" s="178" customFormat="1" ht="63.75" customHeight="1" x14ac:dyDescent="0.25">
      <c r="B87" s="292"/>
      <c r="C87" s="294"/>
      <c r="D87" s="294"/>
      <c r="E87" s="296"/>
      <c r="F87" s="298" t="s">
        <v>116</v>
      </c>
      <c r="G87" s="298" t="s">
        <v>27</v>
      </c>
      <c r="H87" s="311" t="s">
        <v>128</v>
      </c>
      <c r="I87" s="190" t="s">
        <v>327</v>
      </c>
      <c r="J87" s="338"/>
      <c r="K87" s="298" t="s">
        <v>27</v>
      </c>
      <c r="L87" s="298" t="s">
        <v>119</v>
      </c>
      <c r="M87" s="298"/>
      <c r="N87" s="300"/>
      <c r="O87" s="302"/>
      <c r="P87" s="342"/>
      <c r="Q87" s="342"/>
      <c r="R87" s="344"/>
      <c r="S87" s="344"/>
      <c r="T87" s="469"/>
      <c r="U87" s="469"/>
      <c r="V87" s="470"/>
      <c r="W87" s="342"/>
      <c r="X87" s="484"/>
    </row>
    <row r="88" spans="2:24" s="178" customFormat="1" ht="63.75" customHeight="1" x14ac:dyDescent="0.25">
      <c r="B88" s="292"/>
      <c r="C88" s="294"/>
      <c r="D88" s="294"/>
      <c r="E88" s="296"/>
      <c r="F88" s="298"/>
      <c r="G88" s="298"/>
      <c r="H88" s="311"/>
      <c r="I88" s="190" t="s">
        <v>327</v>
      </c>
      <c r="J88" s="338"/>
      <c r="K88" s="298"/>
      <c r="L88" s="298"/>
      <c r="M88" s="298"/>
      <c r="N88" s="300"/>
      <c r="O88" s="302"/>
      <c r="P88" s="342"/>
      <c r="Q88" s="342"/>
      <c r="R88" s="344"/>
      <c r="S88" s="344"/>
      <c r="T88" s="469"/>
      <c r="U88" s="469"/>
      <c r="V88" s="470"/>
      <c r="W88" s="342"/>
      <c r="X88" s="484"/>
    </row>
    <row r="89" spans="2:24" s="178" customFormat="1" ht="103.5" customHeight="1" x14ac:dyDescent="0.25">
      <c r="B89" s="292" t="s">
        <v>595</v>
      </c>
      <c r="C89" s="294" t="s">
        <v>142</v>
      </c>
      <c r="D89" s="294" t="s">
        <v>143</v>
      </c>
      <c r="E89" s="296" t="s">
        <v>114</v>
      </c>
      <c r="F89" s="190">
        <v>2</v>
      </c>
      <c r="G89" s="190">
        <v>7</v>
      </c>
      <c r="H89" s="173">
        <v>14</v>
      </c>
      <c r="I89" s="190" t="s">
        <v>144</v>
      </c>
      <c r="J89" s="338">
        <v>0</v>
      </c>
      <c r="K89" s="190">
        <v>7</v>
      </c>
      <c r="L89" s="190">
        <v>2</v>
      </c>
      <c r="M89" s="298">
        <v>14</v>
      </c>
      <c r="N89" s="300" t="s">
        <v>63</v>
      </c>
      <c r="O89" s="344" t="s">
        <v>20</v>
      </c>
      <c r="P89" s="342" t="s">
        <v>479</v>
      </c>
      <c r="Q89" s="342"/>
      <c r="R89" s="344" t="s">
        <v>480</v>
      </c>
      <c r="S89" s="344" t="s">
        <v>477</v>
      </c>
      <c r="T89" s="469">
        <v>42736</v>
      </c>
      <c r="U89" s="469">
        <v>43100</v>
      </c>
      <c r="V89" s="470" t="s">
        <v>517</v>
      </c>
      <c r="W89" s="342" t="s">
        <v>466</v>
      </c>
      <c r="X89" s="484"/>
    </row>
    <row r="90" spans="2:24" s="178" customFormat="1" ht="99.75" customHeight="1" x14ac:dyDescent="0.25">
      <c r="B90" s="292"/>
      <c r="C90" s="294"/>
      <c r="D90" s="294"/>
      <c r="E90" s="296"/>
      <c r="F90" s="298" t="s">
        <v>122</v>
      </c>
      <c r="G90" s="298" t="s">
        <v>2</v>
      </c>
      <c r="H90" s="311" t="s">
        <v>63</v>
      </c>
      <c r="I90" s="190" t="s">
        <v>481</v>
      </c>
      <c r="J90" s="338"/>
      <c r="K90" s="298" t="s">
        <v>2</v>
      </c>
      <c r="L90" s="298" t="s">
        <v>122</v>
      </c>
      <c r="M90" s="298"/>
      <c r="N90" s="300"/>
      <c r="O90" s="344"/>
      <c r="P90" s="342"/>
      <c r="Q90" s="342"/>
      <c r="R90" s="344"/>
      <c r="S90" s="344"/>
      <c r="T90" s="469"/>
      <c r="U90" s="469"/>
      <c r="V90" s="470"/>
      <c r="W90" s="342"/>
      <c r="X90" s="484"/>
    </row>
    <row r="91" spans="2:24" s="178" customFormat="1" ht="63.75" customHeight="1" x14ac:dyDescent="0.25">
      <c r="B91" s="292"/>
      <c r="C91" s="294"/>
      <c r="D91" s="294"/>
      <c r="E91" s="296"/>
      <c r="F91" s="298"/>
      <c r="G91" s="298"/>
      <c r="H91" s="311"/>
      <c r="I91" s="190" t="s">
        <v>482</v>
      </c>
      <c r="J91" s="338"/>
      <c r="K91" s="298"/>
      <c r="L91" s="298"/>
      <c r="M91" s="298"/>
      <c r="N91" s="300"/>
      <c r="O91" s="344"/>
      <c r="P91" s="342"/>
      <c r="Q91" s="342"/>
      <c r="R91" s="344"/>
      <c r="S91" s="344"/>
      <c r="T91" s="469"/>
      <c r="U91" s="469"/>
      <c r="V91" s="470"/>
      <c r="W91" s="342"/>
      <c r="X91" s="484"/>
    </row>
    <row r="92" spans="2:24" s="178" customFormat="1" ht="63.75" customHeight="1" x14ac:dyDescent="0.25">
      <c r="B92" s="292" t="s">
        <v>596</v>
      </c>
      <c r="C92" s="294" t="s">
        <v>145</v>
      </c>
      <c r="D92" s="294" t="s">
        <v>146</v>
      </c>
      <c r="E92" s="296" t="s">
        <v>114</v>
      </c>
      <c r="F92" s="190">
        <v>3</v>
      </c>
      <c r="G92" s="190">
        <v>7</v>
      </c>
      <c r="H92" s="173">
        <v>21</v>
      </c>
      <c r="I92" s="190" t="s">
        <v>147</v>
      </c>
      <c r="J92" s="338">
        <v>0</v>
      </c>
      <c r="K92" s="190">
        <v>7</v>
      </c>
      <c r="L92" s="190">
        <v>3</v>
      </c>
      <c r="M92" s="298">
        <v>21</v>
      </c>
      <c r="N92" s="485" t="s">
        <v>117</v>
      </c>
      <c r="O92" s="344" t="s">
        <v>20</v>
      </c>
      <c r="P92" s="342" t="s">
        <v>518</v>
      </c>
      <c r="Q92" s="501"/>
      <c r="R92" s="344" t="s">
        <v>110</v>
      </c>
      <c r="S92" s="344" t="s">
        <v>111</v>
      </c>
      <c r="T92" s="469">
        <v>42736</v>
      </c>
      <c r="U92" s="469">
        <v>43100</v>
      </c>
      <c r="V92" s="470" t="s">
        <v>519</v>
      </c>
      <c r="W92" s="488"/>
      <c r="X92" s="489"/>
    </row>
    <row r="93" spans="2:24" s="178" customFormat="1" ht="63.75" customHeight="1" x14ac:dyDescent="0.25">
      <c r="B93" s="292"/>
      <c r="C93" s="294"/>
      <c r="D93" s="294"/>
      <c r="E93" s="296"/>
      <c r="F93" s="298" t="s">
        <v>116</v>
      </c>
      <c r="G93" s="298" t="s">
        <v>2</v>
      </c>
      <c r="H93" s="477" t="s">
        <v>117</v>
      </c>
      <c r="I93" s="190" t="s">
        <v>327</v>
      </c>
      <c r="J93" s="338"/>
      <c r="K93" s="298" t="s">
        <v>2</v>
      </c>
      <c r="L93" s="298" t="s">
        <v>116</v>
      </c>
      <c r="M93" s="298"/>
      <c r="N93" s="485"/>
      <c r="O93" s="344"/>
      <c r="P93" s="342"/>
      <c r="Q93" s="501"/>
      <c r="R93" s="344"/>
      <c r="S93" s="344"/>
      <c r="T93" s="469"/>
      <c r="U93" s="469"/>
      <c r="V93" s="470"/>
      <c r="W93" s="488"/>
      <c r="X93" s="489"/>
    </row>
    <row r="94" spans="2:24" s="178" customFormat="1" ht="63.75" customHeight="1" thickBot="1" x14ac:dyDescent="0.3">
      <c r="B94" s="293"/>
      <c r="C94" s="295"/>
      <c r="D94" s="295"/>
      <c r="E94" s="297"/>
      <c r="F94" s="299"/>
      <c r="G94" s="299"/>
      <c r="H94" s="492"/>
      <c r="I94" s="195" t="s">
        <v>327</v>
      </c>
      <c r="J94" s="339"/>
      <c r="K94" s="299"/>
      <c r="L94" s="299"/>
      <c r="M94" s="299"/>
      <c r="N94" s="500"/>
      <c r="O94" s="345"/>
      <c r="P94" s="343"/>
      <c r="Q94" s="502"/>
      <c r="R94" s="345"/>
      <c r="S94" s="345"/>
      <c r="T94" s="503"/>
      <c r="U94" s="503"/>
      <c r="V94" s="504"/>
      <c r="W94" s="490"/>
      <c r="X94" s="491"/>
    </row>
    <row r="95" spans="2:24" s="116" customFormat="1" ht="44.25" customHeight="1" thickBot="1" x14ac:dyDescent="0.25">
      <c r="B95" s="427" t="s">
        <v>337</v>
      </c>
      <c r="C95" s="428"/>
      <c r="D95" s="428"/>
      <c r="E95" s="428"/>
      <c r="F95" s="428"/>
      <c r="G95" s="428"/>
      <c r="H95" s="428"/>
      <c r="I95" s="428"/>
      <c r="J95" s="428"/>
      <c r="K95" s="428"/>
      <c r="L95" s="428"/>
      <c r="M95" s="428"/>
      <c r="N95" s="428"/>
      <c r="O95" s="428"/>
      <c r="P95" s="428"/>
      <c r="Q95" s="428"/>
      <c r="R95" s="428"/>
      <c r="S95" s="428"/>
      <c r="T95" s="428"/>
      <c r="U95" s="428"/>
      <c r="V95" s="428"/>
      <c r="W95" s="428"/>
      <c r="X95" s="429"/>
    </row>
    <row r="96" spans="2:24" s="115" customFormat="1" ht="195.75" customHeight="1" x14ac:dyDescent="0.25">
      <c r="B96" s="366" t="s">
        <v>338</v>
      </c>
      <c r="C96" s="313" t="s">
        <v>339</v>
      </c>
      <c r="D96" s="313" t="s">
        <v>340</v>
      </c>
      <c r="E96" s="298" t="s">
        <v>114</v>
      </c>
      <c r="F96" s="196">
        <v>2</v>
      </c>
      <c r="G96" s="196">
        <v>13</v>
      </c>
      <c r="H96" s="173">
        <v>26</v>
      </c>
      <c r="I96" s="196" t="s">
        <v>341</v>
      </c>
      <c r="J96" s="298">
        <v>-1</v>
      </c>
      <c r="K96" s="196">
        <v>13</v>
      </c>
      <c r="L96" s="196">
        <v>1</v>
      </c>
      <c r="M96" s="298">
        <v>13</v>
      </c>
      <c r="N96" s="300" t="s">
        <v>64</v>
      </c>
      <c r="O96" s="302" t="s">
        <v>20</v>
      </c>
      <c r="P96" s="304" t="s">
        <v>342</v>
      </c>
      <c r="Q96" s="317"/>
      <c r="R96" s="318" t="s">
        <v>343</v>
      </c>
      <c r="S96" s="318" t="s">
        <v>344</v>
      </c>
      <c r="T96" s="306">
        <v>42736</v>
      </c>
      <c r="U96" s="306">
        <v>43100</v>
      </c>
      <c r="V96" s="320" t="s">
        <v>345</v>
      </c>
      <c r="W96" s="383" t="s">
        <v>346</v>
      </c>
      <c r="X96" s="384"/>
    </row>
    <row r="97" spans="2:25" s="115" customFormat="1" ht="153.75" customHeight="1" x14ac:dyDescent="0.25">
      <c r="B97" s="366"/>
      <c r="C97" s="313"/>
      <c r="D97" s="313"/>
      <c r="E97" s="298"/>
      <c r="F97" s="298" t="s">
        <v>122</v>
      </c>
      <c r="G97" s="298" t="s">
        <v>3</v>
      </c>
      <c r="H97" s="311" t="s">
        <v>93</v>
      </c>
      <c r="I97" s="196" t="s">
        <v>347</v>
      </c>
      <c r="J97" s="298"/>
      <c r="K97" s="298" t="s">
        <v>3</v>
      </c>
      <c r="L97" s="298" t="s">
        <v>119</v>
      </c>
      <c r="M97" s="298"/>
      <c r="N97" s="300"/>
      <c r="O97" s="302"/>
      <c r="P97" s="304"/>
      <c r="Q97" s="317"/>
      <c r="R97" s="318"/>
      <c r="S97" s="318"/>
      <c r="T97" s="306"/>
      <c r="U97" s="306"/>
      <c r="V97" s="320"/>
      <c r="W97" s="385"/>
      <c r="X97" s="386"/>
    </row>
    <row r="98" spans="2:25" s="115" customFormat="1" ht="60.75" customHeight="1" thickBot="1" x14ac:dyDescent="0.3">
      <c r="B98" s="366"/>
      <c r="C98" s="313"/>
      <c r="D98" s="313"/>
      <c r="E98" s="298"/>
      <c r="F98" s="298"/>
      <c r="G98" s="298"/>
      <c r="H98" s="311"/>
      <c r="I98" s="196" t="s">
        <v>327</v>
      </c>
      <c r="J98" s="298"/>
      <c r="K98" s="298"/>
      <c r="L98" s="298"/>
      <c r="M98" s="298"/>
      <c r="N98" s="300"/>
      <c r="O98" s="302"/>
      <c r="P98" s="304"/>
      <c r="Q98" s="317"/>
      <c r="R98" s="318"/>
      <c r="S98" s="318"/>
      <c r="T98" s="306"/>
      <c r="U98" s="306"/>
      <c r="V98" s="320"/>
      <c r="W98" s="387"/>
      <c r="X98" s="388"/>
    </row>
    <row r="99" spans="2:25" s="115" customFormat="1" ht="165.75" customHeight="1" x14ac:dyDescent="0.25">
      <c r="B99" s="366" t="s">
        <v>348</v>
      </c>
      <c r="C99" s="294" t="s">
        <v>201</v>
      </c>
      <c r="D99" s="294" t="s">
        <v>349</v>
      </c>
      <c r="E99" s="296" t="s">
        <v>114</v>
      </c>
      <c r="F99" s="196">
        <v>1</v>
      </c>
      <c r="G99" s="196">
        <v>7</v>
      </c>
      <c r="H99" s="173">
        <v>7</v>
      </c>
      <c r="I99" s="196" t="s">
        <v>641</v>
      </c>
      <c r="J99" s="298">
        <v>-1</v>
      </c>
      <c r="K99" s="196">
        <v>7</v>
      </c>
      <c r="L99" s="196">
        <v>1</v>
      </c>
      <c r="M99" s="298">
        <v>7</v>
      </c>
      <c r="N99" s="300" t="s">
        <v>62</v>
      </c>
      <c r="O99" s="302" t="s">
        <v>20</v>
      </c>
      <c r="P99" s="304" t="s">
        <v>642</v>
      </c>
      <c r="Q99" s="304"/>
      <c r="R99" s="302" t="s">
        <v>350</v>
      </c>
      <c r="S99" s="302" t="s">
        <v>344</v>
      </c>
      <c r="T99" s="306">
        <v>42736</v>
      </c>
      <c r="U99" s="306">
        <v>43100</v>
      </c>
      <c r="V99" s="308" t="s">
        <v>351</v>
      </c>
      <c r="W99" s="373" t="s">
        <v>643</v>
      </c>
      <c r="X99" s="374"/>
    </row>
    <row r="100" spans="2:25" s="115" customFormat="1" ht="93.75" customHeight="1" x14ac:dyDescent="0.25">
      <c r="B100" s="366"/>
      <c r="C100" s="294"/>
      <c r="D100" s="294"/>
      <c r="E100" s="296"/>
      <c r="F100" s="298" t="s">
        <v>119</v>
      </c>
      <c r="G100" s="298" t="s">
        <v>2</v>
      </c>
      <c r="H100" s="311" t="s">
        <v>62</v>
      </c>
      <c r="I100" s="196" t="s">
        <v>352</v>
      </c>
      <c r="J100" s="298"/>
      <c r="K100" s="298" t="s">
        <v>2</v>
      </c>
      <c r="L100" s="298" t="s">
        <v>119</v>
      </c>
      <c r="M100" s="298"/>
      <c r="N100" s="300"/>
      <c r="O100" s="302"/>
      <c r="P100" s="304"/>
      <c r="Q100" s="304"/>
      <c r="R100" s="302"/>
      <c r="S100" s="302"/>
      <c r="T100" s="306"/>
      <c r="U100" s="306"/>
      <c r="V100" s="302"/>
      <c r="W100" s="375"/>
      <c r="X100" s="376"/>
    </row>
    <row r="101" spans="2:25" s="115" customFormat="1" ht="99.75" customHeight="1" thickBot="1" x14ac:dyDescent="0.3">
      <c r="B101" s="366"/>
      <c r="C101" s="294"/>
      <c r="D101" s="294"/>
      <c r="E101" s="296"/>
      <c r="F101" s="298"/>
      <c r="G101" s="298"/>
      <c r="H101" s="311"/>
      <c r="I101" s="196" t="s">
        <v>353</v>
      </c>
      <c r="J101" s="298"/>
      <c r="K101" s="298"/>
      <c r="L101" s="298"/>
      <c r="M101" s="298"/>
      <c r="N101" s="300"/>
      <c r="O101" s="302"/>
      <c r="P101" s="304"/>
      <c r="Q101" s="304"/>
      <c r="R101" s="302"/>
      <c r="S101" s="302"/>
      <c r="T101" s="306"/>
      <c r="U101" s="306"/>
      <c r="V101" s="302"/>
      <c r="W101" s="375"/>
      <c r="X101" s="376"/>
    </row>
    <row r="102" spans="2:25" s="115" customFormat="1" ht="165.75" customHeight="1" x14ac:dyDescent="0.25">
      <c r="B102" s="366" t="s">
        <v>354</v>
      </c>
      <c r="C102" s="294" t="s">
        <v>355</v>
      </c>
      <c r="D102" s="294" t="s">
        <v>644</v>
      </c>
      <c r="E102" s="296" t="s">
        <v>114</v>
      </c>
      <c r="F102" s="196">
        <v>1</v>
      </c>
      <c r="G102" s="196">
        <v>11</v>
      </c>
      <c r="H102" s="173">
        <v>11</v>
      </c>
      <c r="I102" s="196" t="s">
        <v>641</v>
      </c>
      <c r="J102" s="298">
        <v>-1</v>
      </c>
      <c r="K102" s="196">
        <v>11</v>
      </c>
      <c r="L102" s="196">
        <v>1</v>
      </c>
      <c r="M102" s="298">
        <v>11</v>
      </c>
      <c r="N102" s="300" t="s">
        <v>56</v>
      </c>
      <c r="O102" s="302" t="s">
        <v>20</v>
      </c>
      <c r="P102" s="304" t="s">
        <v>645</v>
      </c>
      <c r="Q102" s="302"/>
      <c r="R102" s="302" t="s">
        <v>350</v>
      </c>
      <c r="S102" s="302" t="s">
        <v>356</v>
      </c>
      <c r="T102" s="306">
        <v>42736</v>
      </c>
      <c r="U102" s="306">
        <v>43100</v>
      </c>
      <c r="V102" s="308" t="s">
        <v>357</v>
      </c>
      <c r="W102" s="377" t="s">
        <v>358</v>
      </c>
      <c r="X102" s="378"/>
    </row>
    <row r="103" spans="2:25" s="115" customFormat="1" ht="88.5" customHeight="1" x14ac:dyDescent="0.25">
      <c r="B103" s="366"/>
      <c r="C103" s="294"/>
      <c r="D103" s="294"/>
      <c r="E103" s="296"/>
      <c r="F103" s="298" t="s">
        <v>119</v>
      </c>
      <c r="G103" s="298" t="s">
        <v>27</v>
      </c>
      <c r="H103" s="311" t="s">
        <v>56</v>
      </c>
      <c r="I103" s="196" t="s">
        <v>352</v>
      </c>
      <c r="J103" s="298"/>
      <c r="K103" s="298" t="s">
        <v>27</v>
      </c>
      <c r="L103" s="298" t="s">
        <v>119</v>
      </c>
      <c r="M103" s="298"/>
      <c r="N103" s="300"/>
      <c r="O103" s="302"/>
      <c r="P103" s="304"/>
      <c r="Q103" s="302"/>
      <c r="R103" s="302"/>
      <c r="S103" s="302"/>
      <c r="T103" s="306"/>
      <c r="U103" s="306"/>
      <c r="V103" s="302"/>
      <c r="W103" s="379"/>
      <c r="X103" s="380"/>
    </row>
    <row r="104" spans="2:25" s="115" customFormat="1" ht="129.75" customHeight="1" thickBot="1" x14ac:dyDescent="0.3">
      <c r="B104" s="366"/>
      <c r="C104" s="294"/>
      <c r="D104" s="294"/>
      <c r="E104" s="296"/>
      <c r="F104" s="298"/>
      <c r="G104" s="298"/>
      <c r="H104" s="311"/>
      <c r="I104" s="196" t="s">
        <v>353</v>
      </c>
      <c r="J104" s="298"/>
      <c r="K104" s="298"/>
      <c r="L104" s="298"/>
      <c r="M104" s="298"/>
      <c r="N104" s="300"/>
      <c r="O104" s="302"/>
      <c r="P104" s="304"/>
      <c r="Q104" s="302"/>
      <c r="R104" s="302"/>
      <c r="S104" s="302"/>
      <c r="T104" s="306"/>
      <c r="U104" s="306"/>
      <c r="V104" s="302"/>
      <c r="W104" s="381"/>
      <c r="X104" s="382"/>
    </row>
    <row r="105" spans="2:25" s="115" customFormat="1" ht="172.5" customHeight="1" x14ac:dyDescent="0.25">
      <c r="B105" s="366" t="s">
        <v>359</v>
      </c>
      <c r="C105" s="294" t="s">
        <v>360</v>
      </c>
      <c r="D105" s="294" t="s">
        <v>361</v>
      </c>
      <c r="E105" s="296" t="s">
        <v>114</v>
      </c>
      <c r="F105" s="196">
        <v>2</v>
      </c>
      <c r="G105" s="196">
        <v>7</v>
      </c>
      <c r="H105" s="173">
        <v>14</v>
      </c>
      <c r="I105" s="196" t="s">
        <v>362</v>
      </c>
      <c r="J105" s="298">
        <v>0</v>
      </c>
      <c r="K105" s="196">
        <v>7</v>
      </c>
      <c r="L105" s="196">
        <v>2</v>
      </c>
      <c r="M105" s="298">
        <v>14</v>
      </c>
      <c r="N105" s="300" t="s">
        <v>63</v>
      </c>
      <c r="O105" s="302" t="s">
        <v>20</v>
      </c>
      <c r="P105" s="197" t="s">
        <v>363</v>
      </c>
      <c r="Q105" s="304"/>
      <c r="R105" s="304" t="s">
        <v>343</v>
      </c>
      <c r="S105" s="302" t="s">
        <v>356</v>
      </c>
      <c r="T105" s="306">
        <v>42736</v>
      </c>
      <c r="U105" s="306">
        <v>43100</v>
      </c>
      <c r="V105" s="198" t="s">
        <v>345</v>
      </c>
      <c r="W105" s="367" t="s">
        <v>346</v>
      </c>
      <c r="X105" s="368"/>
    </row>
    <row r="106" spans="2:25" s="115" customFormat="1" ht="93.75" customHeight="1" x14ac:dyDescent="0.25">
      <c r="B106" s="366"/>
      <c r="C106" s="294"/>
      <c r="D106" s="294"/>
      <c r="E106" s="296"/>
      <c r="F106" s="298" t="s">
        <v>122</v>
      </c>
      <c r="G106" s="298" t="s">
        <v>2</v>
      </c>
      <c r="H106" s="311" t="s">
        <v>63</v>
      </c>
      <c r="I106" s="196" t="s">
        <v>352</v>
      </c>
      <c r="J106" s="298"/>
      <c r="K106" s="298" t="s">
        <v>2</v>
      </c>
      <c r="L106" s="298" t="s">
        <v>122</v>
      </c>
      <c r="M106" s="298"/>
      <c r="N106" s="300"/>
      <c r="O106" s="302"/>
      <c r="P106" s="302" t="s">
        <v>364</v>
      </c>
      <c r="Q106" s="304"/>
      <c r="R106" s="304"/>
      <c r="S106" s="302"/>
      <c r="T106" s="306"/>
      <c r="U106" s="306"/>
      <c r="V106" s="302" t="s">
        <v>365</v>
      </c>
      <c r="W106" s="369" t="s">
        <v>366</v>
      </c>
      <c r="X106" s="370"/>
    </row>
    <row r="107" spans="2:25" s="115" customFormat="1" ht="107.25" customHeight="1" thickBot="1" x14ac:dyDescent="0.3">
      <c r="B107" s="366"/>
      <c r="C107" s="294"/>
      <c r="D107" s="294"/>
      <c r="E107" s="296"/>
      <c r="F107" s="298"/>
      <c r="G107" s="298"/>
      <c r="H107" s="311"/>
      <c r="I107" s="196" t="s">
        <v>367</v>
      </c>
      <c r="J107" s="298"/>
      <c r="K107" s="298"/>
      <c r="L107" s="298"/>
      <c r="M107" s="298"/>
      <c r="N107" s="300"/>
      <c r="O107" s="302"/>
      <c r="P107" s="302"/>
      <c r="Q107" s="304"/>
      <c r="R107" s="304"/>
      <c r="S107" s="302"/>
      <c r="T107" s="306"/>
      <c r="U107" s="306"/>
      <c r="V107" s="302"/>
      <c r="W107" s="371"/>
      <c r="X107" s="372"/>
    </row>
    <row r="108" spans="2:25" s="116" customFormat="1" ht="44.25" customHeight="1" thickBot="1" x14ac:dyDescent="0.25">
      <c r="B108" s="362" t="s">
        <v>520</v>
      </c>
      <c r="C108" s="363"/>
      <c r="D108" s="363"/>
      <c r="E108" s="363"/>
      <c r="F108" s="363"/>
      <c r="G108" s="363"/>
      <c r="H108" s="363"/>
      <c r="I108" s="363"/>
      <c r="J108" s="363"/>
      <c r="K108" s="363"/>
      <c r="L108" s="363"/>
      <c r="M108" s="363"/>
      <c r="N108" s="363"/>
      <c r="O108" s="363"/>
      <c r="P108" s="363"/>
      <c r="Q108" s="363"/>
      <c r="R108" s="363"/>
      <c r="S108" s="363"/>
      <c r="T108" s="363"/>
      <c r="U108" s="363"/>
      <c r="V108" s="363"/>
      <c r="W108" s="363"/>
      <c r="X108" s="364"/>
    </row>
    <row r="109" spans="2:25" s="115" customFormat="1" ht="195.75" customHeight="1" x14ac:dyDescent="0.25">
      <c r="B109" s="323" t="s">
        <v>368</v>
      </c>
      <c r="C109" s="324" t="s">
        <v>369</v>
      </c>
      <c r="D109" s="324" t="s">
        <v>370</v>
      </c>
      <c r="E109" s="325" t="s">
        <v>114</v>
      </c>
      <c r="F109" s="194">
        <v>2</v>
      </c>
      <c r="G109" s="194">
        <v>11</v>
      </c>
      <c r="H109" s="172">
        <v>22</v>
      </c>
      <c r="I109" s="194" t="s">
        <v>371</v>
      </c>
      <c r="J109" s="325">
        <v>-1</v>
      </c>
      <c r="K109" s="194">
        <v>11</v>
      </c>
      <c r="L109" s="194">
        <v>1</v>
      </c>
      <c r="M109" s="325">
        <v>11</v>
      </c>
      <c r="N109" s="326" t="s">
        <v>56</v>
      </c>
      <c r="O109" s="327" t="s">
        <v>20</v>
      </c>
      <c r="P109" s="328" t="s">
        <v>372</v>
      </c>
      <c r="Q109" s="329"/>
      <c r="R109" s="330" t="s">
        <v>373</v>
      </c>
      <c r="S109" s="330" t="s">
        <v>374</v>
      </c>
      <c r="T109" s="331">
        <v>42736</v>
      </c>
      <c r="U109" s="331">
        <v>43100</v>
      </c>
      <c r="V109" s="365" t="s">
        <v>668</v>
      </c>
      <c r="W109" s="334"/>
      <c r="X109" s="335"/>
      <c r="Y109" s="284" t="s">
        <v>669</v>
      </c>
    </row>
    <row r="110" spans="2:25" s="115" customFormat="1" ht="172.5" customHeight="1" x14ac:dyDescent="0.25">
      <c r="B110" s="292"/>
      <c r="C110" s="313"/>
      <c r="D110" s="313"/>
      <c r="E110" s="298"/>
      <c r="F110" s="298" t="s">
        <v>122</v>
      </c>
      <c r="G110" s="298" t="s">
        <v>27</v>
      </c>
      <c r="H110" s="311" t="s">
        <v>57</v>
      </c>
      <c r="I110" s="190" t="s">
        <v>375</v>
      </c>
      <c r="J110" s="298"/>
      <c r="K110" s="298" t="s">
        <v>27</v>
      </c>
      <c r="L110" s="298" t="s">
        <v>119</v>
      </c>
      <c r="M110" s="298"/>
      <c r="N110" s="300"/>
      <c r="O110" s="302"/>
      <c r="P110" s="304"/>
      <c r="Q110" s="317"/>
      <c r="R110" s="318"/>
      <c r="S110" s="318"/>
      <c r="T110" s="306"/>
      <c r="U110" s="306"/>
      <c r="V110" s="320"/>
      <c r="W110" s="336"/>
      <c r="X110" s="337"/>
      <c r="Y110" s="284"/>
    </row>
    <row r="111" spans="2:25" s="115" customFormat="1" ht="150" customHeight="1" x14ac:dyDescent="0.25">
      <c r="B111" s="292"/>
      <c r="C111" s="313"/>
      <c r="D111" s="313"/>
      <c r="E111" s="298"/>
      <c r="F111" s="298"/>
      <c r="G111" s="298"/>
      <c r="H111" s="311"/>
      <c r="I111" s="190" t="s">
        <v>376</v>
      </c>
      <c r="J111" s="298"/>
      <c r="K111" s="298"/>
      <c r="L111" s="298"/>
      <c r="M111" s="298"/>
      <c r="N111" s="300"/>
      <c r="O111" s="302"/>
      <c r="P111" s="304"/>
      <c r="Q111" s="317"/>
      <c r="R111" s="318"/>
      <c r="S111" s="318"/>
      <c r="T111" s="306"/>
      <c r="U111" s="306"/>
      <c r="V111" s="320"/>
      <c r="W111" s="336"/>
      <c r="X111" s="337"/>
      <c r="Y111" s="285"/>
    </row>
    <row r="112" spans="2:25" s="115" customFormat="1" ht="137.25" customHeight="1" x14ac:dyDescent="0.25">
      <c r="B112" s="292" t="s">
        <v>377</v>
      </c>
      <c r="C112" s="294" t="s">
        <v>378</v>
      </c>
      <c r="D112" s="294" t="s">
        <v>379</v>
      </c>
      <c r="E112" s="296" t="s">
        <v>114</v>
      </c>
      <c r="F112" s="190">
        <v>1</v>
      </c>
      <c r="G112" s="190">
        <v>11</v>
      </c>
      <c r="H112" s="173">
        <v>11</v>
      </c>
      <c r="I112" s="190" t="s">
        <v>646</v>
      </c>
      <c r="J112" s="298">
        <v>-1</v>
      </c>
      <c r="K112" s="190">
        <v>11</v>
      </c>
      <c r="L112" s="190">
        <v>1</v>
      </c>
      <c r="M112" s="298">
        <v>11</v>
      </c>
      <c r="N112" s="300" t="s">
        <v>56</v>
      </c>
      <c r="O112" s="302" t="s">
        <v>20</v>
      </c>
      <c r="P112" s="304" t="s">
        <v>647</v>
      </c>
      <c r="Q112" s="304"/>
      <c r="R112" s="304" t="s">
        <v>380</v>
      </c>
      <c r="S112" s="304" t="s">
        <v>381</v>
      </c>
      <c r="T112" s="306">
        <v>42736</v>
      </c>
      <c r="U112" s="306">
        <v>43100</v>
      </c>
      <c r="V112" s="308" t="s">
        <v>664</v>
      </c>
      <c r="W112" s="315"/>
      <c r="X112" s="316"/>
      <c r="Y112" s="283" t="s">
        <v>665</v>
      </c>
    </row>
    <row r="113" spans="2:25" s="115" customFormat="1" ht="150.75" customHeight="1" x14ac:dyDescent="0.25">
      <c r="B113" s="292"/>
      <c r="C113" s="294"/>
      <c r="D113" s="294"/>
      <c r="E113" s="296"/>
      <c r="F113" s="298" t="s">
        <v>119</v>
      </c>
      <c r="G113" s="298" t="s">
        <v>27</v>
      </c>
      <c r="H113" s="311" t="s">
        <v>56</v>
      </c>
      <c r="I113" s="190" t="s">
        <v>648</v>
      </c>
      <c r="J113" s="298"/>
      <c r="K113" s="298" t="s">
        <v>27</v>
      </c>
      <c r="L113" s="298" t="s">
        <v>119</v>
      </c>
      <c r="M113" s="298"/>
      <c r="N113" s="300"/>
      <c r="O113" s="302"/>
      <c r="P113" s="304"/>
      <c r="Q113" s="304"/>
      <c r="R113" s="304"/>
      <c r="S113" s="304"/>
      <c r="T113" s="306"/>
      <c r="U113" s="306"/>
      <c r="V113" s="302"/>
      <c r="W113" s="315"/>
      <c r="X113" s="316"/>
      <c r="Y113" s="284"/>
    </row>
    <row r="114" spans="2:25" s="115" customFormat="1" ht="133.5" customHeight="1" x14ac:dyDescent="0.25">
      <c r="B114" s="292"/>
      <c r="C114" s="294"/>
      <c r="D114" s="294"/>
      <c r="E114" s="296"/>
      <c r="F114" s="298"/>
      <c r="G114" s="298"/>
      <c r="H114" s="311"/>
      <c r="I114" s="190" t="s">
        <v>382</v>
      </c>
      <c r="J114" s="298"/>
      <c r="K114" s="298"/>
      <c r="L114" s="298"/>
      <c r="M114" s="298"/>
      <c r="N114" s="300"/>
      <c r="O114" s="302"/>
      <c r="P114" s="304"/>
      <c r="Q114" s="304"/>
      <c r="R114" s="304"/>
      <c r="S114" s="304"/>
      <c r="T114" s="306"/>
      <c r="U114" s="306"/>
      <c r="V114" s="302"/>
      <c r="W114" s="315"/>
      <c r="X114" s="316"/>
      <c r="Y114" s="284"/>
    </row>
    <row r="115" spans="2:25" s="115" customFormat="1" ht="127.5" customHeight="1" x14ac:dyDescent="0.25">
      <c r="B115" s="292"/>
      <c r="C115" s="294"/>
      <c r="D115" s="294"/>
      <c r="E115" s="296"/>
      <c r="F115" s="298"/>
      <c r="G115" s="298"/>
      <c r="H115" s="311"/>
      <c r="I115" s="190" t="s">
        <v>649</v>
      </c>
      <c r="J115" s="298"/>
      <c r="K115" s="298"/>
      <c r="L115" s="298"/>
      <c r="M115" s="298"/>
      <c r="N115" s="300"/>
      <c r="O115" s="302"/>
      <c r="P115" s="304"/>
      <c r="Q115" s="304"/>
      <c r="R115" s="304"/>
      <c r="S115" s="304"/>
      <c r="T115" s="306"/>
      <c r="U115" s="306"/>
      <c r="V115" s="302"/>
      <c r="W115" s="315"/>
      <c r="X115" s="316"/>
      <c r="Y115" s="284"/>
    </row>
    <row r="116" spans="2:25" s="115" customFormat="1" ht="123.75" customHeight="1" x14ac:dyDescent="0.25">
      <c r="B116" s="292"/>
      <c r="C116" s="294"/>
      <c r="D116" s="294"/>
      <c r="E116" s="296"/>
      <c r="F116" s="298"/>
      <c r="G116" s="298"/>
      <c r="H116" s="311"/>
      <c r="I116" s="190" t="s">
        <v>650</v>
      </c>
      <c r="J116" s="298"/>
      <c r="K116" s="298"/>
      <c r="L116" s="298"/>
      <c r="M116" s="298"/>
      <c r="N116" s="300"/>
      <c r="O116" s="302"/>
      <c r="P116" s="304"/>
      <c r="Q116" s="304"/>
      <c r="R116" s="304"/>
      <c r="S116" s="304"/>
      <c r="T116" s="306"/>
      <c r="U116" s="306"/>
      <c r="V116" s="302"/>
      <c r="W116" s="315"/>
      <c r="X116" s="316"/>
      <c r="Y116" s="285"/>
    </row>
    <row r="117" spans="2:25" s="115" customFormat="1" ht="191.25" customHeight="1" x14ac:dyDescent="0.25">
      <c r="B117" s="292" t="s">
        <v>383</v>
      </c>
      <c r="C117" s="294" t="s">
        <v>384</v>
      </c>
      <c r="D117" s="294" t="s">
        <v>385</v>
      </c>
      <c r="E117" s="296" t="s">
        <v>114</v>
      </c>
      <c r="F117" s="190">
        <v>3</v>
      </c>
      <c r="G117" s="190">
        <v>11</v>
      </c>
      <c r="H117" s="173">
        <v>33</v>
      </c>
      <c r="I117" s="190" t="s">
        <v>386</v>
      </c>
      <c r="J117" s="298">
        <v>-1</v>
      </c>
      <c r="K117" s="190">
        <v>11</v>
      </c>
      <c r="L117" s="190">
        <v>2</v>
      </c>
      <c r="M117" s="298">
        <v>22</v>
      </c>
      <c r="N117" s="300" t="s">
        <v>57</v>
      </c>
      <c r="O117" s="302" t="s">
        <v>20</v>
      </c>
      <c r="P117" s="304" t="s">
        <v>387</v>
      </c>
      <c r="Q117" s="302"/>
      <c r="R117" s="302" t="s">
        <v>388</v>
      </c>
      <c r="S117" s="302" t="s">
        <v>202</v>
      </c>
      <c r="T117" s="306">
        <v>42736</v>
      </c>
      <c r="U117" s="306">
        <v>43100</v>
      </c>
      <c r="V117" s="308" t="s">
        <v>666</v>
      </c>
      <c r="W117" s="304"/>
      <c r="X117" s="309"/>
      <c r="Y117" s="283" t="s">
        <v>667</v>
      </c>
    </row>
    <row r="118" spans="2:25" s="115" customFormat="1" ht="219.75" customHeight="1" x14ac:dyDescent="0.25">
      <c r="B118" s="292"/>
      <c r="C118" s="294"/>
      <c r="D118" s="294"/>
      <c r="E118" s="296"/>
      <c r="F118" s="298" t="s">
        <v>116</v>
      </c>
      <c r="G118" s="298" t="s">
        <v>27</v>
      </c>
      <c r="H118" s="311" t="s">
        <v>128</v>
      </c>
      <c r="I118" s="190" t="s">
        <v>651</v>
      </c>
      <c r="J118" s="298"/>
      <c r="K118" s="298" t="s">
        <v>27</v>
      </c>
      <c r="L118" s="298" t="s">
        <v>122</v>
      </c>
      <c r="M118" s="298"/>
      <c r="N118" s="300"/>
      <c r="O118" s="302"/>
      <c r="P118" s="304"/>
      <c r="Q118" s="302"/>
      <c r="R118" s="302"/>
      <c r="S118" s="302"/>
      <c r="T118" s="306"/>
      <c r="U118" s="306"/>
      <c r="V118" s="302"/>
      <c r="W118" s="304"/>
      <c r="X118" s="309"/>
      <c r="Y118" s="284"/>
    </row>
    <row r="119" spans="2:25" s="115" customFormat="1" ht="197.25" customHeight="1" x14ac:dyDescent="0.25">
      <c r="B119" s="292"/>
      <c r="C119" s="294"/>
      <c r="D119" s="294"/>
      <c r="E119" s="296"/>
      <c r="F119" s="298"/>
      <c r="G119" s="298"/>
      <c r="H119" s="311"/>
      <c r="I119" s="190" t="s">
        <v>327</v>
      </c>
      <c r="J119" s="298"/>
      <c r="K119" s="298"/>
      <c r="L119" s="298"/>
      <c r="M119" s="298"/>
      <c r="N119" s="300"/>
      <c r="O119" s="302"/>
      <c r="P119" s="304"/>
      <c r="Q119" s="302"/>
      <c r="R119" s="302"/>
      <c r="S119" s="302"/>
      <c r="T119" s="306"/>
      <c r="U119" s="306"/>
      <c r="V119" s="302"/>
      <c r="W119" s="304"/>
      <c r="X119" s="309"/>
      <c r="Y119" s="284"/>
    </row>
    <row r="120" spans="2:25" s="116" customFormat="1" ht="44.25" customHeight="1" x14ac:dyDescent="0.2">
      <c r="B120" s="430" t="s">
        <v>639</v>
      </c>
      <c r="C120" s="431"/>
      <c r="D120" s="431"/>
      <c r="E120" s="431"/>
      <c r="F120" s="431"/>
      <c r="G120" s="431"/>
      <c r="H120" s="431"/>
      <c r="I120" s="431"/>
      <c r="J120" s="431"/>
      <c r="K120" s="431"/>
      <c r="L120" s="431"/>
      <c r="M120" s="431"/>
      <c r="N120" s="431"/>
      <c r="O120" s="431"/>
      <c r="P120" s="431"/>
      <c r="Q120" s="431"/>
      <c r="R120" s="431"/>
      <c r="S120" s="431"/>
      <c r="T120" s="431"/>
      <c r="U120" s="431"/>
      <c r="V120" s="431"/>
      <c r="W120" s="431"/>
      <c r="X120" s="432"/>
    </row>
    <row r="121" spans="2:25" s="115" customFormat="1" ht="93" x14ac:dyDescent="0.25">
      <c r="B121" s="292" t="s">
        <v>521</v>
      </c>
      <c r="C121" s="313" t="s">
        <v>203</v>
      </c>
      <c r="D121" s="313" t="s">
        <v>204</v>
      </c>
      <c r="E121" s="298" t="s">
        <v>114</v>
      </c>
      <c r="F121" s="190">
        <v>2</v>
      </c>
      <c r="G121" s="190">
        <v>11</v>
      </c>
      <c r="H121" s="173">
        <v>22</v>
      </c>
      <c r="I121" s="233" t="s">
        <v>205</v>
      </c>
      <c r="J121" s="298">
        <v>-2</v>
      </c>
      <c r="K121" s="190">
        <v>11</v>
      </c>
      <c r="L121" s="190">
        <v>1</v>
      </c>
      <c r="M121" s="298">
        <v>11</v>
      </c>
      <c r="N121" s="300" t="s">
        <v>56</v>
      </c>
      <c r="O121" s="302" t="s">
        <v>20</v>
      </c>
      <c r="P121" s="304" t="s">
        <v>522</v>
      </c>
      <c r="Q121" s="317"/>
      <c r="R121" s="318" t="s">
        <v>523</v>
      </c>
      <c r="S121" s="319" t="s">
        <v>524</v>
      </c>
      <c r="T121" s="306">
        <v>42736</v>
      </c>
      <c r="U121" s="306">
        <v>43100</v>
      </c>
      <c r="V121" s="320" t="s">
        <v>525</v>
      </c>
      <c r="W121" s="321" t="s">
        <v>526</v>
      </c>
      <c r="X121" s="322"/>
    </row>
    <row r="122" spans="2:25" s="115" customFormat="1" ht="163.5" customHeight="1" x14ac:dyDescent="0.25">
      <c r="B122" s="292"/>
      <c r="C122" s="313"/>
      <c r="D122" s="313"/>
      <c r="E122" s="298"/>
      <c r="F122" s="298" t="s">
        <v>122</v>
      </c>
      <c r="G122" s="298" t="s">
        <v>27</v>
      </c>
      <c r="H122" s="311" t="s">
        <v>57</v>
      </c>
      <c r="I122" s="190" t="s">
        <v>527</v>
      </c>
      <c r="J122" s="298"/>
      <c r="K122" s="298" t="s">
        <v>27</v>
      </c>
      <c r="L122" s="298" t="s">
        <v>119</v>
      </c>
      <c r="M122" s="298"/>
      <c r="N122" s="300"/>
      <c r="O122" s="302"/>
      <c r="P122" s="304"/>
      <c r="Q122" s="317"/>
      <c r="R122" s="318"/>
      <c r="S122" s="319"/>
      <c r="T122" s="306"/>
      <c r="U122" s="306"/>
      <c r="V122" s="320"/>
      <c r="W122" s="321"/>
      <c r="X122" s="322"/>
    </row>
    <row r="123" spans="2:25" s="115" customFormat="1" ht="114.75" customHeight="1" x14ac:dyDescent="0.25">
      <c r="B123" s="292"/>
      <c r="C123" s="313"/>
      <c r="D123" s="313"/>
      <c r="E123" s="298"/>
      <c r="F123" s="298"/>
      <c r="G123" s="298"/>
      <c r="H123" s="311"/>
      <c r="I123" s="190" t="s">
        <v>528</v>
      </c>
      <c r="J123" s="298"/>
      <c r="K123" s="298"/>
      <c r="L123" s="298"/>
      <c r="M123" s="298"/>
      <c r="N123" s="300"/>
      <c r="O123" s="302"/>
      <c r="P123" s="304"/>
      <c r="Q123" s="317"/>
      <c r="R123" s="318"/>
      <c r="S123" s="319"/>
      <c r="T123" s="306"/>
      <c r="U123" s="306"/>
      <c r="V123" s="320"/>
      <c r="W123" s="321"/>
      <c r="X123" s="322"/>
    </row>
    <row r="124" spans="2:25" s="115" customFormat="1" ht="70.5" customHeight="1" x14ac:dyDescent="0.25">
      <c r="B124" s="292"/>
      <c r="C124" s="313"/>
      <c r="D124" s="313"/>
      <c r="E124" s="298"/>
      <c r="F124" s="298"/>
      <c r="G124" s="298"/>
      <c r="H124" s="311"/>
      <c r="I124" s="190" t="s">
        <v>327</v>
      </c>
      <c r="J124" s="190"/>
      <c r="K124" s="298"/>
      <c r="L124" s="298"/>
      <c r="M124" s="298"/>
      <c r="N124" s="300"/>
      <c r="O124" s="302"/>
      <c r="P124" s="304"/>
      <c r="Q124" s="317"/>
      <c r="R124" s="318"/>
      <c r="S124" s="319"/>
      <c r="T124" s="306"/>
      <c r="U124" s="306"/>
      <c r="V124" s="320"/>
      <c r="W124" s="321"/>
      <c r="X124" s="322"/>
    </row>
    <row r="125" spans="2:25" s="115" customFormat="1" ht="129" customHeight="1" x14ac:dyDescent="0.25">
      <c r="B125" s="292" t="s">
        <v>529</v>
      </c>
      <c r="C125" s="294" t="s">
        <v>206</v>
      </c>
      <c r="D125" s="294" t="s">
        <v>207</v>
      </c>
      <c r="E125" s="296" t="s">
        <v>114</v>
      </c>
      <c r="F125" s="190">
        <v>2</v>
      </c>
      <c r="G125" s="190">
        <v>11</v>
      </c>
      <c r="H125" s="173">
        <v>22</v>
      </c>
      <c r="I125" s="190" t="s">
        <v>530</v>
      </c>
      <c r="J125" s="298">
        <v>-2</v>
      </c>
      <c r="K125" s="190">
        <v>11</v>
      </c>
      <c r="L125" s="190">
        <v>1</v>
      </c>
      <c r="M125" s="298">
        <v>11</v>
      </c>
      <c r="N125" s="300" t="s">
        <v>56</v>
      </c>
      <c r="O125" s="302" t="s">
        <v>20</v>
      </c>
      <c r="P125" s="304" t="s">
        <v>531</v>
      </c>
      <c r="Q125" s="304"/>
      <c r="R125" s="304" t="s">
        <v>532</v>
      </c>
      <c r="S125" s="302" t="s">
        <v>533</v>
      </c>
      <c r="T125" s="306">
        <v>42736</v>
      </c>
      <c r="U125" s="306">
        <v>43100</v>
      </c>
      <c r="V125" s="308" t="s">
        <v>534</v>
      </c>
      <c r="W125" s="315" t="s">
        <v>652</v>
      </c>
      <c r="X125" s="316"/>
    </row>
    <row r="126" spans="2:25" s="115" customFormat="1" ht="102.75" customHeight="1" x14ac:dyDescent="0.25">
      <c r="B126" s="292"/>
      <c r="C126" s="294"/>
      <c r="D126" s="294"/>
      <c r="E126" s="296"/>
      <c r="F126" s="298" t="s">
        <v>122</v>
      </c>
      <c r="G126" s="298" t="s">
        <v>27</v>
      </c>
      <c r="H126" s="311" t="s">
        <v>57</v>
      </c>
      <c r="I126" s="190" t="s">
        <v>535</v>
      </c>
      <c r="J126" s="298"/>
      <c r="K126" s="298" t="s">
        <v>27</v>
      </c>
      <c r="L126" s="298" t="s">
        <v>119</v>
      </c>
      <c r="M126" s="298"/>
      <c r="N126" s="300"/>
      <c r="O126" s="302"/>
      <c r="P126" s="304"/>
      <c r="Q126" s="304"/>
      <c r="R126" s="304"/>
      <c r="S126" s="302"/>
      <c r="T126" s="306"/>
      <c r="U126" s="306"/>
      <c r="V126" s="302"/>
      <c r="W126" s="315"/>
      <c r="X126" s="316"/>
    </row>
    <row r="127" spans="2:25" s="115" customFormat="1" ht="111" customHeight="1" x14ac:dyDescent="0.25">
      <c r="B127" s="292"/>
      <c r="C127" s="294"/>
      <c r="D127" s="294"/>
      <c r="E127" s="296"/>
      <c r="F127" s="298"/>
      <c r="G127" s="298"/>
      <c r="H127" s="311"/>
      <c r="I127" s="190" t="s">
        <v>536</v>
      </c>
      <c r="J127" s="298"/>
      <c r="K127" s="298"/>
      <c r="L127" s="298"/>
      <c r="M127" s="298"/>
      <c r="N127" s="300"/>
      <c r="O127" s="302"/>
      <c r="P127" s="304"/>
      <c r="Q127" s="304"/>
      <c r="R127" s="304"/>
      <c r="S127" s="302"/>
      <c r="T127" s="306"/>
      <c r="U127" s="306"/>
      <c r="V127" s="302"/>
      <c r="W127" s="315"/>
      <c r="X127" s="316"/>
    </row>
    <row r="128" spans="2:25" s="115" customFormat="1" ht="148.5" customHeight="1" x14ac:dyDescent="0.25">
      <c r="B128" s="292"/>
      <c r="C128" s="294"/>
      <c r="D128" s="294"/>
      <c r="E128" s="296"/>
      <c r="F128" s="298"/>
      <c r="G128" s="298"/>
      <c r="H128" s="311"/>
      <c r="I128" s="190" t="s">
        <v>537</v>
      </c>
      <c r="J128" s="298"/>
      <c r="K128" s="298"/>
      <c r="L128" s="298"/>
      <c r="M128" s="298"/>
      <c r="N128" s="300"/>
      <c r="O128" s="302"/>
      <c r="P128" s="304"/>
      <c r="Q128" s="304"/>
      <c r="R128" s="304"/>
      <c r="S128" s="302"/>
      <c r="T128" s="306"/>
      <c r="U128" s="306"/>
      <c r="V128" s="302"/>
      <c r="W128" s="315"/>
      <c r="X128" s="316"/>
    </row>
    <row r="129" spans="2:24" s="115" customFormat="1" ht="112.5" customHeight="1" x14ac:dyDescent="0.25">
      <c r="B129" s="292"/>
      <c r="C129" s="294"/>
      <c r="D129" s="294"/>
      <c r="E129" s="296"/>
      <c r="F129" s="298"/>
      <c r="G129" s="298"/>
      <c r="H129" s="311"/>
      <c r="I129" s="190" t="s">
        <v>208</v>
      </c>
      <c r="J129" s="298"/>
      <c r="K129" s="298"/>
      <c r="L129" s="298"/>
      <c r="M129" s="298"/>
      <c r="N129" s="300"/>
      <c r="O129" s="302"/>
      <c r="P129" s="304"/>
      <c r="Q129" s="304"/>
      <c r="R129" s="304"/>
      <c r="S129" s="302"/>
      <c r="T129" s="306"/>
      <c r="U129" s="306"/>
      <c r="V129" s="302"/>
      <c r="W129" s="315"/>
      <c r="X129" s="316"/>
    </row>
    <row r="130" spans="2:24" s="115" customFormat="1" ht="170.25" customHeight="1" x14ac:dyDescent="0.25">
      <c r="B130" s="292"/>
      <c r="C130" s="294"/>
      <c r="D130" s="294"/>
      <c r="E130" s="296"/>
      <c r="F130" s="298"/>
      <c r="G130" s="298"/>
      <c r="H130" s="311"/>
      <c r="I130" s="190" t="s">
        <v>538</v>
      </c>
      <c r="J130" s="298"/>
      <c r="K130" s="298"/>
      <c r="L130" s="298"/>
      <c r="M130" s="298"/>
      <c r="N130" s="300"/>
      <c r="O130" s="302"/>
      <c r="P130" s="304"/>
      <c r="Q130" s="304"/>
      <c r="R130" s="304"/>
      <c r="S130" s="302"/>
      <c r="T130" s="306"/>
      <c r="U130" s="306"/>
      <c r="V130" s="302"/>
      <c r="W130" s="315"/>
      <c r="X130" s="316"/>
    </row>
    <row r="131" spans="2:24" s="115" customFormat="1" ht="124.5" customHeight="1" x14ac:dyDescent="0.25">
      <c r="B131" s="292" t="s">
        <v>539</v>
      </c>
      <c r="C131" s="313" t="s">
        <v>540</v>
      </c>
      <c r="D131" s="313" t="s">
        <v>541</v>
      </c>
      <c r="E131" s="298" t="s">
        <v>114</v>
      </c>
      <c r="F131" s="190">
        <v>3</v>
      </c>
      <c r="G131" s="190">
        <v>11</v>
      </c>
      <c r="H131" s="173">
        <v>33</v>
      </c>
      <c r="I131" s="190" t="s">
        <v>542</v>
      </c>
      <c r="J131" s="298">
        <v>-2</v>
      </c>
      <c r="K131" s="190">
        <v>11</v>
      </c>
      <c r="L131" s="190">
        <v>1</v>
      </c>
      <c r="M131" s="298">
        <v>11</v>
      </c>
      <c r="N131" s="300" t="s">
        <v>56</v>
      </c>
      <c r="O131" s="302" t="s">
        <v>20</v>
      </c>
      <c r="P131" s="304" t="s">
        <v>543</v>
      </c>
      <c r="Q131" s="302"/>
      <c r="R131" s="302" t="s">
        <v>544</v>
      </c>
      <c r="S131" s="302" t="s">
        <v>545</v>
      </c>
      <c r="T131" s="306">
        <v>42736</v>
      </c>
      <c r="U131" s="306">
        <v>43100</v>
      </c>
      <c r="V131" s="308" t="s">
        <v>546</v>
      </c>
      <c r="W131" s="302" t="s">
        <v>547</v>
      </c>
      <c r="X131" s="314"/>
    </row>
    <row r="132" spans="2:24" s="115" customFormat="1" ht="141.75" customHeight="1" x14ac:dyDescent="0.25">
      <c r="B132" s="292"/>
      <c r="C132" s="313"/>
      <c r="D132" s="313"/>
      <c r="E132" s="298"/>
      <c r="F132" s="298" t="s">
        <v>116</v>
      </c>
      <c r="G132" s="298" t="s">
        <v>27</v>
      </c>
      <c r="H132" s="311" t="s">
        <v>128</v>
      </c>
      <c r="I132" s="190" t="s">
        <v>548</v>
      </c>
      <c r="J132" s="298"/>
      <c r="K132" s="298" t="s">
        <v>27</v>
      </c>
      <c r="L132" s="298" t="s">
        <v>119</v>
      </c>
      <c r="M132" s="298"/>
      <c r="N132" s="300"/>
      <c r="O132" s="302"/>
      <c r="P132" s="304"/>
      <c r="Q132" s="302"/>
      <c r="R132" s="302"/>
      <c r="S132" s="302"/>
      <c r="T132" s="306"/>
      <c r="U132" s="306"/>
      <c r="V132" s="308"/>
      <c r="W132" s="302"/>
      <c r="X132" s="314"/>
    </row>
    <row r="133" spans="2:24" s="115" customFormat="1" ht="93.75" customHeight="1" x14ac:dyDescent="0.25">
      <c r="B133" s="292"/>
      <c r="C133" s="313"/>
      <c r="D133" s="313"/>
      <c r="E133" s="298"/>
      <c r="F133" s="298"/>
      <c r="G133" s="298"/>
      <c r="H133" s="311"/>
      <c r="I133" s="190" t="s">
        <v>549</v>
      </c>
      <c r="J133" s="298"/>
      <c r="K133" s="298"/>
      <c r="L133" s="298"/>
      <c r="M133" s="298"/>
      <c r="N133" s="300"/>
      <c r="O133" s="302"/>
      <c r="P133" s="304"/>
      <c r="Q133" s="302"/>
      <c r="R133" s="302"/>
      <c r="S133" s="302"/>
      <c r="T133" s="306"/>
      <c r="U133" s="306"/>
      <c r="V133" s="308"/>
      <c r="W133" s="302"/>
      <c r="X133" s="314"/>
    </row>
    <row r="134" spans="2:24" s="115" customFormat="1" ht="186" customHeight="1" x14ac:dyDescent="0.25">
      <c r="B134" s="292"/>
      <c r="C134" s="313"/>
      <c r="D134" s="313"/>
      <c r="E134" s="298"/>
      <c r="F134" s="298"/>
      <c r="G134" s="298"/>
      <c r="H134" s="311"/>
      <c r="I134" s="190" t="s">
        <v>550</v>
      </c>
      <c r="J134" s="190"/>
      <c r="K134" s="298"/>
      <c r="L134" s="298"/>
      <c r="M134" s="298"/>
      <c r="N134" s="300"/>
      <c r="O134" s="302"/>
      <c r="P134" s="304"/>
      <c r="Q134" s="302"/>
      <c r="R134" s="302"/>
      <c r="S134" s="302"/>
      <c r="T134" s="306"/>
      <c r="U134" s="306"/>
      <c r="V134" s="308"/>
      <c r="W134" s="302"/>
      <c r="X134" s="314"/>
    </row>
    <row r="135" spans="2:24" s="115" customFormat="1" ht="273" customHeight="1" x14ac:dyDescent="0.25">
      <c r="B135" s="292" t="s">
        <v>551</v>
      </c>
      <c r="C135" s="294" t="s">
        <v>209</v>
      </c>
      <c r="D135" s="294" t="s">
        <v>210</v>
      </c>
      <c r="E135" s="296" t="s">
        <v>211</v>
      </c>
      <c r="F135" s="190">
        <v>2</v>
      </c>
      <c r="G135" s="190">
        <v>11</v>
      </c>
      <c r="H135" s="173">
        <v>22</v>
      </c>
      <c r="I135" s="190" t="s">
        <v>552</v>
      </c>
      <c r="J135" s="298">
        <v>-2</v>
      </c>
      <c r="K135" s="190">
        <v>7</v>
      </c>
      <c r="L135" s="190">
        <v>1</v>
      </c>
      <c r="M135" s="298">
        <v>7</v>
      </c>
      <c r="N135" s="300" t="s">
        <v>62</v>
      </c>
      <c r="O135" s="302" t="s">
        <v>20</v>
      </c>
      <c r="P135" s="304" t="s">
        <v>553</v>
      </c>
      <c r="Q135" s="304"/>
      <c r="R135" s="304" t="s">
        <v>554</v>
      </c>
      <c r="S135" s="302" t="s">
        <v>555</v>
      </c>
      <c r="T135" s="306">
        <v>42736</v>
      </c>
      <c r="U135" s="306">
        <v>43100</v>
      </c>
      <c r="V135" s="308" t="s">
        <v>556</v>
      </c>
      <c r="W135" s="304" t="s">
        <v>653</v>
      </c>
      <c r="X135" s="309"/>
    </row>
    <row r="136" spans="2:24" s="115" customFormat="1" ht="181.5" customHeight="1" x14ac:dyDescent="0.25">
      <c r="B136" s="292"/>
      <c r="C136" s="294"/>
      <c r="D136" s="294"/>
      <c r="E136" s="296"/>
      <c r="F136" s="298" t="s">
        <v>122</v>
      </c>
      <c r="G136" s="298" t="s">
        <v>27</v>
      </c>
      <c r="H136" s="311" t="s">
        <v>57</v>
      </c>
      <c r="I136" s="190" t="s">
        <v>212</v>
      </c>
      <c r="J136" s="298"/>
      <c r="K136" s="298" t="s">
        <v>2</v>
      </c>
      <c r="L136" s="298" t="s">
        <v>119</v>
      </c>
      <c r="M136" s="298"/>
      <c r="N136" s="300"/>
      <c r="O136" s="302"/>
      <c r="P136" s="304"/>
      <c r="Q136" s="304"/>
      <c r="R136" s="304"/>
      <c r="S136" s="302"/>
      <c r="T136" s="306"/>
      <c r="U136" s="306"/>
      <c r="V136" s="302"/>
      <c r="W136" s="304"/>
      <c r="X136" s="309"/>
    </row>
    <row r="137" spans="2:24" s="115" customFormat="1" ht="163.5" customHeight="1" thickBot="1" x14ac:dyDescent="0.3">
      <c r="B137" s="293"/>
      <c r="C137" s="295"/>
      <c r="D137" s="295"/>
      <c r="E137" s="297"/>
      <c r="F137" s="299"/>
      <c r="G137" s="299"/>
      <c r="H137" s="312"/>
      <c r="I137" s="195" t="s">
        <v>327</v>
      </c>
      <c r="J137" s="299"/>
      <c r="K137" s="299"/>
      <c r="L137" s="299"/>
      <c r="M137" s="299"/>
      <c r="N137" s="301"/>
      <c r="O137" s="303"/>
      <c r="P137" s="305"/>
      <c r="Q137" s="305"/>
      <c r="R137" s="305"/>
      <c r="S137" s="303"/>
      <c r="T137" s="307"/>
      <c r="U137" s="307"/>
      <c r="V137" s="303"/>
      <c r="W137" s="305"/>
      <c r="X137" s="310"/>
    </row>
    <row r="138" spans="2:24" s="116" customFormat="1" ht="44.25" customHeight="1" thickBot="1" x14ac:dyDescent="0.25">
      <c r="B138" s="427" t="s">
        <v>675</v>
      </c>
      <c r="C138" s="428"/>
      <c r="D138" s="428"/>
      <c r="E138" s="428"/>
      <c r="F138" s="428"/>
      <c r="G138" s="428"/>
      <c r="H138" s="428"/>
      <c r="I138" s="428"/>
      <c r="J138" s="428"/>
      <c r="K138" s="428"/>
      <c r="L138" s="428"/>
      <c r="M138" s="428"/>
      <c r="N138" s="428"/>
      <c r="O138" s="428"/>
      <c r="P138" s="428"/>
      <c r="Q138" s="428"/>
      <c r="R138" s="428"/>
      <c r="S138" s="428"/>
      <c r="T138" s="428"/>
      <c r="U138" s="428"/>
      <c r="V138" s="428"/>
      <c r="W138" s="428"/>
      <c r="X138" s="429"/>
    </row>
    <row r="139" spans="2:24" s="115" customFormat="1" ht="93.75" customHeight="1" x14ac:dyDescent="0.25">
      <c r="B139" s="323" t="s">
        <v>597</v>
      </c>
      <c r="C139" s="324" t="s">
        <v>112</v>
      </c>
      <c r="D139" s="324" t="s">
        <v>113</v>
      </c>
      <c r="E139" s="325" t="s">
        <v>114</v>
      </c>
      <c r="F139" s="194">
        <v>3</v>
      </c>
      <c r="G139" s="194">
        <v>13</v>
      </c>
      <c r="H139" s="172">
        <v>39</v>
      </c>
      <c r="I139" s="194" t="s">
        <v>389</v>
      </c>
      <c r="J139" s="325">
        <v>-2</v>
      </c>
      <c r="K139" s="194">
        <v>13</v>
      </c>
      <c r="L139" s="194">
        <v>1</v>
      </c>
      <c r="M139" s="325">
        <v>13</v>
      </c>
      <c r="N139" s="326" t="s">
        <v>64</v>
      </c>
      <c r="O139" s="327" t="s">
        <v>20</v>
      </c>
      <c r="P139" s="328" t="s">
        <v>654</v>
      </c>
      <c r="Q139" s="329"/>
      <c r="R139" s="330" t="s">
        <v>213</v>
      </c>
      <c r="S139" s="330" t="s">
        <v>214</v>
      </c>
      <c r="T139" s="357">
        <v>42736</v>
      </c>
      <c r="U139" s="357">
        <v>43100</v>
      </c>
      <c r="V139" s="359" t="s">
        <v>390</v>
      </c>
      <c r="W139" s="334" t="s">
        <v>391</v>
      </c>
      <c r="X139" s="335"/>
    </row>
    <row r="140" spans="2:24" s="115" customFormat="1" ht="71.25" customHeight="1" x14ac:dyDescent="0.25">
      <c r="B140" s="292"/>
      <c r="C140" s="313"/>
      <c r="D140" s="313"/>
      <c r="E140" s="298"/>
      <c r="F140" s="298" t="s">
        <v>116</v>
      </c>
      <c r="G140" s="298" t="s">
        <v>3</v>
      </c>
      <c r="H140" s="311" t="s">
        <v>158</v>
      </c>
      <c r="I140" s="190" t="s">
        <v>215</v>
      </c>
      <c r="J140" s="298"/>
      <c r="K140" s="298" t="s">
        <v>3</v>
      </c>
      <c r="L140" s="298" t="s">
        <v>119</v>
      </c>
      <c r="M140" s="298"/>
      <c r="N140" s="300"/>
      <c r="O140" s="302"/>
      <c r="P140" s="304"/>
      <c r="Q140" s="317"/>
      <c r="R140" s="318"/>
      <c r="S140" s="318"/>
      <c r="T140" s="358"/>
      <c r="U140" s="358"/>
      <c r="V140" s="346"/>
      <c r="W140" s="336"/>
      <c r="X140" s="337"/>
    </row>
    <row r="141" spans="2:24" s="115" customFormat="1" ht="93.75" customHeight="1" x14ac:dyDescent="0.25">
      <c r="B141" s="292"/>
      <c r="C141" s="313"/>
      <c r="D141" s="313"/>
      <c r="E141" s="298"/>
      <c r="F141" s="298"/>
      <c r="G141" s="298"/>
      <c r="H141" s="311"/>
      <c r="I141" s="190" t="s">
        <v>216</v>
      </c>
      <c r="J141" s="298"/>
      <c r="K141" s="298"/>
      <c r="L141" s="298"/>
      <c r="M141" s="298"/>
      <c r="N141" s="300"/>
      <c r="O141" s="302"/>
      <c r="P141" s="304"/>
      <c r="Q141" s="317"/>
      <c r="R141" s="318"/>
      <c r="S141" s="318"/>
      <c r="T141" s="358"/>
      <c r="U141" s="358"/>
      <c r="V141" s="346"/>
      <c r="W141" s="336"/>
      <c r="X141" s="337"/>
    </row>
    <row r="142" spans="2:24" s="115" customFormat="1" ht="108.75" customHeight="1" x14ac:dyDescent="0.25">
      <c r="B142" s="292"/>
      <c r="C142" s="313"/>
      <c r="D142" s="313"/>
      <c r="E142" s="298"/>
      <c r="F142" s="298"/>
      <c r="G142" s="298"/>
      <c r="H142" s="311"/>
      <c r="I142" s="190" t="s">
        <v>217</v>
      </c>
      <c r="J142" s="190"/>
      <c r="K142" s="298"/>
      <c r="L142" s="298"/>
      <c r="M142" s="298"/>
      <c r="N142" s="300"/>
      <c r="O142" s="302"/>
      <c r="P142" s="304"/>
      <c r="Q142" s="317"/>
      <c r="R142" s="318"/>
      <c r="S142" s="318"/>
      <c r="T142" s="358"/>
      <c r="U142" s="358"/>
      <c r="V142" s="346"/>
      <c r="W142" s="336"/>
      <c r="X142" s="337"/>
    </row>
    <row r="143" spans="2:24" s="115" customFormat="1" ht="118.5" customHeight="1" x14ac:dyDescent="0.25">
      <c r="B143" s="292"/>
      <c r="C143" s="313"/>
      <c r="D143" s="313"/>
      <c r="E143" s="298"/>
      <c r="F143" s="298"/>
      <c r="G143" s="298"/>
      <c r="H143" s="311"/>
      <c r="I143" s="190" t="s">
        <v>218</v>
      </c>
      <c r="J143" s="190"/>
      <c r="K143" s="298"/>
      <c r="L143" s="298"/>
      <c r="M143" s="298"/>
      <c r="N143" s="300"/>
      <c r="O143" s="302"/>
      <c r="P143" s="304"/>
      <c r="Q143" s="317"/>
      <c r="R143" s="318"/>
      <c r="S143" s="318"/>
      <c r="T143" s="358"/>
      <c r="U143" s="358"/>
      <c r="V143" s="346"/>
      <c r="W143" s="336"/>
      <c r="X143" s="337"/>
    </row>
    <row r="144" spans="2:24" s="115" customFormat="1" ht="99.75" customHeight="1" x14ac:dyDescent="0.25">
      <c r="B144" s="292" t="s">
        <v>598</v>
      </c>
      <c r="C144" s="294" t="s">
        <v>120</v>
      </c>
      <c r="D144" s="294" t="s">
        <v>121</v>
      </c>
      <c r="E144" s="296" t="s">
        <v>114</v>
      </c>
      <c r="F144" s="190">
        <v>2</v>
      </c>
      <c r="G144" s="190">
        <v>11</v>
      </c>
      <c r="H144" s="173">
        <v>22</v>
      </c>
      <c r="I144" s="190" t="s">
        <v>219</v>
      </c>
      <c r="J144" s="298">
        <v>-2</v>
      </c>
      <c r="K144" s="190">
        <v>7</v>
      </c>
      <c r="L144" s="190">
        <v>1</v>
      </c>
      <c r="M144" s="298">
        <v>7</v>
      </c>
      <c r="N144" s="300" t="s">
        <v>62</v>
      </c>
      <c r="O144" s="336" t="s">
        <v>20</v>
      </c>
      <c r="P144" s="304" t="s">
        <v>392</v>
      </c>
      <c r="Q144" s="304"/>
      <c r="R144" s="304" t="s">
        <v>220</v>
      </c>
      <c r="S144" s="302" t="s">
        <v>393</v>
      </c>
      <c r="T144" s="306">
        <v>42736</v>
      </c>
      <c r="U144" s="306">
        <v>43100</v>
      </c>
      <c r="V144" s="346" t="s">
        <v>394</v>
      </c>
      <c r="W144" s="360" t="s">
        <v>395</v>
      </c>
      <c r="X144" s="361"/>
    </row>
    <row r="145" spans="2:24" s="115" customFormat="1" ht="96" customHeight="1" x14ac:dyDescent="0.25">
      <c r="B145" s="292"/>
      <c r="C145" s="294"/>
      <c r="D145" s="294"/>
      <c r="E145" s="296"/>
      <c r="F145" s="298" t="s">
        <v>122</v>
      </c>
      <c r="G145" s="298" t="s">
        <v>27</v>
      </c>
      <c r="H145" s="311" t="s">
        <v>57</v>
      </c>
      <c r="I145" s="190" t="s">
        <v>221</v>
      </c>
      <c r="J145" s="298"/>
      <c r="K145" s="298" t="s">
        <v>2</v>
      </c>
      <c r="L145" s="298" t="s">
        <v>119</v>
      </c>
      <c r="M145" s="298"/>
      <c r="N145" s="300"/>
      <c r="O145" s="336"/>
      <c r="P145" s="304"/>
      <c r="Q145" s="304"/>
      <c r="R145" s="304"/>
      <c r="S145" s="302"/>
      <c r="T145" s="306"/>
      <c r="U145" s="306"/>
      <c r="V145" s="346"/>
      <c r="W145" s="360"/>
      <c r="X145" s="361"/>
    </row>
    <row r="146" spans="2:24" s="115" customFormat="1" ht="71.25" customHeight="1" x14ac:dyDescent="0.25">
      <c r="B146" s="292"/>
      <c r="C146" s="294"/>
      <c r="D146" s="294"/>
      <c r="E146" s="296"/>
      <c r="F146" s="298"/>
      <c r="G146" s="298"/>
      <c r="H146" s="311"/>
      <c r="I146" s="190" t="s">
        <v>124</v>
      </c>
      <c r="J146" s="298"/>
      <c r="K146" s="298"/>
      <c r="L146" s="298"/>
      <c r="M146" s="298"/>
      <c r="N146" s="300"/>
      <c r="O146" s="336"/>
      <c r="P146" s="304"/>
      <c r="Q146" s="304"/>
      <c r="R146" s="304"/>
      <c r="S146" s="302"/>
      <c r="T146" s="306"/>
      <c r="U146" s="306"/>
      <c r="V146" s="346"/>
      <c r="W146" s="360"/>
      <c r="X146" s="361"/>
    </row>
    <row r="147" spans="2:24" s="115" customFormat="1" ht="71.25" customHeight="1" x14ac:dyDescent="0.25">
      <c r="B147" s="292" t="s">
        <v>599</v>
      </c>
      <c r="C147" s="294" t="s">
        <v>222</v>
      </c>
      <c r="D147" s="294" t="s">
        <v>126</v>
      </c>
      <c r="E147" s="296" t="s">
        <v>114</v>
      </c>
      <c r="F147" s="190">
        <v>3</v>
      </c>
      <c r="G147" s="190">
        <v>11</v>
      </c>
      <c r="H147" s="173">
        <v>33</v>
      </c>
      <c r="I147" s="190" t="s">
        <v>223</v>
      </c>
      <c r="J147" s="298">
        <v>-2</v>
      </c>
      <c r="K147" s="190">
        <v>11</v>
      </c>
      <c r="L147" s="190">
        <v>2</v>
      </c>
      <c r="M147" s="298">
        <v>22</v>
      </c>
      <c r="N147" s="300" t="s">
        <v>57</v>
      </c>
      <c r="O147" s="336" t="s">
        <v>20</v>
      </c>
      <c r="P147" s="304" t="s">
        <v>396</v>
      </c>
      <c r="Q147" s="302"/>
      <c r="R147" s="302" t="s">
        <v>224</v>
      </c>
      <c r="S147" s="302" t="s">
        <v>225</v>
      </c>
      <c r="T147" s="306">
        <v>42736</v>
      </c>
      <c r="U147" s="306">
        <v>43100</v>
      </c>
      <c r="V147" s="346" t="s">
        <v>397</v>
      </c>
      <c r="W147" s="352" t="s">
        <v>398</v>
      </c>
      <c r="X147" s="353"/>
    </row>
    <row r="148" spans="2:24" s="115" customFormat="1" ht="71.25" customHeight="1" x14ac:dyDescent="0.25">
      <c r="B148" s="292"/>
      <c r="C148" s="294"/>
      <c r="D148" s="294"/>
      <c r="E148" s="296"/>
      <c r="F148" s="298" t="s">
        <v>116</v>
      </c>
      <c r="G148" s="298" t="s">
        <v>27</v>
      </c>
      <c r="H148" s="311" t="s">
        <v>128</v>
      </c>
      <c r="I148" s="190" t="s">
        <v>399</v>
      </c>
      <c r="J148" s="298"/>
      <c r="K148" s="298" t="s">
        <v>27</v>
      </c>
      <c r="L148" s="298" t="s">
        <v>122</v>
      </c>
      <c r="M148" s="298"/>
      <c r="N148" s="300"/>
      <c r="O148" s="336"/>
      <c r="P148" s="304"/>
      <c r="Q148" s="302"/>
      <c r="R148" s="302"/>
      <c r="S148" s="302"/>
      <c r="T148" s="306"/>
      <c r="U148" s="306"/>
      <c r="V148" s="346"/>
      <c r="W148" s="352"/>
      <c r="X148" s="353"/>
    </row>
    <row r="149" spans="2:24" s="115" customFormat="1" ht="174.75" customHeight="1" x14ac:dyDescent="0.25">
      <c r="B149" s="292"/>
      <c r="C149" s="294"/>
      <c r="D149" s="294"/>
      <c r="E149" s="296"/>
      <c r="F149" s="298"/>
      <c r="G149" s="298"/>
      <c r="H149" s="311"/>
      <c r="I149" s="190" t="s">
        <v>215</v>
      </c>
      <c r="J149" s="298"/>
      <c r="K149" s="298"/>
      <c r="L149" s="298"/>
      <c r="M149" s="298"/>
      <c r="N149" s="300"/>
      <c r="O149" s="336"/>
      <c r="P149" s="304"/>
      <c r="Q149" s="302"/>
      <c r="R149" s="302"/>
      <c r="S149" s="302"/>
      <c r="T149" s="306"/>
      <c r="U149" s="306"/>
      <c r="V149" s="346"/>
      <c r="W149" s="352"/>
      <c r="X149" s="353"/>
    </row>
    <row r="150" spans="2:24" s="115" customFormat="1" ht="108.75" customHeight="1" x14ac:dyDescent="0.25">
      <c r="B150" s="292" t="s">
        <v>600</v>
      </c>
      <c r="C150" s="294" t="s">
        <v>226</v>
      </c>
      <c r="D150" s="294" t="s">
        <v>227</v>
      </c>
      <c r="E150" s="296" t="s">
        <v>114</v>
      </c>
      <c r="F150" s="190">
        <v>3</v>
      </c>
      <c r="G150" s="190">
        <v>7</v>
      </c>
      <c r="H150" s="173">
        <v>21</v>
      </c>
      <c r="I150" s="190" t="s">
        <v>228</v>
      </c>
      <c r="J150" s="298">
        <v>-2</v>
      </c>
      <c r="K150" s="190">
        <v>7</v>
      </c>
      <c r="L150" s="190">
        <v>1</v>
      </c>
      <c r="M150" s="298">
        <v>7</v>
      </c>
      <c r="N150" s="300" t="s">
        <v>62</v>
      </c>
      <c r="O150" s="336" t="s">
        <v>20</v>
      </c>
      <c r="P150" s="304" t="s">
        <v>400</v>
      </c>
      <c r="Q150" s="304"/>
      <c r="R150" s="304" t="s">
        <v>229</v>
      </c>
      <c r="S150" s="302" t="s">
        <v>230</v>
      </c>
      <c r="T150" s="306">
        <v>42736</v>
      </c>
      <c r="U150" s="306">
        <v>43100</v>
      </c>
      <c r="V150" s="346" t="s">
        <v>401</v>
      </c>
      <c r="W150" s="352" t="s">
        <v>402</v>
      </c>
      <c r="X150" s="353"/>
    </row>
    <row r="151" spans="2:24" s="115" customFormat="1" ht="156" customHeight="1" x14ac:dyDescent="0.25">
      <c r="B151" s="292"/>
      <c r="C151" s="294"/>
      <c r="D151" s="294"/>
      <c r="E151" s="296"/>
      <c r="F151" s="298" t="s">
        <v>116</v>
      </c>
      <c r="G151" s="298" t="s">
        <v>2</v>
      </c>
      <c r="H151" s="311" t="s">
        <v>117</v>
      </c>
      <c r="I151" s="190" t="s">
        <v>231</v>
      </c>
      <c r="J151" s="298"/>
      <c r="K151" s="298" t="s">
        <v>2</v>
      </c>
      <c r="L151" s="298" t="s">
        <v>119</v>
      </c>
      <c r="M151" s="298"/>
      <c r="N151" s="300"/>
      <c r="O151" s="336"/>
      <c r="P151" s="304"/>
      <c r="Q151" s="304"/>
      <c r="R151" s="304"/>
      <c r="S151" s="302"/>
      <c r="T151" s="306"/>
      <c r="U151" s="306"/>
      <c r="V151" s="346"/>
      <c r="W151" s="352"/>
      <c r="X151" s="353"/>
    </row>
    <row r="152" spans="2:24" s="115" customFormat="1" ht="114.75" customHeight="1" x14ac:dyDescent="0.25">
      <c r="B152" s="292"/>
      <c r="C152" s="294"/>
      <c r="D152" s="294"/>
      <c r="E152" s="296"/>
      <c r="F152" s="298"/>
      <c r="G152" s="298"/>
      <c r="H152" s="311"/>
      <c r="I152" s="190" t="s">
        <v>655</v>
      </c>
      <c r="J152" s="298"/>
      <c r="K152" s="298"/>
      <c r="L152" s="298"/>
      <c r="M152" s="298"/>
      <c r="N152" s="300"/>
      <c r="O152" s="336"/>
      <c r="P152" s="304"/>
      <c r="Q152" s="304"/>
      <c r="R152" s="304"/>
      <c r="S152" s="302"/>
      <c r="T152" s="306"/>
      <c r="U152" s="306"/>
      <c r="V152" s="346"/>
      <c r="W152" s="352"/>
      <c r="X152" s="353"/>
    </row>
    <row r="153" spans="2:24" s="115" customFormat="1" ht="71.25" customHeight="1" x14ac:dyDescent="0.25">
      <c r="B153" s="292" t="s">
        <v>601</v>
      </c>
      <c r="C153" s="294" t="s">
        <v>133</v>
      </c>
      <c r="D153" s="294" t="s">
        <v>134</v>
      </c>
      <c r="E153" s="296" t="s">
        <v>114</v>
      </c>
      <c r="F153" s="190">
        <v>3</v>
      </c>
      <c r="G153" s="190">
        <v>13</v>
      </c>
      <c r="H153" s="173">
        <v>39</v>
      </c>
      <c r="I153" s="190" t="s">
        <v>232</v>
      </c>
      <c r="J153" s="338">
        <v>-2</v>
      </c>
      <c r="K153" s="190">
        <v>13</v>
      </c>
      <c r="L153" s="190">
        <v>1</v>
      </c>
      <c r="M153" s="298">
        <v>13</v>
      </c>
      <c r="N153" s="300" t="s">
        <v>64</v>
      </c>
      <c r="O153" s="336" t="s">
        <v>20</v>
      </c>
      <c r="P153" s="304" t="s">
        <v>233</v>
      </c>
      <c r="Q153" s="302"/>
      <c r="R153" s="302" t="s">
        <v>234</v>
      </c>
      <c r="S153" s="302" t="s">
        <v>235</v>
      </c>
      <c r="T153" s="306">
        <v>42736</v>
      </c>
      <c r="U153" s="306">
        <v>43100</v>
      </c>
      <c r="V153" s="346" t="s">
        <v>403</v>
      </c>
      <c r="W153" s="352" t="s">
        <v>404</v>
      </c>
      <c r="X153" s="353"/>
    </row>
    <row r="154" spans="2:24" s="115" customFormat="1" ht="71.25" customHeight="1" x14ac:dyDescent="0.25">
      <c r="B154" s="292"/>
      <c r="C154" s="294"/>
      <c r="D154" s="294"/>
      <c r="E154" s="296"/>
      <c r="F154" s="298" t="s">
        <v>116</v>
      </c>
      <c r="G154" s="298" t="s">
        <v>3</v>
      </c>
      <c r="H154" s="311" t="s">
        <v>158</v>
      </c>
      <c r="I154" s="190" t="s">
        <v>327</v>
      </c>
      <c r="J154" s="338"/>
      <c r="K154" s="298" t="s">
        <v>3</v>
      </c>
      <c r="L154" s="298" t="s">
        <v>119</v>
      </c>
      <c r="M154" s="298"/>
      <c r="N154" s="300"/>
      <c r="O154" s="336"/>
      <c r="P154" s="304"/>
      <c r="Q154" s="302"/>
      <c r="R154" s="302"/>
      <c r="S154" s="302"/>
      <c r="T154" s="306"/>
      <c r="U154" s="306"/>
      <c r="V154" s="346"/>
      <c r="W154" s="352"/>
      <c r="X154" s="353"/>
    </row>
    <row r="155" spans="2:24" s="115" customFormat="1" ht="116.25" customHeight="1" x14ac:dyDescent="0.25">
      <c r="B155" s="292"/>
      <c r="C155" s="294"/>
      <c r="D155" s="294"/>
      <c r="E155" s="296"/>
      <c r="F155" s="298"/>
      <c r="G155" s="298"/>
      <c r="H155" s="311"/>
      <c r="I155" s="190" t="s">
        <v>327</v>
      </c>
      <c r="J155" s="338"/>
      <c r="K155" s="298"/>
      <c r="L155" s="298"/>
      <c r="M155" s="298"/>
      <c r="N155" s="300"/>
      <c r="O155" s="336"/>
      <c r="P155" s="304"/>
      <c r="Q155" s="302"/>
      <c r="R155" s="302"/>
      <c r="S155" s="302"/>
      <c r="T155" s="306"/>
      <c r="U155" s="306"/>
      <c r="V155" s="346"/>
      <c r="W155" s="352"/>
      <c r="X155" s="353"/>
    </row>
    <row r="156" spans="2:24" s="115" customFormat="1" ht="71.25" customHeight="1" x14ac:dyDescent="0.25">
      <c r="B156" s="292" t="s">
        <v>602</v>
      </c>
      <c r="C156" s="294" t="s">
        <v>136</v>
      </c>
      <c r="D156" s="294" t="s">
        <v>236</v>
      </c>
      <c r="E156" s="296" t="s">
        <v>114</v>
      </c>
      <c r="F156" s="190">
        <v>3</v>
      </c>
      <c r="G156" s="190">
        <v>13</v>
      </c>
      <c r="H156" s="173">
        <v>39</v>
      </c>
      <c r="I156" s="190" t="s">
        <v>137</v>
      </c>
      <c r="J156" s="338">
        <v>-2</v>
      </c>
      <c r="K156" s="190">
        <v>13</v>
      </c>
      <c r="L156" s="190">
        <v>1</v>
      </c>
      <c r="M156" s="298">
        <v>13</v>
      </c>
      <c r="N156" s="300" t="s">
        <v>64</v>
      </c>
      <c r="O156" s="336" t="s">
        <v>20</v>
      </c>
      <c r="P156" s="304" t="s">
        <v>405</v>
      </c>
      <c r="Q156" s="302"/>
      <c r="R156" s="302" t="s">
        <v>237</v>
      </c>
      <c r="S156" s="302" t="s">
        <v>238</v>
      </c>
      <c r="T156" s="306">
        <v>42736</v>
      </c>
      <c r="U156" s="306">
        <v>43100</v>
      </c>
      <c r="V156" s="346" t="s">
        <v>406</v>
      </c>
      <c r="W156" s="352" t="s">
        <v>407</v>
      </c>
      <c r="X156" s="353"/>
    </row>
    <row r="157" spans="2:24" s="115" customFormat="1" ht="128.25" customHeight="1" x14ac:dyDescent="0.25">
      <c r="B157" s="292"/>
      <c r="C157" s="294"/>
      <c r="D157" s="294"/>
      <c r="E157" s="296"/>
      <c r="F157" s="298" t="s">
        <v>116</v>
      </c>
      <c r="G157" s="298" t="s">
        <v>3</v>
      </c>
      <c r="H157" s="311" t="s">
        <v>158</v>
      </c>
      <c r="I157" s="190" t="s">
        <v>217</v>
      </c>
      <c r="J157" s="338"/>
      <c r="K157" s="298" t="s">
        <v>3</v>
      </c>
      <c r="L157" s="298" t="s">
        <v>119</v>
      </c>
      <c r="M157" s="298"/>
      <c r="N157" s="300"/>
      <c r="O157" s="336"/>
      <c r="P157" s="304"/>
      <c r="Q157" s="302"/>
      <c r="R157" s="302"/>
      <c r="S157" s="302"/>
      <c r="T157" s="306"/>
      <c r="U157" s="306"/>
      <c r="V157" s="346"/>
      <c r="W157" s="352"/>
      <c r="X157" s="353"/>
    </row>
    <row r="158" spans="2:24" s="115" customFormat="1" ht="122.25" customHeight="1" x14ac:dyDescent="0.25">
      <c r="B158" s="292"/>
      <c r="C158" s="294"/>
      <c r="D158" s="294"/>
      <c r="E158" s="296"/>
      <c r="F158" s="298"/>
      <c r="G158" s="298"/>
      <c r="H158" s="311"/>
      <c r="I158" s="190" t="s">
        <v>408</v>
      </c>
      <c r="J158" s="338"/>
      <c r="K158" s="298"/>
      <c r="L158" s="298"/>
      <c r="M158" s="298"/>
      <c r="N158" s="300"/>
      <c r="O158" s="336"/>
      <c r="P158" s="304"/>
      <c r="Q158" s="302"/>
      <c r="R158" s="302"/>
      <c r="S158" s="302"/>
      <c r="T158" s="306"/>
      <c r="U158" s="306"/>
      <c r="V158" s="346"/>
      <c r="W158" s="352"/>
      <c r="X158" s="353"/>
    </row>
    <row r="159" spans="2:24" s="115" customFormat="1" ht="126.75" customHeight="1" x14ac:dyDescent="0.25">
      <c r="B159" s="292" t="s">
        <v>603</v>
      </c>
      <c r="C159" s="294" t="s">
        <v>139</v>
      </c>
      <c r="D159" s="294" t="s">
        <v>140</v>
      </c>
      <c r="E159" s="296" t="s">
        <v>114</v>
      </c>
      <c r="F159" s="190">
        <v>3</v>
      </c>
      <c r="G159" s="190">
        <v>13</v>
      </c>
      <c r="H159" s="173">
        <v>39</v>
      </c>
      <c r="I159" s="354" t="s">
        <v>656</v>
      </c>
      <c r="J159" s="338">
        <v>-2</v>
      </c>
      <c r="K159" s="190">
        <v>13</v>
      </c>
      <c r="L159" s="190">
        <v>1</v>
      </c>
      <c r="M159" s="298">
        <v>13</v>
      </c>
      <c r="N159" s="300" t="s">
        <v>64</v>
      </c>
      <c r="O159" s="336" t="s">
        <v>20</v>
      </c>
      <c r="P159" s="342" t="s">
        <v>409</v>
      </c>
      <c r="Q159" s="304"/>
      <c r="R159" s="302" t="s">
        <v>239</v>
      </c>
      <c r="S159" s="302" t="s">
        <v>240</v>
      </c>
      <c r="T159" s="306">
        <v>42736</v>
      </c>
      <c r="U159" s="306">
        <v>43100</v>
      </c>
      <c r="V159" s="346" t="s">
        <v>657</v>
      </c>
      <c r="W159" s="352" t="s">
        <v>658</v>
      </c>
      <c r="X159" s="353"/>
    </row>
    <row r="160" spans="2:24" s="115" customFormat="1" ht="33" customHeight="1" x14ac:dyDescent="0.25">
      <c r="B160" s="292"/>
      <c r="C160" s="294"/>
      <c r="D160" s="294"/>
      <c r="E160" s="296"/>
      <c r="F160" s="298" t="s">
        <v>116</v>
      </c>
      <c r="G160" s="298" t="s">
        <v>3</v>
      </c>
      <c r="H160" s="311" t="s">
        <v>158</v>
      </c>
      <c r="I160" s="355"/>
      <c r="J160" s="338"/>
      <c r="K160" s="298" t="s">
        <v>3</v>
      </c>
      <c r="L160" s="298" t="s">
        <v>119</v>
      </c>
      <c r="M160" s="298"/>
      <c r="N160" s="300"/>
      <c r="O160" s="336"/>
      <c r="P160" s="342"/>
      <c r="Q160" s="304"/>
      <c r="R160" s="302"/>
      <c r="S160" s="302"/>
      <c r="T160" s="306"/>
      <c r="U160" s="306"/>
      <c r="V160" s="346"/>
      <c r="W160" s="352"/>
      <c r="X160" s="353"/>
    </row>
    <row r="161" spans="2:24" s="115" customFormat="1" ht="87.75" customHeight="1" x14ac:dyDescent="0.25">
      <c r="B161" s="292"/>
      <c r="C161" s="294"/>
      <c r="D161" s="294"/>
      <c r="E161" s="296"/>
      <c r="F161" s="298"/>
      <c r="G161" s="298"/>
      <c r="H161" s="311"/>
      <c r="I161" s="356"/>
      <c r="J161" s="338"/>
      <c r="K161" s="298"/>
      <c r="L161" s="298"/>
      <c r="M161" s="298"/>
      <c r="N161" s="300"/>
      <c r="O161" s="336"/>
      <c r="P161" s="342"/>
      <c r="Q161" s="304"/>
      <c r="R161" s="302"/>
      <c r="S161" s="302"/>
      <c r="T161" s="306"/>
      <c r="U161" s="306"/>
      <c r="V161" s="346"/>
      <c r="W161" s="352"/>
      <c r="X161" s="353"/>
    </row>
    <row r="162" spans="2:24" s="115" customFormat="1" ht="148.5" customHeight="1" x14ac:dyDescent="0.25">
      <c r="B162" s="292" t="s">
        <v>604</v>
      </c>
      <c r="C162" s="294" t="s">
        <v>241</v>
      </c>
      <c r="D162" s="294" t="s">
        <v>143</v>
      </c>
      <c r="E162" s="296" t="s">
        <v>114</v>
      </c>
      <c r="F162" s="190">
        <v>2</v>
      </c>
      <c r="G162" s="190">
        <v>7</v>
      </c>
      <c r="H162" s="173">
        <v>14</v>
      </c>
      <c r="I162" s="190" t="s">
        <v>144</v>
      </c>
      <c r="J162" s="338">
        <v>0</v>
      </c>
      <c r="K162" s="190">
        <v>7</v>
      </c>
      <c r="L162" s="190">
        <v>2</v>
      </c>
      <c r="M162" s="298">
        <v>14</v>
      </c>
      <c r="N162" s="300" t="s">
        <v>63</v>
      </c>
      <c r="O162" s="340" t="s">
        <v>20</v>
      </c>
      <c r="P162" s="342" t="s">
        <v>242</v>
      </c>
      <c r="Q162" s="342"/>
      <c r="R162" s="344" t="s">
        <v>243</v>
      </c>
      <c r="S162" s="344" t="s">
        <v>244</v>
      </c>
      <c r="T162" s="306">
        <v>42736</v>
      </c>
      <c r="U162" s="306">
        <v>43100</v>
      </c>
      <c r="V162" s="346" t="s">
        <v>410</v>
      </c>
      <c r="W162" s="348" t="s">
        <v>411</v>
      </c>
      <c r="X162" s="349"/>
    </row>
    <row r="163" spans="2:24" s="115" customFormat="1" ht="56.25" customHeight="1" x14ac:dyDescent="0.25">
      <c r="B163" s="292"/>
      <c r="C163" s="294"/>
      <c r="D163" s="294"/>
      <c r="E163" s="296"/>
      <c r="F163" s="298" t="s">
        <v>122</v>
      </c>
      <c r="G163" s="298" t="s">
        <v>2</v>
      </c>
      <c r="H163" s="311" t="s">
        <v>63</v>
      </c>
      <c r="I163" s="190" t="s">
        <v>327</v>
      </c>
      <c r="J163" s="338"/>
      <c r="K163" s="298" t="s">
        <v>2</v>
      </c>
      <c r="L163" s="298" t="s">
        <v>122</v>
      </c>
      <c r="M163" s="298"/>
      <c r="N163" s="300"/>
      <c r="O163" s="340"/>
      <c r="P163" s="342"/>
      <c r="Q163" s="342"/>
      <c r="R163" s="344"/>
      <c r="S163" s="344"/>
      <c r="T163" s="306"/>
      <c r="U163" s="306"/>
      <c r="V163" s="346"/>
      <c r="W163" s="348"/>
      <c r="X163" s="349"/>
    </row>
    <row r="164" spans="2:24" s="115" customFormat="1" ht="92.25" customHeight="1" thickBot="1" x14ac:dyDescent="0.3">
      <c r="B164" s="293"/>
      <c r="C164" s="295"/>
      <c r="D164" s="295"/>
      <c r="E164" s="297"/>
      <c r="F164" s="299"/>
      <c r="G164" s="299"/>
      <c r="H164" s="312"/>
      <c r="I164" s="195" t="s">
        <v>327</v>
      </c>
      <c r="J164" s="339"/>
      <c r="K164" s="299"/>
      <c r="L164" s="299"/>
      <c r="M164" s="299"/>
      <c r="N164" s="301"/>
      <c r="O164" s="341"/>
      <c r="P164" s="343"/>
      <c r="Q164" s="343"/>
      <c r="R164" s="345"/>
      <c r="S164" s="345"/>
      <c r="T164" s="307"/>
      <c r="U164" s="307"/>
      <c r="V164" s="347"/>
      <c r="W164" s="350"/>
      <c r="X164" s="351"/>
    </row>
    <row r="165" spans="2:24" s="116" customFormat="1" ht="91.5" customHeight="1" thickBot="1" x14ac:dyDescent="0.25">
      <c r="B165" s="408" t="s">
        <v>292</v>
      </c>
      <c r="C165" s="409"/>
      <c r="D165" s="409"/>
      <c r="E165" s="409"/>
      <c r="F165" s="409"/>
      <c r="G165" s="409"/>
      <c r="H165" s="409"/>
      <c r="I165" s="409"/>
      <c r="J165" s="409"/>
      <c r="K165" s="409"/>
      <c r="L165" s="409"/>
      <c r="M165" s="409"/>
      <c r="N165" s="409"/>
      <c r="O165" s="409"/>
      <c r="P165" s="409"/>
      <c r="Q165" s="409"/>
      <c r="R165" s="409"/>
      <c r="S165" s="409"/>
      <c r="T165" s="409"/>
      <c r="U165" s="409"/>
      <c r="V165" s="409"/>
      <c r="W165" s="409"/>
      <c r="X165" s="410"/>
    </row>
    <row r="166" spans="2:24" s="116" customFormat="1" ht="54" customHeight="1" thickBot="1" x14ac:dyDescent="0.25">
      <c r="B166" s="405" t="s">
        <v>245</v>
      </c>
      <c r="C166" s="406"/>
      <c r="D166" s="406"/>
      <c r="E166" s="406"/>
      <c r="F166" s="406"/>
      <c r="G166" s="406"/>
      <c r="H166" s="406"/>
      <c r="I166" s="406"/>
      <c r="J166" s="406"/>
      <c r="K166" s="406"/>
      <c r="L166" s="406"/>
      <c r="M166" s="406"/>
      <c r="N166" s="406"/>
      <c r="O166" s="406"/>
      <c r="P166" s="406"/>
      <c r="Q166" s="406"/>
      <c r="R166" s="406"/>
      <c r="S166" s="406"/>
      <c r="T166" s="406"/>
      <c r="U166" s="406"/>
      <c r="V166" s="406"/>
      <c r="W166" s="406"/>
      <c r="X166" s="407"/>
    </row>
    <row r="167" spans="2:24" s="115" customFormat="1" ht="122.25" customHeight="1" x14ac:dyDescent="0.25">
      <c r="B167" s="323" t="s">
        <v>605</v>
      </c>
      <c r="C167" s="324" t="s">
        <v>246</v>
      </c>
      <c r="D167" s="324" t="s">
        <v>247</v>
      </c>
      <c r="E167" s="325" t="s">
        <v>114</v>
      </c>
      <c r="F167" s="194">
        <v>1</v>
      </c>
      <c r="G167" s="194">
        <v>13</v>
      </c>
      <c r="H167" s="172">
        <v>13</v>
      </c>
      <c r="I167" s="194" t="s">
        <v>248</v>
      </c>
      <c r="J167" s="325">
        <v>-2</v>
      </c>
      <c r="K167" s="194">
        <v>13</v>
      </c>
      <c r="L167" s="194">
        <v>1</v>
      </c>
      <c r="M167" s="325">
        <v>13</v>
      </c>
      <c r="N167" s="326" t="s">
        <v>64</v>
      </c>
      <c r="O167" s="327" t="s">
        <v>20</v>
      </c>
      <c r="P167" s="328" t="s">
        <v>490</v>
      </c>
      <c r="Q167" s="329"/>
      <c r="R167" s="191" t="s">
        <v>249</v>
      </c>
      <c r="S167" s="191" t="s">
        <v>491</v>
      </c>
      <c r="T167" s="192">
        <v>42736</v>
      </c>
      <c r="U167" s="192">
        <v>43100</v>
      </c>
      <c r="V167" s="193" t="s">
        <v>492</v>
      </c>
      <c r="W167" s="334" t="s">
        <v>493</v>
      </c>
      <c r="X167" s="335"/>
    </row>
    <row r="168" spans="2:24" s="115" customFormat="1" ht="48.75" customHeight="1" x14ac:dyDescent="0.25">
      <c r="B168" s="292"/>
      <c r="C168" s="313"/>
      <c r="D168" s="313"/>
      <c r="E168" s="298"/>
      <c r="F168" s="298" t="s">
        <v>119</v>
      </c>
      <c r="G168" s="298" t="s">
        <v>3</v>
      </c>
      <c r="H168" s="311" t="s">
        <v>64</v>
      </c>
      <c r="I168" s="190" t="s">
        <v>327</v>
      </c>
      <c r="J168" s="298"/>
      <c r="K168" s="298" t="s">
        <v>3</v>
      </c>
      <c r="L168" s="298" t="s">
        <v>119</v>
      </c>
      <c r="M168" s="298"/>
      <c r="N168" s="300"/>
      <c r="O168" s="302"/>
      <c r="P168" s="304"/>
      <c r="Q168" s="317"/>
      <c r="R168" s="306" t="s">
        <v>253</v>
      </c>
      <c r="S168" s="306"/>
      <c r="T168" s="306">
        <v>42916</v>
      </c>
      <c r="U168" s="306">
        <v>43100</v>
      </c>
      <c r="V168" s="306" t="s">
        <v>494</v>
      </c>
      <c r="W168" s="306" t="s">
        <v>495</v>
      </c>
      <c r="X168" s="460"/>
    </row>
    <row r="169" spans="2:24" s="115" customFormat="1" ht="56.25" customHeight="1" x14ac:dyDescent="0.25">
      <c r="B169" s="292"/>
      <c r="C169" s="313"/>
      <c r="D169" s="313"/>
      <c r="E169" s="298"/>
      <c r="F169" s="298"/>
      <c r="G169" s="298"/>
      <c r="H169" s="311"/>
      <c r="I169" s="190" t="s">
        <v>327</v>
      </c>
      <c r="J169" s="298"/>
      <c r="K169" s="298"/>
      <c r="L169" s="298"/>
      <c r="M169" s="298"/>
      <c r="N169" s="300"/>
      <c r="O169" s="302"/>
      <c r="P169" s="304"/>
      <c r="Q169" s="317"/>
      <c r="R169" s="306"/>
      <c r="S169" s="306"/>
      <c r="T169" s="306"/>
      <c r="U169" s="306"/>
      <c r="V169" s="306"/>
      <c r="W169" s="306"/>
      <c r="X169" s="460"/>
    </row>
    <row r="170" spans="2:24" s="115" customFormat="1" ht="86.25" customHeight="1" x14ac:dyDescent="0.25">
      <c r="B170" s="292" t="s">
        <v>606</v>
      </c>
      <c r="C170" s="294" t="s">
        <v>250</v>
      </c>
      <c r="D170" s="294" t="s">
        <v>251</v>
      </c>
      <c r="E170" s="296" t="s">
        <v>114</v>
      </c>
      <c r="F170" s="190">
        <v>2</v>
      </c>
      <c r="G170" s="190">
        <v>13</v>
      </c>
      <c r="H170" s="173">
        <v>26</v>
      </c>
      <c r="I170" s="190" t="s">
        <v>252</v>
      </c>
      <c r="J170" s="298">
        <v>-2</v>
      </c>
      <c r="K170" s="190">
        <v>13</v>
      </c>
      <c r="L170" s="190">
        <v>1</v>
      </c>
      <c r="M170" s="298">
        <v>13</v>
      </c>
      <c r="N170" s="300" t="s">
        <v>64</v>
      </c>
      <c r="O170" s="302" t="s">
        <v>20</v>
      </c>
      <c r="P170" s="304" t="s">
        <v>496</v>
      </c>
      <c r="Q170" s="304"/>
      <c r="R170" s="304" t="s">
        <v>253</v>
      </c>
      <c r="S170" s="304" t="s">
        <v>491</v>
      </c>
      <c r="T170" s="306">
        <v>42736</v>
      </c>
      <c r="U170" s="306">
        <v>43100</v>
      </c>
      <c r="V170" s="333" t="s">
        <v>497</v>
      </c>
      <c r="W170" s="336" t="s">
        <v>498</v>
      </c>
      <c r="X170" s="337"/>
    </row>
    <row r="171" spans="2:24" s="115" customFormat="1" ht="78.75" customHeight="1" x14ac:dyDescent="0.25">
      <c r="B171" s="292"/>
      <c r="C171" s="294"/>
      <c r="D171" s="294"/>
      <c r="E171" s="296"/>
      <c r="F171" s="298" t="s">
        <v>122</v>
      </c>
      <c r="G171" s="298" t="s">
        <v>3</v>
      </c>
      <c r="H171" s="311" t="s">
        <v>93</v>
      </c>
      <c r="I171" s="190" t="s">
        <v>254</v>
      </c>
      <c r="J171" s="298"/>
      <c r="K171" s="298" t="s">
        <v>3</v>
      </c>
      <c r="L171" s="298" t="s">
        <v>119</v>
      </c>
      <c r="M171" s="298"/>
      <c r="N171" s="300"/>
      <c r="O171" s="302"/>
      <c r="P171" s="304"/>
      <c r="Q171" s="304"/>
      <c r="R171" s="304"/>
      <c r="S171" s="304"/>
      <c r="T171" s="306"/>
      <c r="U171" s="306"/>
      <c r="V171" s="333"/>
      <c r="W171" s="336"/>
      <c r="X171" s="337"/>
    </row>
    <row r="172" spans="2:24" s="115" customFormat="1" ht="143.25" customHeight="1" x14ac:dyDescent="0.25">
      <c r="B172" s="292"/>
      <c r="C172" s="294"/>
      <c r="D172" s="294"/>
      <c r="E172" s="296"/>
      <c r="F172" s="298"/>
      <c r="G172" s="298"/>
      <c r="H172" s="311"/>
      <c r="I172" s="190" t="s">
        <v>499</v>
      </c>
      <c r="J172" s="298"/>
      <c r="K172" s="298"/>
      <c r="L172" s="298"/>
      <c r="M172" s="298"/>
      <c r="N172" s="300"/>
      <c r="O172" s="302"/>
      <c r="P172" s="304"/>
      <c r="Q172" s="304"/>
      <c r="R172" s="304"/>
      <c r="S172" s="304"/>
      <c r="T172" s="306"/>
      <c r="U172" s="306"/>
      <c r="V172" s="333"/>
      <c r="W172" s="336"/>
      <c r="X172" s="337"/>
    </row>
    <row r="173" spans="2:24" s="115" customFormat="1" ht="77.25" customHeight="1" x14ac:dyDescent="0.25">
      <c r="B173" s="292" t="s">
        <v>607</v>
      </c>
      <c r="C173" s="294" t="s">
        <v>255</v>
      </c>
      <c r="D173" s="294" t="s">
        <v>256</v>
      </c>
      <c r="E173" s="296" t="s">
        <v>114</v>
      </c>
      <c r="F173" s="190">
        <v>1</v>
      </c>
      <c r="G173" s="190">
        <v>13</v>
      </c>
      <c r="H173" s="173">
        <v>13</v>
      </c>
      <c r="I173" s="190" t="s">
        <v>257</v>
      </c>
      <c r="J173" s="298">
        <v>-1</v>
      </c>
      <c r="K173" s="190">
        <v>7</v>
      </c>
      <c r="L173" s="190">
        <v>1</v>
      </c>
      <c r="M173" s="298">
        <v>7</v>
      </c>
      <c r="N173" s="300" t="s">
        <v>62</v>
      </c>
      <c r="O173" s="302" t="s">
        <v>20</v>
      </c>
      <c r="P173" s="304" t="s">
        <v>258</v>
      </c>
      <c r="Q173" s="302"/>
      <c r="R173" s="302" t="s">
        <v>253</v>
      </c>
      <c r="S173" s="302" t="s">
        <v>259</v>
      </c>
      <c r="T173" s="306">
        <v>42736</v>
      </c>
      <c r="U173" s="306">
        <v>43100</v>
      </c>
      <c r="V173" s="308" t="s">
        <v>500</v>
      </c>
      <c r="W173" s="304" t="s">
        <v>501</v>
      </c>
      <c r="X173" s="309"/>
    </row>
    <row r="174" spans="2:24" s="115" customFormat="1" ht="86.25" customHeight="1" x14ac:dyDescent="0.25">
      <c r="B174" s="292"/>
      <c r="C174" s="294"/>
      <c r="D174" s="294"/>
      <c r="E174" s="296"/>
      <c r="F174" s="298" t="s">
        <v>119</v>
      </c>
      <c r="G174" s="298" t="s">
        <v>3</v>
      </c>
      <c r="H174" s="311" t="s">
        <v>64</v>
      </c>
      <c r="I174" s="190" t="s">
        <v>260</v>
      </c>
      <c r="J174" s="298"/>
      <c r="K174" s="298" t="s">
        <v>2</v>
      </c>
      <c r="L174" s="298" t="s">
        <v>119</v>
      </c>
      <c r="M174" s="298"/>
      <c r="N174" s="300"/>
      <c r="O174" s="302"/>
      <c r="P174" s="304"/>
      <c r="Q174" s="302"/>
      <c r="R174" s="302"/>
      <c r="S174" s="302"/>
      <c r="T174" s="306"/>
      <c r="U174" s="306"/>
      <c r="V174" s="302"/>
      <c r="W174" s="304"/>
      <c r="X174" s="309"/>
    </row>
    <row r="175" spans="2:24" s="115" customFormat="1" ht="90" customHeight="1" x14ac:dyDescent="0.25">
      <c r="B175" s="292"/>
      <c r="C175" s="294"/>
      <c r="D175" s="294"/>
      <c r="E175" s="296"/>
      <c r="F175" s="298"/>
      <c r="G175" s="298"/>
      <c r="H175" s="311"/>
      <c r="I175" s="190" t="s">
        <v>261</v>
      </c>
      <c r="J175" s="298"/>
      <c r="K175" s="298"/>
      <c r="L175" s="298"/>
      <c r="M175" s="298"/>
      <c r="N175" s="300"/>
      <c r="O175" s="302"/>
      <c r="P175" s="304"/>
      <c r="Q175" s="302"/>
      <c r="R175" s="302"/>
      <c r="S175" s="302"/>
      <c r="T175" s="306"/>
      <c r="U175" s="306"/>
      <c r="V175" s="302"/>
      <c r="W175" s="304"/>
      <c r="X175" s="309"/>
    </row>
    <row r="176" spans="2:24" s="115" customFormat="1" ht="48.75" customHeight="1" x14ac:dyDescent="0.25">
      <c r="B176" s="292" t="s">
        <v>608</v>
      </c>
      <c r="C176" s="294" t="s">
        <v>502</v>
      </c>
      <c r="D176" s="294" t="s">
        <v>503</v>
      </c>
      <c r="E176" s="296" t="s">
        <v>114</v>
      </c>
      <c r="F176" s="190">
        <v>1</v>
      </c>
      <c r="G176" s="190">
        <v>13</v>
      </c>
      <c r="H176" s="173">
        <v>13</v>
      </c>
      <c r="I176" s="190" t="s">
        <v>262</v>
      </c>
      <c r="J176" s="298">
        <v>-2</v>
      </c>
      <c r="K176" s="190">
        <v>13</v>
      </c>
      <c r="L176" s="190">
        <v>1</v>
      </c>
      <c r="M176" s="298">
        <v>13</v>
      </c>
      <c r="N176" s="300" t="s">
        <v>64</v>
      </c>
      <c r="O176" s="302" t="s">
        <v>20</v>
      </c>
      <c r="P176" s="304" t="s">
        <v>504</v>
      </c>
      <c r="Q176" s="304"/>
      <c r="R176" s="304" t="s">
        <v>505</v>
      </c>
      <c r="S176" s="302"/>
      <c r="T176" s="306">
        <v>42736</v>
      </c>
      <c r="U176" s="306">
        <v>43100</v>
      </c>
      <c r="V176" s="308" t="s">
        <v>506</v>
      </c>
      <c r="W176" s="304" t="s">
        <v>507</v>
      </c>
      <c r="X176" s="309"/>
    </row>
    <row r="177" spans="2:24" s="115" customFormat="1" ht="71.25" customHeight="1" x14ac:dyDescent="0.25">
      <c r="B177" s="292"/>
      <c r="C177" s="294"/>
      <c r="D177" s="294"/>
      <c r="E177" s="296"/>
      <c r="F177" s="298" t="s">
        <v>119</v>
      </c>
      <c r="G177" s="298" t="s">
        <v>3</v>
      </c>
      <c r="H177" s="311" t="s">
        <v>64</v>
      </c>
      <c r="I177" s="190" t="s">
        <v>508</v>
      </c>
      <c r="J177" s="298"/>
      <c r="K177" s="298" t="s">
        <v>3</v>
      </c>
      <c r="L177" s="298" t="s">
        <v>119</v>
      </c>
      <c r="M177" s="298"/>
      <c r="N177" s="300"/>
      <c r="O177" s="302"/>
      <c r="P177" s="304"/>
      <c r="Q177" s="304"/>
      <c r="R177" s="304"/>
      <c r="S177" s="302"/>
      <c r="T177" s="306"/>
      <c r="U177" s="306"/>
      <c r="V177" s="302"/>
      <c r="W177" s="304"/>
      <c r="X177" s="309"/>
    </row>
    <row r="178" spans="2:24" s="115" customFormat="1" ht="103.5" customHeight="1" thickBot="1" x14ac:dyDescent="0.3">
      <c r="B178" s="293"/>
      <c r="C178" s="295"/>
      <c r="D178" s="295"/>
      <c r="E178" s="297"/>
      <c r="F178" s="299"/>
      <c r="G178" s="299"/>
      <c r="H178" s="312"/>
      <c r="I178" s="195" t="s">
        <v>327</v>
      </c>
      <c r="J178" s="299"/>
      <c r="K178" s="299"/>
      <c r="L178" s="299"/>
      <c r="M178" s="299"/>
      <c r="N178" s="301"/>
      <c r="O178" s="303"/>
      <c r="P178" s="305"/>
      <c r="Q178" s="305"/>
      <c r="R178" s="305"/>
      <c r="S178" s="303"/>
      <c r="T178" s="307"/>
      <c r="U178" s="307"/>
      <c r="V178" s="303"/>
      <c r="W178" s="305"/>
      <c r="X178" s="310"/>
    </row>
    <row r="179" spans="2:24" customFormat="1" ht="84" customHeight="1" thickBot="1" x14ac:dyDescent="0.25">
      <c r="B179" s="402" t="s">
        <v>293</v>
      </c>
      <c r="C179" s="403"/>
      <c r="D179" s="403"/>
      <c r="E179" s="403"/>
      <c r="F179" s="403"/>
      <c r="G179" s="403"/>
      <c r="H179" s="403"/>
      <c r="I179" s="403"/>
      <c r="J179" s="403"/>
      <c r="K179" s="403"/>
      <c r="L179" s="403"/>
      <c r="M179" s="403"/>
      <c r="N179" s="403"/>
      <c r="O179" s="403"/>
      <c r="P179" s="403"/>
      <c r="Q179" s="403"/>
      <c r="R179" s="403"/>
      <c r="S179" s="403"/>
      <c r="T179" s="403"/>
      <c r="U179" s="403"/>
      <c r="V179" s="403"/>
      <c r="W179" s="403"/>
      <c r="X179" s="404"/>
    </row>
    <row r="180" spans="2:24" customFormat="1" ht="51" customHeight="1" thickBot="1" x14ac:dyDescent="0.25">
      <c r="B180" s="399" t="s">
        <v>263</v>
      </c>
      <c r="C180" s="400"/>
      <c r="D180" s="400"/>
      <c r="E180" s="400"/>
      <c r="F180" s="400"/>
      <c r="G180" s="400"/>
      <c r="H180" s="400"/>
      <c r="I180" s="400"/>
      <c r="J180" s="400"/>
      <c r="K180" s="400"/>
      <c r="L180" s="400"/>
      <c r="M180" s="400"/>
      <c r="N180" s="400"/>
      <c r="O180" s="400"/>
      <c r="P180" s="400"/>
      <c r="Q180" s="400"/>
      <c r="R180" s="400"/>
      <c r="S180" s="400"/>
      <c r="T180" s="400"/>
      <c r="U180" s="400"/>
      <c r="V180" s="400"/>
      <c r="W180" s="400"/>
      <c r="X180" s="401"/>
    </row>
    <row r="181" spans="2:24" s="115" customFormat="1" ht="97.5" customHeight="1" x14ac:dyDescent="0.25">
      <c r="B181" s="323" t="s">
        <v>610</v>
      </c>
      <c r="C181" s="324" t="s">
        <v>412</v>
      </c>
      <c r="D181" s="324" t="s">
        <v>413</v>
      </c>
      <c r="E181" s="325" t="s">
        <v>114</v>
      </c>
      <c r="F181" s="194">
        <v>3</v>
      </c>
      <c r="G181" s="194">
        <v>13</v>
      </c>
      <c r="H181" s="172">
        <v>39</v>
      </c>
      <c r="I181" s="194" t="s">
        <v>232</v>
      </c>
      <c r="J181" s="325">
        <v>-2</v>
      </c>
      <c r="K181" s="194">
        <v>13</v>
      </c>
      <c r="L181" s="194">
        <v>1</v>
      </c>
      <c r="M181" s="325">
        <v>13</v>
      </c>
      <c r="N181" s="326" t="s">
        <v>64</v>
      </c>
      <c r="O181" s="327" t="s">
        <v>20</v>
      </c>
      <c r="P181" s="328" t="s">
        <v>414</v>
      </c>
      <c r="Q181" s="329"/>
      <c r="R181" s="330" t="s">
        <v>264</v>
      </c>
      <c r="S181" s="330" t="s">
        <v>265</v>
      </c>
      <c r="T181" s="331">
        <v>42370</v>
      </c>
      <c r="U181" s="331">
        <v>42735</v>
      </c>
      <c r="V181" s="365" t="s">
        <v>415</v>
      </c>
      <c r="W181" s="334" t="s">
        <v>415</v>
      </c>
      <c r="X181" s="335"/>
    </row>
    <row r="182" spans="2:24" s="115" customFormat="1" ht="127.5" customHeight="1" x14ac:dyDescent="0.25">
      <c r="B182" s="292"/>
      <c r="C182" s="313"/>
      <c r="D182" s="313"/>
      <c r="E182" s="298"/>
      <c r="F182" s="298" t="s">
        <v>116</v>
      </c>
      <c r="G182" s="298" t="s">
        <v>3</v>
      </c>
      <c r="H182" s="311" t="s">
        <v>158</v>
      </c>
      <c r="I182" s="190" t="s">
        <v>266</v>
      </c>
      <c r="J182" s="298"/>
      <c r="K182" s="298" t="s">
        <v>3</v>
      </c>
      <c r="L182" s="298" t="s">
        <v>119</v>
      </c>
      <c r="M182" s="298"/>
      <c r="N182" s="300"/>
      <c r="O182" s="302"/>
      <c r="P182" s="304"/>
      <c r="Q182" s="317"/>
      <c r="R182" s="318"/>
      <c r="S182" s="318"/>
      <c r="T182" s="306"/>
      <c r="U182" s="306"/>
      <c r="V182" s="320"/>
      <c r="W182" s="336"/>
      <c r="X182" s="337"/>
    </row>
    <row r="183" spans="2:24" s="115" customFormat="1" ht="52.5" customHeight="1" x14ac:dyDescent="0.25">
      <c r="B183" s="292"/>
      <c r="C183" s="313"/>
      <c r="D183" s="313"/>
      <c r="E183" s="298"/>
      <c r="F183" s="298"/>
      <c r="G183" s="298"/>
      <c r="H183" s="311"/>
      <c r="I183" s="190" t="s">
        <v>327</v>
      </c>
      <c r="J183" s="298"/>
      <c r="K183" s="298"/>
      <c r="L183" s="298"/>
      <c r="M183" s="298"/>
      <c r="N183" s="300"/>
      <c r="O183" s="302"/>
      <c r="P183" s="304"/>
      <c r="Q183" s="317"/>
      <c r="R183" s="318"/>
      <c r="S183" s="318"/>
      <c r="T183" s="306"/>
      <c r="U183" s="306"/>
      <c r="V183" s="320"/>
      <c r="W183" s="336"/>
      <c r="X183" s="337"/>
    </row>
    <row r="184" spans="2:24" s="115" customFormat="1" ht="71.25" customHeight="1" x14ac:dyDescent="0.25">
      <c r="B184" s="292" t="s">
        <v>611</v>
      </c>
      <c r="C184" s="294" t="s">
        <v>416</v>
      </c>
      <c r="D184" s="294" t="s">
        <v>267</v>
      </c>
      <c r="E184" s="296" t="s">
        <v>114</v>
      </c>
      <c r="F184" s="190">
        <v>3</v>
      </c>
      <c r="G184" s="190">
        <v>13</v>
      </c>
      <c r="H184" s="173">
        <v>39</v>
      </c>
      <c r="I184" s="190" t="s">
        <v>417</v>
      </c>
      <c r="J184" s="298">
        <v>-2</v>
      </c>
      <c r="K184" s="190">
        <v>13</v>
      </c>
      <c r="L184" s="190">
        <v>1</v>
      </c>
      <c r="M184" s="298">
        <v>13</v>
      </c>
      <c r="N184" s="300" t="s">
        <v>64</v>
      </c>
      <c r="O184" s="302" t="s">
        <v>20</v>
      </c>
      <c r="P184" s="304" t="s">
        <v>418</v>
      </c>
      <c r="Q184" s="304"/>
      <c r="R184" s="304" t="s">
        <v>268</v>
      </c>
      <c r="S184" s="302" t="s">
        <v>269</v>
      </c>
      <c r="T184" s="306">
        <v>42370</v>
      </c>
      <c r="U184" s="306">
        <v>42735</v>
      </c>
      <c r="V184" s="304" t="s">
        <v>419</v>
      </c>
      <c r="W184" s="315" t="s">
        <v>418</v>
      </c>
      <c r="X184" s="316"/>
    </row>
    <row r="185" spans="2:24" s="115" customFormat="1" ht="103.5" customHeight="1" x14ac:dyDescent="0.25">
      <c r="B185" s="292"/>
      <c r="C185" s="294"/>
      <c r="D185" s="294"/>
      <c r="E185" s="296"/>
      <c r="F185" s="298" t="s">
        <v>116</v>
      </c>
      <c r="G185" s="298" t="s">
        <v>3</v>
      </c>
      <c r="H185" s="311" t="s">
        <v>158</v>
      </c>
      <c r="I185" s="190" t="s">
        <v>270</v>
      </c>
      <c r="J185" s="298"/>
      <c r="K185" s="298" t="s">
        <v>3</v>
      </c>
      <c r="L185" s="298" t="s">
        <v>119</v>
      </c>
      <c r="M185" s="298"/>
      <c r="N185" s="300"/>
      <c r="O185" s="302"/>
      <c r="P185" s="304"/>
      <c r="Q185" s="304"/>
      <c r="R185" s="304"/>
      <c r="S185" s="302"/>
      <c r="T185" s="306"/>
      <c r="U185" s="306"/>
      <c r="V185" s="304"/>
      <c r="W185" s="315"/>
      <c r="X185" s="316"/>
    </row>
    <row r="186" spans="2:24" s="115" customFormat="1" ht="116.25" customHeight="1" x14ac:dyDescent="0.25">
      <c r="B186" s="292"/>
      <c r="C186" s="294"/>
      <c r="D186" s="294"/>
      <c r="E186" s="296"/>
      <c r="F186" s="298"/>
      <c r="G186" s="298"/>
      <c r="H186" s="311"/>
      <c r="I186" s="190" t="s">
        <v>271</v>
      </c>
      <c r="J186" s="298"/>
      <c r="K186" s="298"/>
      <c r="L186" s="298"/>
      <c r="M186" s="298"/>
      <c r="N186" s="300"/>
      <c r="O186" s="302"/>
      <c r="P186" s="304"/>
      <c r="Q186" s="304"/>
      <c r="R186" s="304"/>
      <c r="S186" s="302"/>
      <c r="T186" s="306"/>
      <c r="U186" s="306"/>
      <c r="V186" s="304"/>
      <c r="W186" s="315"/>
      <c r="X186" s="316"/>
    </row>
    <row r="187" spans="2:24" s="115" customFormat="1" ht="71.25" customHeight="1" x14ac:dyDescent="0.25">
      <c r="B187" s="292" t="s">
        <v>612</v>
      </c>
      <c r="C187" s="294" t="s">
        <v>272</v>
      </c>
      <c r="D187" s="294" t="s">
        <v>420</v>
      </c>
      <c r="E187" s="296" t="s">
        <v>114</v>
      </c>
      <c r="F187" s="190">
        <v>3</v>
      </c>
      <c r="G187" s="190">
        <v>11</v>
      </c>
      <c r="H187" s="173">
        <v>33</v>
      </c>
      <c r="I187" s="190" t="s">
        <v>273</v>
      </c>
      <c r="J187" s="298">
        <v>-2</v>
      </c>
      <c r="K187" s="190">
        <v>11</v>
      </c>
      <c r="L187" s="190">
        <v>1</v>
      </c>
      <c r="M187" s="298">
        <v>11</v>
      </c>
      <c r="N187" s="300" t="s">
        <v>56</v>
      </c>
      <c r="O187" s="302" t="s">
        <v>20</v>
      </c>
      <c r="P187" s="304" t="s">
        <v>274</v>
      </c>
      <c r="Q187" s="302"/>
      <c r="R187" s="302" t="s">
        <v>275</v>
      </c>
      <c r="S187" s="302" t="s">
        <v>276</v>
      </c>
      <c r="T187" s="306">
        <v>42370</v>
      </c>
      <c r="U187" s="306">
        <v>42735</v>
      </c>
      <c r="V187" s="308" t="s">
        <v>421</v>
      </c>
      <c r="W187" s="304" t="s">
        <v>422</v>
      </c>
      <c r="X187" s="309"/>
    </row>
    <row r="188" spans="2:24" s="115" customFormat="1" ht="126" customHeight="1" x14ac:dyDescent="0.25">
      <c r="B188" s="292"/>
      <c r="C188" s="294"/>
      <c r="D188" s="294"/>
      <c r="E188" s="296"/>
      <c r="F188" s="298" t="s">
        <v>116</v>
      </c>
      <c r="G188" s="298" t="s">
        <v>27</v>
      </c>
      <c r="H188" s="311" t="s">
        <v>128</v>
      </c>
      <c r="I188" s="190" t="s">
        <v>277</v>
      </c>
      <c r="J188" s="298"/>
      <c r="K188" s="298" t="s">
        <v>27</v>
      </c>
      <c r="L188" s="298" t="s">
        <v>119</v>
      </c>
      <c r="M188" s="298"/>
      <c r="N188" s="300"/>
      <c r="O188" s="302"/>
      <c r="P188" s="304"/>
      <c r="Q188" s="302"/>
      <c r="R188" s="302"/>
      <c r="S188" s="302"/>
      <c r="T188" s="306"/>
      <c r="U188" s="306"/>
      <c r="V188" s="302"/>
      <c r="W188" s="304"/>
      <c r="X188" s="309"/>
    </row>
    <row r="189" spans="2:24" s="115" customFormat="1" ht="71.25" customHeight="1" x14ac:dyDescent="0.25">
      <c r="B189" s="292"/>
      <c r="C189" s="294"/>
      <c r="D189" s="294"/>
      <c r="E189" s="296"/>
      <c r="F189" s="298"/>
      <c r="G189" s="298"/>
      <c r="H189" s="311"/>
      <c r="I189" s="190" t="s">
        <v>327</v>
      </c>
      <c r="J189" s="298"/>
      <c r="K189" s="298"/>
      <c r="L189" s="298"/>
      <c r="M189" s="298"/>
      <c r="N189" s="300"/>
      <c r="O189" s="302"/>
      <c r="P189" s="304"/>
      <c r="Q189" s="302"/>
      <c r="R189" s="302"/>
      <c r="S189" s="302"/>
      <c r="T189" s="306"/>
      <c r="U189" s="306"/>
      <c r="V189" s="302"/>
      <c r="W189" s="304"/>
      <c r="X189" s="309"/>
    </row>
    <row r="190" spans="2:24" s="115" customFormat="1" ht="101.25" customHeight="1" x14ac:dyDescent="0.25">
      <c r="B190" s="292" t="s">
        <v>613</v>
      </c>
      <c r="C190" s="294" t="s">
        <v>278</v>
      </c>
      <c r="D190" s="294" t="s">
        <v>279</v>
      </c>
      <c r="E190" s="296" t="s">
        <v>114</v>
      </c>
      <c r="F190" s="190">
        <v>3</v>
      </c>
      <c r="G190" s="190">
        <v>13</v>
      </c>
      <c r="H190" s="173">
        <v>39</v>
      </c>
      <c r="I190" s="190" t="s">
        <v>280</v>
      </c>
      <c r="J190" s="298">
        <v>-2</v>
      </c>
      <c r="K190" s="190">
        <v>11</v>
      </c>
      <c r="L190" s="190">
        <v>1</v>
      </c>
      <c r="M190" s="298">
        <v>11</v>
      </c>
      <c r="N190" s="300" t="s">
        <v>56</v>
      </c>
      <c r="O190" s="302" t="s">
        <v>20</v>
      </c>
      <c r="P190" s="304" t="s">
        <v>659</v>
      </c>
      <c r="Q190" s="304"/>
      <c r="R190" s="304" t="s">
        <v>281</v>
      </c>
      <c r="S190" s="302" t="s">
        <v>423</v>
      </c>
      <c r="T190" s="306">
        <v>42370</v>
      </c>
      <c r="U190" s="306">
        <v>42735</v>
      </c>
      <c r="V190" s="188" t="s">
        <v>660</v>
      </c>
      <c r="W190" s="304" t="s">
        <v>661</v>
      </c>
      <c r="X190" s="309"/>
    </row>
    <row r="191" spans="2:24" s="115" customFormat="1" ht="163.5" customHeight="1" x14ac:dyDescent="0.25">
      <c r="B191" s="292"/>
      <c r="C191" s="294"/>
      <c r="D191" s="294"/>
      <c r="E191" s="296"/>
      <c r="F191" s="298" t="s">
        <v>116</v>
      </c>
      <c r="G191" s="298" t="s">
        <v>3</v>
      </c>
      <c r="H191" s="311" t="s">
        <v>158</v>
      </c>
      <c r="I191" s="190" t="s">
        <v>424</v>
      </c>
      <c r="J191" s="298"/>
      <c r="K191" s="298" t="s">
        <v>27</v>
      </c>
      <c r="L191" s="298" t="s">
        <v>119</v>
      </c>
      <c r="M191" s="298"/>
      <c r="N191" s="300"/>
      <c r="O191" s="302"/>
      <c r="P191" s="304"/>
      <c r="Q191" s="304"/>
      <c r="R191" s="304"/>
      <c r="S191" s="302"/>
      <c r="T191" s="306"/>
      <c r="U191" s="306"/>
      <c r="V191" s="189" t="s">
        <v>425</v>
      </c>
      <c r="W191" s="304"/>
      <c r="X191" s="309"/>
    </row>
    <row r="192" spans="2:24" s="115" customFormat="1" ht="88.5" customHeight="1" x14ac:dyDescent="0.25">
      <c r="B192" s="292"/>
      <c r="C192" s="294"/>
      <c r="D192" s="294"/>
      <c r="E192" s="296"/>
      <c r="F192" s="298"/>
      <c r="G192" s="298"/>
      <c r="H192" s="311"/>
      <c r="I192" s="190" t="s">
        <v>282</v>
      </c>
      <c r="J192" s="298"/>
      <c r="K192" s="298"/>
      <c r="L192" s="298"/>
      <c r="M192" s="298"/>
      <c r="N192" s="300"/>
      <c r="O192" s="302"/>
      <c r="P192" s="304"/>
      <c r="Q192" s="304"/>
      <c r="R192" s="304"/>
      <c r="S192" s="302"/>
      <c r="T192" s="306"/>
      <c r="U192" s="306"/>
      <c r="V192" s="189" t="s">
        <v>426</v>
      </c>
      <c r="W192" s="304"/>
      <c r="X192" s="309"/>
    </row>
    <row r="193" spans="2:24" s="115" customFormat="1" ht="88.5" customHeight="1" x14ac:dyDescent="0.25">
      <c r="B193" s="292" t="s">
        <v>614</v>
      </c>
      <c r="C193" s="294" t="s">
        <v>427</v>
      </c>
      <c r="D193" s="294" t="s">
        <v>428</v>
      </c>
      <c r="E193" s="296" t="s">
        <v>114</v>
      </c>
      <c r="F193" s="190">
        <v>3</v>
      </c>
      <c r="G193" s="190">
        <v>13</v>
      </c>
      <c r="H193" s="173">
        <v>39</v>
      </c>
      <c r="I193" s="190" t="s">
        <v>283</v>
      </c>
      <c r="J193" s="338">
        <v>-2</v>
      </c>
      <c r="K193" s="190">
        <v>13</v>
      </c>
      <c r="L193" s="190">
        <v>1</v>
      </c>
      <c r="M193" s="298">
        <v>13</v>
      </c>
      <c r="N193" s="300" t="s">
        <v>64</v>
      </c>
      <c r="O193" s="302" t="s">
        <v>20</v>
      </c>
      <c r="P193" s="304" t="s">
        <v>284</v>
      </c>
      <c r="Q193" s="302"/>
      <c r="R193" s="302" t="s">
        <v>275</v>
      </c>
      <c r="S193" s="302" t="s">
        <v>429</v>
      </c>
      <c r="T193" s="306">
        <v>42370</v>
      </c>
      <c r="U193" s="306">
        <v>42735</v>
      </c>
      <c r="V193" s="308" t="s">
        <v>430</v>
      </c>
      <c r="W193" s="304"/>
      <c r="X193" s="309"/>
    </row>
    <row r="194" spans="2:24" s="115" customFormat="1" ht="71.25" customHeight="1" x14ac:dyDescent="0.25">
      <c r="B194" s="292"/>
      <c r="C194" s="294"/>
      <c r="D194" s="294"/>
      <c r="E194" s="296"/>
      <c r="F194" s="298" t="s">
        <v>116</v>
      </c>
      <c r="G194" s="298" t="s">
        <v>3</v>
      </c>
      <c r="H194" s="311" t="s">
        <v>158</v>
      </c>
      <c r="I194" s="190" t="s">
        <v>327</v>
      </c>
      <c r="J194" s="338"/>
      <c r="K194" s="298" t="s">
        <v>3</v>
      </c>
      <c r="L194" s="298" t="s">
        <v>119</v>
      </c>
      <c r="M194" s="298"/>
      <c r="N194" s="300"/>
      <c r="O194" s="302"/>
      <c r="P194" s="304"/>
      <c r="Q194" s="302"/>
      <c r="R194" s="302"/>
      <c r="S194" s="302"/>
      <c r="T194" s="306"/>
      <c r="U194" s="306"/>
      <c r="V194" s="302"/>
      <c r="W194" s="304"/>
      <c r="X194" s="309"/>
    </row>
    <row r="195" spans="2:24" s="115" customFormat="1" ht="128.25" customHeight="1" thickBot="1" x14ac:dyDescent="0.3">
      <c r="B195" s="293"/>
      <c r="C195" s="295"/>
      <c r="D195" s="295"/>
      <c r="E195" s="297"/>
      <c r="F195" s="299"/>
      <c r="G195" s="299"/>
      <c r="H195" s="312"/>
      <c r="I195" s="195" t="s">
        <v>327</v>
      </c>
      <c r="J195" s="339"/>
      <c r="K195" s="299"/>
      <c r="L195" s="299"/>
      <c r="M195" s="299"/>
      <c r="N195" s="301"/>
      <c r="O195" s="303"/>
      <c r="P195" s="305"/>
      <c r="Q195" s="303"/>
      <c r="R195" s="303"/>
      <c r="S195" s="303"/>
      <c r="T195" s="307"/>
      <c r="U195" s="307"/>
      <c r="V195" s="303"/>
      <c r="W195" s="305"/>
      <c r="X195" s="310"/>
    </row>
    <row r="196" spans="2:24" ht="45" customHeight="1" x14ac:dyDescent="0.4">
      <c r="B196" s="110" t="s">
        <v>674</v>
      </c>
    </row>
    <row r="197" spans="2:24" ht="27.75" x14ac:dyDescent="0.4">
      <c r="B197" s="110"/>
      <c r="C197" s="110" t="s">
        <v>662</v>
      </c>
    </row>
    <row r="198" spans="2:24" ht="30.75" customHeight="1" x14ac:dyDescent="0.4">
      <c r="C198" s="110" t="s">
        <v>671</v>
      </c>
    </row>
    <row r="213" spans="2:24" s="178" customFormat="1" ht="63.75" customHeight="1" x14ac:dyDescent="0.25">
      <c r="B213" s="175"/>
      <c r="C213" s="176"/>
      <c r="D213" s="176"/>
      <c r="E213" s="177"/>
      <c r="F213" s="174"/>
      <c r="G213" s="174"/>
      <c r="H213" s="174"/>
      <c r="I213" s="174"/>
      <c r="J213" s="179"/>
      <c r="K213" s="174"/>
      <c r="L213" s="174"/>
      <c r="M213" s="174"/>
      <c r="N213" s="174"/>
      <c r="O213" s="180"/>
      <c r="P213" s="181"/>
      <c r="Q213" s="182"/>
      <c r="R213" s="180"/>
      <c r="S213" s="180"/>
      <c r="T213" s="183"/>
      <c r="U213" s="183"/>
      <c r="V213" s="184"/>
      <c r="W213" s="185"/>
      <c r="X213" s="186"/>
    </row>
    <row r="214" spans="2:24" s="178" customFormat="1" ht="63.75" customHeight="1" x14ac:dyDescent="0.25">
      <c r="B214" s="175"/>
      <c r="C214" s="176"/>
      <c r="D214" s="176"/>
      <c r="E214" s="177"/>
      <c r="F214" s="174"/>
      <c r="G214" s="174"/>
      <c r="H214" s="174"/>
      <c r="I214" s="174"/>
      <c r="J214" s="179"/>
      <c r="K214" s="174"/>
      <c r="L214" s="174"/>
      <c r="M214" s="174"/>
      <c r="N214" s="174"/>
      <c r="O214" s="180"/>
      <c r="P214" s="181"/>
      <c r="Q214" s="182"/>
      <c r="R214" s="180"/>
      <c r="S214" s="180"/>
      <c r="T214" s="183"/>
      <c r="U214" s="183"/>
      <c r="V214" s="184"/>
      <c r="W214" s="185"/>
      <c r="X214" s="186"/>
    </row>
    <row r="215" spans="2:24" s="178" customFormat="1" ht="63.75" customHeight="1" x14ac:dyDescent="0.25">
      <c r="B215" s="175"/>
      <c r="C215" s="176"/>
      <c r="D215" s="176"/>
      <c r="E215" s="177"/>
      <c r="F215" s="174"/>
      <c r="G215" s="174"/>
      <c r="H215" s="174"/>
      <c r="I215" s="174"/>
      <c r="J215" s="179"/>
      <c r="K215" s="174"/>
      <c r="L215" s="174"/>
      <c r="M215" s="174"/>
      <c r="N215" s="174"/>
      <c r="O215" s="180"/>
      <c r="P215" s="181"/>
      <c r="Q215" s="182"/>
      <c r="R215" s="180"/>
      <c r="S215" s="180"/>
      <c r="T215" s="183"/>
      <c r="U215" s="183"/>
      <c r="V215" s="184"/>
      <c r="W215" s="185"/>
      <c r="X215" s="186"/>
    </row>
    <row r="216" spans="2:24" s="178" customFormat="1" ht="63.75" customHeight="1" x14ac:dyDescent="0.25">
      <c r="B216" s="175"/>
      <c r="C216" s="176"/>
      <c r="D216" s="176"/>
      <c r="E216" s="177"/>
      <c r="F216" s="174"/>
      <c r="G216" s="174"/>
      <c r="H216" s="174"/>
      <c r="I216" s="174"/>
      <c r="J216" s="179"/>
      <c r="K216" s="174"/>
      <c r="L216" s="174"/>
      <c r="M216" s="174"/>
      <c r="N216" s="174"/>
      <c r="O216" s="180"/>
      <c r="P216" s="181"/>
      <c r="Q216" s="182"/>
      <c r="R216" s="180"/>
      <c r="S216" s="180"/>
      <c r="T216" s="183"/>
      <c r="U216" s="183"/>
      <c r="V216" s="184"/>
      <c r="W216" s="185"/>
      <c r="X216" s="186"/>
    </row>
    <row r="217" spans="2:24" s="178" customFormat="1" ht="63.75" customHeight="1" x14ac:dyDescent="0.25">
      <c r="B217" s="175"/>
      <c r="C217" s="176"/>
      <c r="D217" s="176"/>
      <c r="E217" s="177"/>
      <c r="F217" s="174"/>
      <c r="G217" s="174"/>
      <c r="H217" s="174"/>
      <c r="I217" s="174"/>
      <c r="J217" s="179"/>
      <c r="K217" s="174"/>
      <c r="L217" s="174"/>
      <c r="M217" s="174"/>
      <c r="N217" s="174"/>
      <c r="O217" s="180"/>
      <c r="P217" s="181"/>
      <c r="Q217" s="182"/>
      <c r="R217" s="180"/>
      <c r="S217" s="180"/>
      <c r="T217" s="183"/>
      <c r="U217" s="183"/>
      <c r="V217" s="184"/>
      <c r="W217" s="185"/>
      <c r="X217" s="186"/>
    </row>
    <row r="218" spans="2:24" s="178" customFormat="1" ht="63.75" customHeight="1" x14ac:dyDescent="0.25">
      <c r="B218" s="175"/>
      <c r="C218" s="176"/>
      <c r="D218" s="176"/>
      <c r="E218" s="177"/>
      <c r="F218" s="174"/>
      <c r="G218" s="174"/>
      <c r="H218" s="174"/>
      <c r="I218" s="174"/>
      <c r="J218" s="179"/>
      <c r="K218" s="174"/>
      <c r="L218" s="174"/>
      <c r="M218" s="174"/>
      <c r="N218" s="174"/>
      <c r="O218" s="180"/>
      <c r="P218" s="181"/>
      <c r="Q218" s="182"/>
      <c r="R218" s="180"/>
      <c r="S218" s="180"/>
      <c r="T218" s="183"/>
      <c r="U218" s="183"/>
      <c r="V218" s="184"/>
      <c r="W218" s="185"/>
      <c r="X218" s="186"/>
    </row>
    <row r="219" spans="2:24" s="178" customFormat="1" ht="63.75" customHeight="1" x14ac:dyDescent="0.25">
      <c r="B219" s="175"/>
      <c r="C219" s="176"/>
      <c r="D219" s="176"/>
      <c r="E219" s="177"/>
      <c r="F219" s="174"/>
      <c r="G219" s="174"/>
      <c r="H219" s="174"/>
      <c r="I219" s="174"/>
      <c r="J219" s="179"/>
      <c r="K219" s="174"/>
      <c r="L219" s="174"/>
      <c r="M219" s="174"/>
      <c r="N219" s="174"/>
      <c r="O219" s="180"/>
      <c r="P219" s="181"/>
      <c r="Q219" s="182"/>
      <c r="R219" s="180"/>
      <c r="S219" s="180"/>
      <c r="T219" s="183"/>
      <c r="U219" s="183"/>
      <c r="V219" s="184"/>
      <c r="W219" s="185"/>
      <c r="X219" s="186"/>
    </row>
    <row r="220" spans="2:24" s="178" customFormat="1" ht="63.75" customHeight="1" x14ac:dyDescent="0.25">
      <c r="B220" s="175"/>
      <c r="C220" s="176"/>
      <c r="D220" s="176"/>
      <c r="E220" s="177"/>
      <c r="F220" s="174"/>
      <c r="G220" s="174"/>
      <c r="H220" s="174"/>
      <c r="I220" s="174"/>
      <c r="J220" s="179"/>
      <c r="K220" s="174"/>
      <c r="L220" s="174"/>
      <c r="M220" s="174"/>
      <c r="N220" s="174"/>
      <c r="O220" s="180"/>
      <c r="P220" s="181"/>
      <c r="Q220" s="182"/>
      <c r="R220" s="180"/>
      <c r="S220" s="180"/>
      <c r="T220" s="183"/>
      <c r="U220" s="183"/>
      <c r="V220" s="184"/>
      <c r="W220" s="185"/>
      <c r="X220" s="186"/>
    </row>
    <row r="221" spans="2:24" s="178" customFormat="1" ht="63.75" customHeight="1" x14ac:dyDescent="0.25">
      <c r="B221" s="175"/>
      <c r="C221" s="176"/>
      <c r="D221" s="176"/>
      <c r="E221" s="177"/>
      <c r="F221" s="174"/>
      <c r="G221" s="174"/>
      <c r="H221" s="174"/>
      <c r="I221" s="174"/>
      <c r="J221" s="179"/>
      <c r="K221" s="174"/>
      <c r="L221" s="174"/>
      <c r="M221" s="174"/>
      <c r="N221" s="174"/>
      <c r="O221" s="180"/>
      <c r="P221" s="181"/>
      <c r="Q221" s="182"/>
      <c r="R221" s="180"/>
      <c r="S221" s="180"/>
      <c r="T221" s="183"/>
      <c r="U221" s="183"/>
      <c r="V221" s="184"/>
      <c r="W221" s="185"/>
      <c r="X221" s="186"/>
    </row>
    <row r="222" spans="2:24" s="178" customFormat="1" ht="63.75" customHeight="1" x14ac:dyDescent="0.25">
      <c r="B222" s="175"/>
      <c r="C222" s="176"/>
      <c r="D222" s="176"/>
      <c r="E222" s="177"/>
      <c r="F222" s="174"/>
      <c r="G222" s="174"/>
      <c r="H222" s="174"/>
      <c r="I222" s="174"/>
      <c r="J222" s="179"/>
      <c r="K222" s="174"/>
      <c r="L222" s="174"/>
      <c r="M222" s="174"/>
      <c r="N222" s="174"/>
      <c r="O222" s="180"/>
      <c r="P222" s="181"/>
      <c r="Q222" s="182"/>
      <c r="R222" s="180"/>
      <c r="S222" s="180"/>
      <c r="T222" s="183"/>
      <c r="U222" s="183"/>
      <c r="V222" s="184"/>
      <c r="W222" s="185"/>
      <c r="X222" s="186"/>
    </row>
    <row r="223" spans="2:24" s="178" customFormat="1" ht="63.75" customHeight="1" x14ac:dyDescent="0.25">
      <c r="B223" s="175"/>
      <c r="C223" s="176"/>
      <c r="D223" s="176"/>
      <c r="E223" s="177"/>
      <c r="F223" s="174"/>
      <c r="G223" s="174"/>
      <c r="H223" s="174"/>
      <c r="I223" s="174"/>
      <c r="J223" s="179"/>
      <c r="K223" s="174"/>
      <c r="L223" s="174"/>
      <c r="M223" s="174"/>
      <c r="N223" s="174"/>
      <c r="O223" s="180"/>
      <c r="P223" s="181"/>
      <c r="Q223" s="182"/>
      <c r="R223" s="180"/>
      <c r="S223" s="180"/>
      <c r="T223" s="183"/>
      <c r="U223" s="183"/>
      <c r="V223" s="184"/>
      <c r="W223" s="185"/>
      <c r="X223" s="186"/>
    </row>
    <row r="224" spans="2:24" s="178" customFormat="1" ht="63.75" customHeight="1" x14ac:dyDescent="0.25">
      <c r="B224" s="175"/>
      <c r="C224" s="176"/>
      <c r="D224" s="176"/>
      <c r="E224" s="177"/>
      <c r="F224" s="174"/>
      <c r="G224" s="174"/>
      <c r="H224" s="174"/>
      <c r="I224" s="174"/>
      <c r="J224" s="179"/>
      <c r="K224" s="174"/>
      <c r="L224" s="174"/>
      <c r="M224" s="174"/>
      <c r="N224" s="174"/>
      <c r="O224" s="180"/>
      <c r="P224" s="181"/>
      <c r="Q224" s="182"/>
      <c r="R224" s="180"/>
      <c r="S224" s="180"/>
      <c r="T224" s="183"/>
      <c r="U224" s="183"/>
      <c r="V224" s="184"/>
      <c r="W224" s="185"/>
      <c r="X224" s="186"/>
    </row>
    <row r="225" spans="2:24" s="178" customFormat="1" ht="63.75" customHeight="1" x14ac:dyDescent="0.25">
      <c r="B225" s="175"/>
      <c r="C225" s="176"/>
      <c r="D225" s="176"/>
      <c r="E225" s="177"/>
      <c r="F225" s="174"/>
      <c r="G225" s="174"/>
      <c r="H225" s="174"/>
      <c r="I225" s="174"/>
      <c r="J225" s="179"/>
      <c r="K225" s="174"/>
      <c r="L225" s="174"/>
      <c r="M225" s="174"/>
      <c r="N225" s="174"/>
      <c r="O225" s="180"/>
      <c r="P225" s="181"/>
      <c r="Q225" s="182"/>
      <c r="R225" s="180"/>
      <c r="S225" s="180"/>
      <c r="T225" s="183"/>
      <c r="U225" s="183"/>
      <c r="V225" s="184"/>
      <c r="W225" s="185"/>
      <c r="X225" s="186"/>
    </row>
    <row r="226" spans="2:24" s="178" customFormat="1" ht="63.75" customHeight="1" x14ac:dyDescent="0.25">
      <c r="B226" s="175"/>
      <c r="C226" s="176"/>
      <c r="D226" s="176"/>
      <c r="E226" s="177"/>
      <c r="F226" s="174"/>
      <c r="G226" s="174"/>
      <c r="H226" s="174"/>
      <c r="I226" s="174"/>
      <c r="J226" s="179"/>
      <c r="K226" s="174"/>
      <c r="L226" s="174"/>
      <c r="M226" s="174"/>
      <c r="N226" s="174"/>
      <c r="O226" s="180"/>
      <c r="P226" s="181"/>
      <c r="Q226" s="182"/>
      <c r="R226" s="180"/>
      <c r="S226" s="180"/>
      <c r="T226" s="183"/>
      <c r="U226" s="183"/>
      <c r="V226" s="184"/>
      <c r="W226" s="185"/>
      <c r="X226" s="186"/>
    </row>
    <row r="227" spans="2:24" s="178" customFormat="1" ht="63.75" customHeight="1" x14ac:dyDescent="0.25">
      <c r="B227" s="175"/>
      <c r="C227" s="176"/>
      <c r="D227" s="176"/>
      <c r="E227" s="177"/>
      <c r="F227" s="174"/>
      <c r="G227" s="174"/>
      <c r="H227" s="174"/>
      <c r="I227" s="174"/>
      <c r="J227" s="179"/>
      <c r="K227" s="174"/>
      <c r="L227" s="174"/>
      <c r="M227" s="174"/>
      <c r="N227" s="174"/>
      <c r="O227" s="180"/>
      <c r="P227" s="181"/>
      <c r="Q227" s="182"/>
      <c r="R227" s="180"/>
      <c r="S227" s="180"/>
      <c r="T227" s="183"/>
      <c r="U227" s="183"/>
      <c r="V227" s="184"/>
      <c r="W227" s="185"/>
      <c r="X227" s="186"/>
    </row>
    <row r="228" spans="2:24" s="178" customFormat="1" ht="63.75" customHeight="1" x14ac:dyDescent="0.25">
      <c r="B228" s="175"/>
      <c r="C228" s="176"/>
      <c r="D228" s="176"/>
      <c r="E228" s="177"/>
      <c r="F228" s="174"/>
      <c r="G228" s="174"/>
      <c r="H228" s="174"/>
      <c r="I228" s="174"/>
      <c r="J228" s="179"/>
      <c r="K228" s="174"/>
      <c r="L228" s="174"/>
      <c r="M228" s="174"/>
      <c r="N228" s="174"/>
      <c r="O228" s="180"/>
      <c r="P228" s="181"/>
      <c r="Q228" s="182"/>
      <c r="R228" s="180"/>
      <c r="S228" s="180"/>
      <c r="T228" s="183"/>
      <c r="U228" s="183"/>
      <c r="V228" s="184"/>
      <c r="W228" s="185"/>
      <c r="X228" s="186"/>
    </row>
    <row r="229" spans="2:24" s="178" customFormat="1" ht="63.75" customHeight="1" x14ac:dyDescent="0.25">
      <c r="B229" s="175"/>
      <c r="C229" s="176"/>
      <c r="D229" s="176"/>
      <c r="E229" s="177"/>
      <c r="F229" s="174"/>
      <c r="G229" s="174"/>
      <c r="H229" s="174"/>
      <c r="I229" s="174"/>
      <c r="J229" s="179"/>
      <c r="K229" s="174"/>
      <c r="L229" s="174"/>
      <c r="M229" s="174"/>
      <c r="N229" s="174"/>
      <c r="O229" s="180"/>
      <c r="P229" s="181"/>
      <c r="Q229" s="182"/>
      <c r="R229" s="180"/>
      <c r="S229" s="180"/>
      <c r="T229" s="183"/>
      <c r="U229" s="183"/>
      <c r="V229" s="184"/>
      <c r="W229" s="185"/>
      <c r="X229" s="186"/>
    </row>
    <row r="230" spans="2:24" s="178" customFormat="1" ht="63.75" customHeight="1" x14ac:dyDescent="0.25">
      <c r="B230" s="175"/>
      <c r="C230" s="176"/>
      <c r="D230" s="176"/>
      <c r="E230" s="177"/>
      <c r="F230" s="174"/>
      <c r="G230" s="174"/>
      <c r="H230" s="174"/>
      <c r="I230" s="174"/>
      <c r="J230" s="179"/>
      <c r="K230" s="174"/>
      <c r="L230" s="174"/>
      <c r="M230" s="174"/>
      <c r="N230" s="174"/>
      <c r="O230" s="180"/>
      <c r="P230" s="181"/>
      <c r="Q230" s="182"/>
      <c r="R230" s="180"/>
      <c r="S230" s="180"/>
      <c r="T230" s="183"/>
      <c r="U230" s="183"/>
      <c r="V230" s="184"/>
      <c r="W230" s="185"/>
      <c r="X230" s="186"/>
    </row>
    <row r="231" spans="2:24" s="178" customFormat="1" ht="63.75" customHeight="1" x14ac:dyDescent="0.25">
      <c r="B231" s="175"/>
      <c r="C231" s="176"/>
      <c r="D231" s="176"/>
      <c r="E231" s="177"/>
      <c r="F231" s="174"/>
      <c r="G231" s="174"/>
      <c r="H231" s="174"/>
      <c r="I231" s="174"/>
      <c r="J231" s="179"/>
      <c r="K231" s="174"/>
      <c r="L231" s="174"/>
      <c r="M231" s="174"/>
      <c r="N231" s="174"/>
      <c r="O231" s="180"/>
      <c r="P231" s="181"/>
      <c r="Q231" s="182"/>
      <c r="R231" s="180"/>
      <c r="S231" s="180"/>
      <c r="T231" s="183"/>
      <c r="U231" s="183"/>
      <c r="V231" s="184"/>
      <c r="W231" s="185"/>
      <c r="X231" s="186"/>
    </row>
    <row r="232" spans="2:24" s="178" customFormat="1" ht="63.75" customHeight="1" x14ac:dyDescent="0.25">
      <c r="B232" s="175"/>
      <c r="C232" s="176"/>
      <c r="D232" s="176"/>
      <c r="E232" s="177"/>
      <c r="F232" s="174"/>
      <c r="G232" s="174"/>
      <c r="H232" s="174"/>
      <c r="I232" s="174"/>
      <c r="J232" s="179"/>
      <c r="K232" s="174"/>
      <c r="L232" s="174"/>
      <c r="M232" s="174"/>
      <c r="N232" s="174"/>
      <c r="O232" s="180"/>
      <c r="P232" s="181"/>
      <c r="Q232" s="182"/>
      <c r="R232" s="180"/>
      <c r="S232" s="180"/>
      <c r="T232" s="183"/>
      <c r="U232" s="183"/>
      <c r="V232" s="184"/>
      <c r="W232" s="185"/>
      <c r="X232" s="186"/>
    </row>
    <row r="233" spans="2:24" s="178" customFormat="1" ht="63.75" customHeight="1" x14ac:dyDescent="0.25">
      <c r="B233" s="175"/>
      <c r="C233" s="176"/>
      <c r="D233" s="176"/>
      <c r="E233" s="177"/>
      <c r="F233" s="174"/>
      <c r="G233" s="174"/>
      <c r="H233" s="174"/>
      <c r="I233" s="174"/>
      <c r="J233" s="179"/>
      <c r="K233" s="174"/>
      <c r="L233" s="174"/>
      <c r="M233" s="174"/>
      <c r="N233" s="174"/>
      <c r="O233" s="180"/>
      <c r="P233" s="181"/>
      <c r="Q233" s="182"/>
      <c r="R233" s="180"/>
      <c r="S233" s="180"/>
      <c r="T233" s="183"/>
      <c r="U233" s="183"/>
      <c r="V233" s="184"/>
      <c r="W233" s="185"/>
      <c r="X233" s="186"/>
    </row>
    <row r="234" spans="2:24" s="178" customFormat="1" ht="63.75" customHeight="1" x14ac:dyDescent="0.25">
      <c r="B234" s="175"/>
      <c r="C234" s="176"/>
      <c r="D234" s="176"/>
      <c r="E234" s="177"/>
      <c r="F234" s="174"/>
      <c r="G234" s="174"/>
      <c r="H234" s="174"/>
      <c r="I234" s="174"/>
      <c r="J234" s="179"/>
      <c r="K234" s="174"/>
      <c r="L234" s="174"/>
      <c r="M234" s="174"/>
      <c r="N234" s="174"/>
      <c r="O234" s="180"/>
      <c r="P234" s="181"/>
      <c r="Q234" s="182"/>
      <c r="R234" s="180"/>
      <c r="S234" s="180"/>
      <c r="T234" s="183"/>
      <c r="U234" s="183"/>
      <c r="V234" s="184"/>
      <c r="W234" s="185"/>
      <c r="X234" s="186"/>
    </row>
    <row r="235" spans="2:24" s="178" customFormat="1" ht="63.75" customHeight="1" x14ac:dyDescent="0.25">
      <c r="B235" s="175"/>
      <c r="C235" s="176"/>
      <c r="D235" s="176"/>
      <c r="E235" s="177"/>
      <c r="F235" s="174"/>
      <c r="G235" s="174"/>
      <c r="H235" s="174"/>
      <c r="I235" s="174"/>
      <c r="J235" s="179"/>
      <c r="K235" s="174"/>
      <c r="L235" s="174"/>
      <c r="M235" s="174"/>
      <c r="N235" s="174"/>
      <c r="O235" s="180"/>
      <c r="P235" s="181"/>
      <c r="Q235" s="182"/>
      <c r="R235" s="180"/>
      <c r="S235" s="180"/>
      <c r="T235" s="183"/>
      <c r="U235" s="183"/>
      <c r="V235" s="184"/>
      <c r="W235" s="185"/>
      <c r="X235" s="186"/>
    </row>
    <row r="236" spans="2:24" s="178" customFormat="1" ht="63.75" customHeight="1" x14ac:dyDescent="0.25">
      <c r="B236" s="175"/>
      <c r="C236" s="176"/>
      <c r="D236" s="176"/>
      <c r="E236" s="177"/>
      <c r="F236" s="174"/>
      <c r="G236" s="174"/>
      <c r="H236" s="174"/>
      <c r="I236" s="174"/>
      <c r="J236" s="179"/>
      <c r="K236" s="174"/>
      <c r="L236" s="174"/>
      <c r="M236" s="174"/>
      <c r="N236" s="174"/>
      <c r="O236" s="180"/>
      <c r="P236" s="181"/>
      <c r="Q236" s="182"/>
      <c r="R236" s="180"/>
      <c r="S236" s="180"/>
      <c r="T236" s="183"/>
      <c r="U236" s="183"/>
      <c r="V236" s="184"/>
      <c r="W236" s="185"/>
      <c r="X236" s="186"/>
    </row>
    <row r="237" spans="2:24" s="178" customFormat="1" ht="63.75" customHeight="1" x14ac:dyDescent="0.25">
      <c r="B237" s="175"/>
      <c r="C237" s="176"/>
      <c r="D237" s="176"/>
      <c r="E237" s="177"/>
      <c r="F237" s="174"/>
      <c r="G237" s="174"/>
      <c r="H237" s="174"/>
      <c r="I237" s="174"/>
      <c r="J237" s="179"/>
      <c r="K237" s="174"/>
      <c r="L237" s="174"/>
      <c r="M237" s="174"/>
      <c r="N237" s="174"/>
      <c r="O237" s="180"/>
      <c r="P237" s="181"/>
      <c r="Q237" s="182"/>
      <c r="R237" s="180"/>
      <c r="S237" s="180"/>
      <c r="T237" s="183"/>
      <c r="U237" s="183"/>
      <c r="V237" s="184"/>
      <c r="W237" s="185"/>
      <c r="X237" s="186"/>
    </row>
    <row r="238" spans="2:24" s="178" customFormat="1" ht="63.75" customHeight="1" x14ac:dyDescent="0.25">
      <c r="B238" s="175"/>
      <c r="C238" s="176"/>
      <c r="D238" s="176"/>
      <c r="E238" s="177"/>
      <c r="F238" s="174"/>
      <c r="G238" s="174"/>
      <c r="H238" s="174"/>
      <c r="I238" s="174"/>
      <c r="J238" s="179"/>
      <c r="K238" s="174"/>
      <c r="L238" s="174"/>
      <c r="M238" s="174"/>
      <c r="N238" s="174"/>
      <c r="O238" s="180"/>
      <c r="P238" s="181"/>
      <c r="Q238" s="182"/>
      <c r="R238" s="180"/>
      <c r="S238" s="180"/>
      <c r="T238" s="183"/>
      <c r="U238" s="183"/>
      <c r="V238" s="184"/>
      <c r="W238" s="185"/>
      <c r="X238" s="186"/>
    </row>
    <row r="239" spans="2:24" s="178" customFormat="1" ht="63.75" customHeight="1" x14ac:dyDescent="0.25">
      <c r="B239" s="175"/>
      <c r="C239" s="176"/>
      <c r="D239" s="176"/>
      <c r="E239" s="177"/>
      <c r="F239" s="174"/>
      <c r="G239" s="174"/>
      <c r="H239" s="174"/>
      <c r="I239" s="174"/>
      <c r="J239" s="179"/>
      <c r="K239" s="174"/>
      <c r="L239" s="174"/>
      <c r="M239" s="174"/>
      <c r="N239" s="174"/>
      <c r="O239" s="180"/>
      <c r="P239" s="181"/>
      <c r="Q239" s="182"/>
      <c r="R239" s="180"/>
      <c r="S239" s="180"/>
      <c r="T239" s="183"/>
      <c r="U239" s="183"/>
      <c r="V239" s="184"/>
      <c r="W239" s="185"/>
      <c r="X239" s="186"/>
    </row>
    <row r="240" spans="2:24" s="178" customFormat="1" ht="63.75" customHeight="1" x14ac:dyDescent="0.25">
      <c r="B240" s="175"/>
      <c r="C240" s="176"/>
      <c r="D240" s="176"/>
      <c r="E240" s="177"/>
      <c r="F240" s="174"/>
      <c r="G240" s="174"/>
      <c r="H240" s="174"/>
      <c r="I240" s="174"/>
      <c r="J240" s="179"/>
      <c r="K240" s="174"/>
      <c r="L240" s="174"/>
      <c r="M240" s="174"/>
      <c r="N240" s="174"/>
      <c r="O240" s="180"/>
      <c r="P240" s="181"/>
      <c r="Q240" s="182"/>
      <c r="R240" s="180"/>
      <c r="S240" s="180"/>
      <c r="T240" s="183"/>
      <c r="U240" s="183"/>
      <c r="V240" s="184"/>
      <c r="W240" s="185"/>
      <c r="X240" s="186"/>
    </row>
    <row r="241" spans="2:24" s="178" customFormat="1" ht="63.75" customHeight="1" x14ac:dyDescent="0.25">
      <c r="B241" s="175"/>
      <c r="C241" s="176"/>
      <c r="D241" s="176"/>
      <c r="E241" s="177"/>
      <c r="F241" s="174"/>
      <c r="G241" s="174"/>
      <c r="H241" s="174"/>
      <c r="I241" s="174"/>
      <c r="J241" s="179"/>
      <c r="K241" s="174"/>
      <c r="L241" s="174"/>
      <c r="M241" s="174"/>
      <c r="N241" s="174"/>
      <c r="O241" s="180"/>
      <c r="P241" s="181"/>
      <c r="Q241" s="182"/>
      <c r="R241" s="180"/>
      <c r="S241" s="180"/>
      <c r="T241" s="183"/>
      <c r="U241" s="183"/>
      <c r="V241" s="184"/>
      <c r="W241" s="185"/>
      <c r="X241" s="186"/>
    </row>
    <row r="242" spans="2:24" s="178" customFormat="1" ht="63.75" customHeight="1" x14ac:dyDescent="0.25">
      <c r="B242" s="175"/>
      <c r="C242" s="176"/>
      <c r="D242" s="176"/>
      <c r="E242" s="177"/>
      <c r="F242" s="174"/>
      <c r="G242" s="174"/>
      <c r="H242" s="174"/>
      <c r="I242" s="174"/>
      <c r="J242" s="179"/>
      <c r="K242" s="174"/>
      <c r="L242" s="174"/>
      <c r="M242" s="174"/>
      <c r="N242" s="174"/>
      <c r="O242" s="180"/>
      <c r="P242" s="181"/>
      <c r="Q242" s="182"/>
      <c r="R242" s="180"/>
      <c r="S242" s="180"/>
      <c r="T242" s="183"/>
      <c r="U242" s="183"/>
      <c r="V242" s="184"/>
      <c r="W242" s="185"/>
      <c r="X242" s="186"/>
    </row>
    <row r="243" spans="2:24" s="178" customFormat="1" ht="63.75" customHeight="1" x14ac:dyDescent="0.25">
      <c r="B243" s="175"/>
      <c r="C243" s="176"/>
      <c r="D243" s="176"/>
      <c r="E243" s="177"/>
      <c r="F243" s="174"/>
      <c r="G243" s="174"/>
      <c r="H243" s="174"/>
      <c r="I243" s="174"/>
      <c r="J243" s="179"/>
      <c r="K243" s="174"/>
      <c r="L243" s="174"/>
      <c r="M243" s="174"/>
      <c r="N243" s="174"/>
      <c r="O243" s="180"/>
      <c r="P243" s="181"/>
      <c r="Q243" s="182"/>
      <c r="R243" s="180"/>
      <c r="S243" s="180"/>
      <c r="T243" s="183"/>
      <c r="U243" s="183"/>
      <c r="V243" s="184"/>
      <c r="W243" s="185"/>
      <c r="X243" s="186"/>
    </row>
    <row r="244" spans="2:24" s="178" customFormat="1" ht="63.75" customHeight="1" x14ac:dyDescent="0.25">
      <c r="B244" s="175"/>
      <c r="C244" s="176"/>
      <c r="D244" s="176"/>
      <c r="E244" s="177"/>
      <c r="F244" s="174"/>
      <c r="G244" s="174"/>
      <c r="H244" s="174"/>
      <c r="I244" s="174"/>
      <c r="J244" s="179"/>
      <c r="K244" s="174"/>
      <c r="L244" s="174"/>
      <c r="M244" s="174"/>
      <c r="N244" s="174"/>
      <c r="O244" s="180"/>
      <c r="P244" s="181"/>
      <c r="Q244" s="182"/>
      <c r="R244" s="180"/>
      <c r="S244" s="180"/>
      <c r="T244" s="183"/>
      <c r="U244" s="183"/>
      <c r="V244" s="184"/>
      <c r="W244" s="185"/>
      <c r="X244" s="186"/>
    </row>
    <row r="245" spans="2:24" s="178" customFormat="1" ht="63.75" customHeight="1" x14ac:dyDescent="0.25">
      <c r="B245" s="175"/>
      <c r="C245" s="176"/>
      <c r="D245" s="176"/>
      <c r="E245" s="177"/>
      <c r="F245" s="174"/>
      <c r="G245" s="174"/>
      <c r="H245" s="174"/>
      <c r="I245" s="174"/>
      <c r="J245" s="179"/>
      <c r="K245" s="174"/>
      <c r="L245" s="174"/>
      <c r="M245" s="174"/>
      <c r="N245" s="174"/>
      <c r="O245" s="180"/>
      <c r="P245" s="181"/>
      <c r="Q245" s="182"/>
      <c r="R245" s="180"/>
      <c r="S245" s="180"/>
      <c r="T245" s="183"/>
      <c r="U245" s="183"/>
      <c r="V245" s="184"/>
      <c r="W245" s="185"/>
      <c r="X245" s="186"/>
    </row>
    <row r="246" spans="2:24" s="178" customFormat="1" ht="63.75" customHeight="1" x14ac:dyDescent="0.25">
      <c r="B246" s="175"/>
      <c r="C246" s="176"/>
      <c r="D246" s="176"/>
      <c r="E246" s="177"/>
      <c r="F246" s="174"/>
      <c r="G246" s="174"/>
      <c r="H246" s="174"/>
      <c r="I246" s="174"/>
      <c r="J246" s="179"/>
      <c r="K246" s="174"/>
      <c r="L246" s="174"/>
      <c r="M246" s="174"/>
      <c r="N246" s="174"/>
      <c r="O246" s="180"/>
      <c r="P246" s="181"/>
      <c r="Q246" s="182"/>
      <c r="R246" s="180"/>
      <c r="S246" s="180"/>
      <c r="T246" s="183"/>
      <c r="U246" s="183"/>
      <c r="V246" s="184"/>
      <c r="W246" s="185"/>
      <c r="X246" s="186"/>
    </row>
    <row r="247" spans="2:24" s="178" customFormat="1" ht="63.75" customHeight="1" x14ac:dyDescent="0.25">
      <c r="B247" s="175"/>
      <c r="C247" s="176"/>
      <c r="D247" s="176"/>
      <c r="E247" s="177"/>
      <c r="F247" s="174"/>
      <c r="G247" s="174"/>
      <c r="H247" s="174"/>
      <c r="I247" s="174"/>
      <c r="J247" s="179"/>
      <c r="K247" s="174"/>
      <c r="L247" s="174"/>
      <c r="M247" s="174"/>
      <c r="N247" s="174"/>
      <c r="O247" s="180"/>
      <c r="P247" s="181"/>
      <c r="Q247" s="182"/>
      <c r="R247" s="180"/>
      <c r="S247" s="180"/>
      <c r="T247" s="183"/>
      <c r="U247" s="183"/>
      <c r="V247" s="184"/>
      <c r="W247" s="185"/>
      <c r="X247" s="186"/>
    </row>
    <row r="248" spans="2:24" s="178" customFormat="1" ht="63.75" customHeight="1" x14ac:dyDescent="0.25">
      <c r="B248" s="175"/>
      <c r="C248" s="176"/>
      <c r="D248" s="176"/>
      <c r="E248" s="177"/>
      <c r="F248" s="174"/>
      <c r="G248" s="174"/>
      <c r="H248" s="174"/>
      <c r="I248" s="174"/>
      <c r="J248" s="179"/>
      <c r="K248" s="174"/>
      <c r="L248" s="174"/>
      <c r="M248" s="174"/>
      <c r="N248" s="174"/>
      <c r="O248" s="180"/>
      <c r="P248" s="181"/>
      <c r="Q248" s="182"/>
      <c r="R248" s="180"/>
      <c r="S248" s="180"/>
      <c r="T248" s="183"/>
      <c r="U248" s="183"/>
      <c r="V248" s="184"/>
      <c r="W248" s="185"/>
      <c r="X248" s="186"/>
    </row>
    <row r="249" spans="2:24" s="178" customFormat="1" ht="63.75" customHeight="1" x14ac:dyDescent="0.25">
      <c r="B249" s="175"/>
      <c r="C249" s="176"/>
      <c r="D249" s="176"/>
      <c r="E249" s="177"/>
      <c r="F249" s="174"/>
      <c r="G249" s="174"/>
      <c r="H249" s="174"/>
      <c r="I249" s="174"/>
      <c r="J249" s="179"/>
      <c r="K249" s="174"/>
      <c r="L249" s="174"/>
      <c r="M249" s="174"/>
      <c r="N249" s="174"/>
      <c r="O249" s="180"/>
      <c r="P249" s="181"/>
      <c r="Q249" s="182"/>
      <c r="R249" s="180"/>
      <c r="S249" s="180"/>
      <c r="T249" s="183"/>
      <c r="U249" s="183"/>
      <c r="V249" s="184"/>
      <c r="W249" s="185"/>
      <c r="X249" s="186"/>
    </row>
    <row r="250" spans="2:24" s="178" customFormat="1" ht="63.75" customHeight="1" x14ac:dyDescent="0.25">
      <c r="B250" s="175"/>
      <c r="C250" s="176"/>
      <c r="D250" s="176"/>
      <c r="E250" s="177"/>
      <c r="F250" s="174"/>
      <c r="G250" s="174"/>
      <c r="H250" s="174"/>
      <c r="I250" s="174"/>
      <c r="J250" s="179"/>
      <c r="K250" s="174"/>
      <c r="L250" s="174"/>
      <c r="M250" s="174"/>
      <c r="N250" s="174"/>
      <c r="O250" s="180"/>
      <c r="P250" s="181"/>
      <c r="Q250" s="182"/>
      <c r="R250" s="180"/>
      <c r="S250" s="180"/>
      <c r="T250" s="183"/>
      <c r="U250" s="183"/>
      <c r="V250" s="184"/>
      <c r="W250" s="185"/>
      <c r="X250" s="186"/>
    </row>
    <row r="251" spans="2:24" s="178" customFormat="1" ht="63.75" customHeight="1" x14ac:dyDescent="0.25">
      <c r="B251" s="175"/>
      <c r="C251" s="176"/>
      <c r="D251" s="176"/>
      <c r="E251" s="177"/>
      <c r="F251" s="174"/>
      <c r="G251" s="174"/>
      <c r="H251" s="174"/>
      <c r="I251" s="174"/>
      <c r="J251" s="179"/>
      <c r="K251" s="174"/>
      <c r="L251" s="174"/>
      <c r="M251" s="174"/>
      <c r="N251" s="174"/>
      <c r="O251" s="180"/>
      <c r="P251" s="181"/>
      <c r="Q251" s="182"/>
      <c r="R251" s="180"/>
      <c r="S251" s="180"/>
      <c r="T251" s="183"/>
      <c r="U251" s="183"/>
      <c r="V251" s="184"/>
      <c r="W251" s="185"/>
      <c r="X251" s="186"/>
    </row>
    <row r="252" spans="2:24" s="178" customFormat="1" ht="63.75" customHeight="1" x14ac:dyDescent="0.25">
      <c r="B252" s="175"/>
      <c r="C252" s="176"/>
      <c r="D252" s="176"/>
      <c r="E252" s="177"/>
      <c r="F252" s="174"/>
      <c r="G252" s="174"/>
      <c r="H252" s="174"/>
      <c r="I252" s="174"/>
      <c r="J252" s="179"/>
      <c r="K252" s="174"/>
      <c r="L252" s="174"/>
      <c r="M252" s="174"/>
      <c r="N252" s="174"/>
      <c r="O252" s="180"/>
      <c r="P252" s="181"/>
      <c r="Q252" s="182"/>
      <c r="R252" s="180"/>
      <c r="S252" s="180"/>
      <c r="T252" s="183"/>
      <c r="U252" s="183"/>
      <c r="V252" s="184"/>
      <c r="W252" s="185"/>
      <c r="X252" s="186"/>
    </row>
    <row r="253" spans="2:24" s="178" customFormat="1" ht="63.75" customHeight="1" x14ac:dyDescent="0.25">
      <c r="B253" s="175"/>
      <c r="C253" s="176"/>
      <c r="D253" s="176"/>
      <c r="E253" s="177"/>
      <c r="F253" s="174"/>
      <c r="G253" s="174"/>
      <c r="H253" s="174"/>
      <c r="I253" s="174"/>
      <c r="J253" s="179"/>
      <c r="K253" s="174"/>
      <c r="L253" s="174"/>
      <c r="M253" s="174"/>
      <c r="N253" s="174"/>
      <c r="O253" s="180"/>
      <c r="P253" s="181"/>
      <c r="Q253" s="182"/>
      <c r="R253" s="180"/>
      <c r="S253" s="180"/>
      <c r="T253" s="183"/>
      <c r="U253" s="183"/>
      <c r="V253" s="184"/>
      <c r="W253" s="185"/>
      <c r="X253" s="186"/>
    </row>
    <row r="254" spans="2:24" s="178" customFormat="1" ht="63.75" customHeight="1" x14ac:dyDescent="0.25">
      <c r="B254" s="175"/>
      <c r="C254" s="176"/>
      <c r="D254" s="176"/>
      <c r="E254" s="177"/>
      <c r="F254" s="174"/>
      <c r="G254" s="174"/>
      <c r="H254" s="174"/>
      <c r="I254" s="174"/>
      <c r="J254" s="179"/>
      <c r="K254" s="174"/>
      <c r="L254" s="174"/>
      <c r="M254" s="174"/>
      <c r="N254" s="174"/>
      <c r="O254" s="180"/>
      <c r="P254" s="181"/>
      <c r="Q254" s="182"/>
      <c r="R254" s="180"/>
      <c r="S254" s="180"/>
      <c r="T254" s="183"/>
      <c r="U254" s="183"/>
      <c r="V254" s="184"/>
      <c r="W254" s="185"/>
      <c r="X254" s="186"/>
    </row>
    <row r="255" spans="2:24" s="178" customFormat="1" ht="63.75" customHeight="1" x14ac:dyDescent="0.25">
      <c r="B255" s="175"/>
      <c r="C255" s="176"/>
      <c r="D255" s="176"/>
      <c r="E255" s="177"/>
      <c r="F255" s="174"/>
      <c r="G255" s="174"/>
      <c r="H255" s="174"/>
      <c r="I255" s="174"/>
      <c r="J255" s="179"/>
      <c r="K255" s="174"/>
      <c r="L255" s="174"/>
      <c r="M255" s="174"/>
      <c r="N255" s="174"/>
      <c r="O255" s="180"/>
      <c r="P255" s="181"/>
      <c r="Q255" s="182"/>
      <c r="R255" s="180"/>
      <c r="S255" s="180"/>
      <c r="T255" s="183"/>
      <c r="U255" s="183"/>
      <c r="V255" s="184"/>
      <c r="W255" s="185"/>
      <c r="X255" s="186"/>
    </row>
    <row r="256" spans="2:24" s="178" customFormat="1" ht="63.75" customHeight="1" x14ac:dyDescent="0.25">
      <c r="B256" s="175"/>
      <c r="C256" s="176"/>
      <c r="D256" s="176"/>
      <c r="E256" s="177"/>
      <c r="F256" s="174"/>
      <c r="G256" s="174"/>
      <c r="H256" s="174"/>
      <c r="I256" s="174"/>
      <c r="J256" s="179"/>
      <c r="K256" s="174"/>
      <c r="L256" s="174"/>
      <c r="M256" s="174"/>
      <c r="N256" s="174"/>
      <c r="O256" s="180"/>
      <c r="P256" s="181"/>
      <c r="Q256" s="182"/>
      <c r="R256" s="180"/>
      <c r="S256" s="180"/>
      <c r="T256" s="183"/>
      <c r="U256" s="183"/>
      <c r="V256" s="184"/>
      <c r="W256" s="185"/>
      <c r="X256" s="186"/>
    </row>
    <row r="257" spans="2:24" s="178" customFormat="1" ht="63.75" customHeight="1" x14ac:dyDescent="0.25">
      <c r="B257" s="175"/>
      <c r="C257" s="176"/>
      <c r="D257" s="176"/>
      <c r="E257" s="177"/>
      <c r="F257" s="174"/>
      <c r="G257" s="174"/>
      <c r="H257" s="174"/>
      <c r="I257" s="174"/>
      <c r="J257" s="179"/>
      <c r="K257" s="174"/>
      <c r="L257" s="174"/>
      <c r="M257" s="174"/>
      <c r="N257" s="174"/>
      <c r="O257" s="180"/>
      <c r="P257" s="181"/>
      <c r="Q257" s="182"/>
      <c r="R257" s="180"/>
      <c r="S257" s="180"/>
      <c r="T257" s="183"/>
      <c r="U257" s="183"/>
      <c r="V257" s="184"/>
      <c r="W257" s="185"/>
      <c r="X257" s="186"/>
    </row>
    <row r="258" spans="2:24" s="178" customFormat="1" ht="63.75" customHeight="1" x14ac:dyDescent="0.25">
      <c r="B258" s="175"/>
      <c r="C258" s="176"/>
      <c r="D258" s="176"/>
      <c r="E258" s="177"/>
      <c r="F258" s="174"/>
      <c r="G258" s="174"/>
      <c r="H258" s="174"/>
      <c r="I258" s="174"/>
      <c r="J258" s="179"/>
      <c r="K258" s="174"/>
      <c r="L258" s="174"/>
      <c r="M258" s="174"/>
      <c r="N258" s="174"/>
      <c r="O258" s="180"/>
      <c r="P258" s="181"/>
      <c r="Q258" s="182"/>
      <c r="R258" s="180"/>
      <c r="S258" s="180"/>
      <c r="T258" s="183"/>
      <c r="U258" s="183"/>
      <c r="V258" s="184"/>
      <c r="W258" s="185"/>
      <c r="X258" s="186"/>
    </row>
    <row r="259" spans="2:24" s="178" customFormat="1" ht="63.75" customHeight="1" x14ac:dyDescent="0.25">
      <c r="B259" s="175"/>
      <c r="C259" s="176"/>
      <c r="D259" s="176"/>
      <c r="E259" s="177"/>
      <c r="F259" s="174"/>
      <c r="G259" s="174"/>
      <c r="H259" s="174"/>
      <c r="I259" s="174"/>
      <c r="J259" s="179"/>
      <c r="K259" s="174"/>
      <c r="L259" s="174"/>
      <c r="M259" s="174"/>
      <c r="N259" s="174"/>
      <c r="O259" s="180"/>
      <c r="P259" s="181"/>
      <c r="Q259" s="182"/>
      <c r="R259" s="180"/>
      <c r="S259" s="180"/>
      <c r="T259" s="183"/>
      <c r="U259" s="183"/>
      <c r="V259" s="184"/>
      <c r="W259" s="185"/>
      <c r="X259" s="186"/>
    </row>
    <row r="260" spans="2:24" s="178" customFormat="1" ht="63.75" customHeight="1" x14ac:dyDescent="0.25">
      <c r="B260" s="175"/>
      <c r="C260" s="176"/>
      <c r="D260" s="176"/>
      <c r="E260" s="177"/>
      <c r="F260" s="174"/>
      <c r="G260" s="174"/>
      <c r="H260" s="174"/>
      <c r="I260" s="174"/>
      <c r="J260" s="179"/>
      <c r="K260" s="174"/>
      <c r="L260" s="174"/>
      <c r="M260" s="174"/>
      <c r="N260" s="174"/>
      <c r="O260" s="180"/>
      <c r="P260" s="181"/>
      <c r="Q260" s="182"/>
      <c r="R260" s="180"/>
      <c r="S260" s="180"/>
      <c r="T260" s="183"/>
      <c r="U260" s="183"/>
      <c r="V260" s="184"/>
      <c r="W260" s="185"/>
      <c r="X260" s="186"/>
    </row>
    <row r="261" spans="2:24" s="178" customFormat="1" ht="63.75" customHeight="1" x14ac:dyDescent="0.25">
      <c r="B261" s="175"/>
      <c r="C261" s="176"/>
      <c r="D261" s="176"/>
      <c r="E261" s="177"/>
      <c r="F261" s="174"/>
      <c r="G261" s="174"/>
      <c r="H261" s="174"/>
      <c r="I261" s="174"/>
      <c r="J261" s="179"/>
      <c r="K261" s="174"/>
      <c r="L261" s="174"/>
      <c r="M261" s="174"/>
      <c r="N261" s="174"/>
      <c r="O261" s="180"/>
      <c r="P261" s="181"/>
      <c r="Q261" s="182"/>
      <c r="R261" s="180"/>
      <c r="S261" s="180"/>
      <c r="T261" s="183"/>
      <c r="U261" s="183"/>
      <c r="V261" s="184"/>
      <c r="W261" s="185"/>
      <c r="X261" s="186"/>
    </row>
    <row r="262" spans="2:24" s="178" customFormat="1" ht="63.75" customHeight="1" x14ac:dyDescent="0.25">
      <c r="B262" s="175"/>
      <c r="C262" s="176"/>
      <c r="D262" s="176"/>
      <c r="E262" s="177"/>
      <c r="F262" s="174"/>
      <c r="G262" s="174"/>
      <c r="H262" s="174"/>
      <c r="I262" s="174"/>
      <c r="J262" s="179"/>
      <c r="K262" s="174"/>
      <c r="L262" s="174"/>
      <c r="M262" s="174"/>
      <c r="N262" s="174"/>
      <c r="O262" s="180"/>
      <c r="P262" s="181"/>
      <c r="Q262" s="182"/>
      <c r="R262" s="180"/>
      <c r="S262" s="180"/>
      <c r="T262" s="183"/>
      <c r="U262" s="183"/>
      <c r="V262" s="184"/>
      <c r="W262" s="185"/>
      <c r="X262" s="186"/>
    </row>
    <row r="263" spans="2:24" s="178" customFormat="1" ht="63.75" customHeight="1" x14ac:dyDescent="0.25">
      <c r="B263" s="175"/>
      <c r="C263" s="176"/>
      <c r="D263" s="176"/>
      <c r="E263" s="177"/>
      <c r="F263" s="174"/>
      <c r="G263" s="174"/>
      <c r="H263" s="174"/>
      <c r="I263" s="174"/>
      <c r="J263" s="179"/>
      <c r="K263" s="174"/>
      <c r="L263" s="174"/>
      <c r="M263" s="174"/>
      <c r="N263" s="174"/>
      <c r="O263" s="180"/>
      <c r="P263" s="181"/>
      <c r="Q263" s="182"/>
      <c r="R263" s="180"/>
      <c r="S263" s="180"/>
      <c r="T263" s="183"/>
      <c r="U263" s="183"/>
      <c r="V263" s="184"/>
      <c r="W263" s="185"/>
      <c r="X263" s="186"/>
    </row>
    <row r="264" spans="2:24" s="178" customFormat="1" ht="63.75" customHeight="1" x14ac:dyDescent="0.25">
      <c r="B264" s="175"/>
      <c r="C264" s="176"/>
      <c r="D264" s="176"/>
      <c r="E264" s="177"/>
      <c r="F264" s="174"/>
      <c r="G264" s="174"/>
      <c r="H264" s="174"/>
      <c r="I264" s="174"/>
      <c r="J264" s="179"/>
      <c r="K264" s="174"/>
      <c r="L264" s="174"/>
      <c r="M264" s="174"/>
      <c r="N264" s="174"/>
      <c r="O264" s="180"/>
      <c r="P264" s="181"/>
      <c r="Q264" s="182"/>
      <c r="R264" s="180"/>
      <c r="S264" s="180"/>
      <c r="T264" s="183"/>
      <c r="U264" s="183"/>
      <c r="V264" s="184"/>
      <c r="W264" s="185"/>
      <c r="X264" s="186"/>
    </row>
    <row r="265" spans="2:24" s="178" customFormat="1" ht="63.75" customHeight="1" x14ac:dyDescent="0.25">
      <c r="B265" s="175"/>
      <c r="C265" s="176"/>
      <c r="D265" s="176"/>
      <c r="E265" s="177"/>
      <c r="F265" s="174"/>
      <c r="G265" s="174"/>
      <c r="H265" s="174"/>
      <c r="I265" s="174"/>
      <c r="J265" s="179"/>
      <c r="K265" s="174"/>
      <c r="L265" s="174"/>
      <c r="M265" s="174"/>
      <c r="N265" s="174"/>
      <c r="O265" s="180"/>
      <c r="P265" s="181"/>
      <c r="Q265" s="182"/>
      <c r="R265" s="180"/>
      <c r="S265" s="180"/>
      <c r="T265" s="183"/>
      <c r="U265" s="183"/>
      <c r="V265" s="184"/>
      <c r="W265" s="185"/>
      <c r="X265" s="186"/>
    </row>
    <row r="266" spans="2:24" s="178" customFormat="1" ht="63.75" customHeight="1" x14ac:dyDescent="0.25">
      <c r="B266" s="175"/>
      <c r="C266" s="176"/>
      <c r="D266" s="176"/>
      <c r="E266" s="177"/>
      <c r="F266" s="174"/>
      <c r="G266" s="174"/>
      <c r="H266" s="174"/>
      <c r="I266" s="174"/>
      <c r="J266" s="179"/>
      <c r="K266" s="174"/>
      <c r="L266" s="174"/>
      <c r="M266" s="174"/>
      <c r="N266" s="174"/>
      <c r="O266" s="180"/>
      <c r="P266" s="181"/>
      <c r="Q266" s="182"/>
      <c r="R266" s="180"/>
      <c r="S266" s="180"/>
      <c r="T266" s="183"/>
      <c r="U266" s="183"/>
      <c r="V266" s="184"/>
      <c r="W266" s="185"/>
      <c r="X266" s="186"/>
    </row>
    <row r="267" spans="2:24" s="178" customFormat="1" ht="63.75" customHeight="1" x14ac:dyDescent="0.25">
      <c r="B267" s="175"/>
      <c r="C267" s="176"/>
      <c r="D267" s="176"/>
      <c r="E267" s="177"/>
      <c r="F267" s="174"/>
      <c r="G267" s="174"/>
      <c r="H267" s="174"/>
      <c r="I267" s="174"/>
      <c r="J267" s="179"/>
      <c r="K267" s="174"/>
      <c r="L267" s="174"/>
      <c r="M267" s="174"/>
      <c r="N267" s="174"/>
      <c r="O267" s="180"/>
      <c r="P267" s="181"/>
      <c r="Q267" s="182"/>
      <c r="R267" s="180"/>
      <c r="S267" s="180"/>
      <c r="T267" s="183"/>
      <c r="U267" s="183"/>
      <c r="V267" s="184"/>
      <c r="W267" s="185"/>
      <c r="X267" s="186"/>
    </row>
    <row r="268" spans="2:24" s="178" customFormat="1" ht="63.75" customHeight="1" x14ac:dyDescent="0.25">
      <c r="B268" s="175"/>
      <c r="C268" s="176"/>
      <c r="D268" s="176"/>
      <c r="E268" s="177"/>
      <c r="F268" s="174"/>
      <c r="G268" s="174"/>
      <c r="H268" s="174"/>
      <c r="I268" s="174"/>
      <c r="J268" s="179"/>
      <c r="K268" s="174"/>
      <c r="L268" s="174"/>
      <c r="M268" s="174"/>
      <c r="N268" s="174"/>
      <c r="O268" s="180"/>
      <c r="P268" s="181"/>
      <c r="Q268" s="182"/>
      <c r="R268" s="180"/>
      <c r="S268" s="180"/>
      <c r="T268" s="183"/>
      <c r="U268" s="183"/>
      <c r="V268" s="184"/>
      <c r="W268" s="185"/>
      <c r="X268" s="186"/>
    </row>
    <row r="269" spans="2:24" s="178" customFormat="1" ht="63.75" customHeight="1" x14ac:dyDescent="0.25">
      <c r="B269" s="175"/>
      <c r="C269" s="176"/>
      <c r="D269" s="176"/>
      <c r="E269" s="177"/>
      <c r="F269" s="174"/>
      <c r="G269" s="174"/>
      <c r="H269" s="174"/>
      <c r="I269" s="174"/>
      <c r="J269" s="179"/>
      <c r="K269" s="174"/>
      <c r="L269" s="174"/>
      <c r="M269" s="174"/>
      <c r="N269" s="174"/>
      <c r="O269" s="180"/>
      <c r="P269" s="181"/>
      <c r="Q269" s="182"/>
      <c r="R269" s="180"/>
      <c r="S269" s="180"/>
      <c r="T269" s="183"/>
      <c r="U269" s="183"/>
      <c r="V269" s="184"/>
      <c r="W269" s="185"/>
      <c r="X269" s="186"/>
    </row>
    <row r="270" spans="2:24" s="178" customFormat="1" ht="63.75" customHeight="1" x14ac:dyDescent="0.25">
      <c r="B270" s="175"/>
      <c r="C270" s="176"/>
      <c r="D270" s="176"/>
      <c r="E270" s="177"/>
      <c r="F270" s="174"/>
      <c r="G270" s="174"/>
      <c r="H270" s="174"/>
      <c r="I270" s="174"/>
      <c r="J270" s="179"/>
      <c r="K270" s="174"/>
      <c r="L270" s="174"/>
      <c r="M270" s="174"/>
      <c r="N270" s="174"/>
      <c r="O270" s="180"/>
      <c r="P270" s="181"/>
      <c r="Q270" s="182"/>
      <c r="R270" s="180"/>
      <c r="S270" s="180"/>
      <c r="T270" s="183"/>
      <c r="U270" s="183"/>
      <c r="V270" s="184"/>
      <c r="W270" s="185"/>
      <c r="X270" s="186"/>
    </row>
    <row r="271" spans="2:24" s="178" customFormat="1" ht="63.75" customHeight="1" x14ac:dyDescent="0.25">
      <c r="B271" s="175"/>
      <c r="C271" s="176"/>
      <c r="D271" s="176"/>
      <c r="E271" s="177"/>
      <c r="F271" s="174"/>
      <c r="G271" s="174"/>
      <c r="H271" s="174"/>
      <c r="I271" s="174"/>
      <c r="J271" s="179"/>
      <c r="K271" s="174"/>
      <c r="L271" s="174"/>
      <c r="M271" s="174"/>
      <c r="N271" s="174"/>
      <c r="O271" s="180"/>
      <c r="P271" s="181"/>
      <c r="Q271" s="182"/>
      <c r="R271" s="180"/>
      <c r="S271" s="180"/>
      <c r="T271" s="183"/>
      <c r="U271" s="183"/>
      <c r="V271" s="184"/>
      <c r="W271" s="185"/>
      <c r="X271" s="186"/>
    </row>
    <row r="272" spans="2:24" s="178" customFormat="1" ht="63.75" customHeight="1" x14ac:dyDescent="0.25">
      <c r="B272" s="175"/>
      <c r="C272" s="176"/>
      <c r="D272" s="176"/>
      <c r="E272" s="177"/>
      <c r="F272" s="174"/>
      <c r="G272" s="174"/>
      <c r="H272" s="174"/>
      <c r="I272" s="174"/>
      <c r="J272" s="179"/>
      <c r="K272" s="174"/>
      <c r="L272" s="174"/>
      <c r="M272" s="174"/>
      <c r="N272" s="174"/>
      <c r="O272" s="180"/>
      <c r="P272" s="181"/>
      <c r="Q272" s="182"/>
      <c r="R272" s="180"/>
      <c r="S272" s="180"/>
      <c r="T272" s="183"/>
      <c r="U272" s="183"/>
      <c r="V272" s="184"/>
      <c r="W272" s="185"/>
      <c r="X272" s="186"/>
    </row>
    <row r="273" spans="2:24" s="178" customFormat="1" ht="63.75" customHeight="1" x14ac:dyDescent="0.25">
      <c r="B273" s="175"/>
      <c r="C273" s="176"/>
      <c r="D273" s="176"/>
      <c r="E273" s="177"/>
      <c r="F273" s="174"/>
      <c r="G273" s="174"/>
      <c r="H273" s="174"/>
      <c r="I273" s="174"/>
      <c r="J273" s="179"/>
      <c r="K273" s="174"/>
      <c r="L273" s="174"/>
      <c r="M273" s="174"/>
      <c r="N273" s="174"/>
      <c r="O273" s="180"/>
      <c r="P273" s="181"/>
      <c r="Q273" s="182"/>
      <c r="R273" s="180"/>
      <c r="S273" s="180"/>
      <c r="T273" s="183"/>
      <c r="U273" s="183"/>
      <c r="V273" s="184"/>
      <c r="W273" s="185"/>
      <c r="X273" s="186"/>
    </row>
    <row r="274" spans="2:24" s="178" customFormat="1" ht="63.75" customHeight="1" x14ac:dyDescent="0.25">
      <c r="B274" s="175"/>
      <c r="C274" s="176"/>
      <c r="D274" s="176"/>
      <c r="E274" s="177"/>
      <c r="F274" s="174"/>
      <c r="G274" s="174"/>
      <c r="H274" s="174"/>
      <c r="I274" s="174"/>
      <c r="J274" s="179"/>
      <c r="K274" s="174"/>
      <c r="L274" s="174"/>
      <c r="M274" s="174"/>
      <c r="N274" s="174"/>
      <c r="O274" s="180"/>
      <c r="P274" s="181"/>
      <c r="Q274" s="182"/>
      <c r="R274" s="180"/>
      <c r="S274" s="180"/>
      <c r="T274" s="183"/>
      <c r="U274" s="183"/>
      <c r="V274" s="184"/>
      <c r="W274" s="185"/>
      <c r="X274" s="186"/>
    </row>
    <row r="275" spans="2:24" s="178" customFormat="1" ht="63.75" customHeight="1" x14ac:dyDescent="0.25">
      <c r="B275" s="175"/>
      <c r="C275" s="176"/>
      <c r="D275" s="176"/>
      <c r="E275" s="177"/>
      <c r="F275" s="174"/>
      <c r="G275" s="174"/>
      <c r="H275" s="174"/>
      <c r="I275" s="174"/>
      <c r="J275" s="179"/>
      <c r="K275" s="174"/>
      <c r="L275" s="174"/>
      <c r="M275" s="174"/>
      <c r="N275" s="174"/>
      <c r="O275" s="180"/>
      <c r="P275" s="181"/>
      <c r="Q275" s="182"/>
      <c r="R275" s="180"/>
      <c r="S275" s="180"/>
      <c r="T275" s="183"/>
      <c r="U275" s="183"/>
      <c r="V275" s="184"/>
      <c r="W275" s="185"/>
      <c r="X275" s="186"/>
    </row>
    <row r="276" spans="2:24" s="178" customFormat="1" ht="63.75" customHeight="1" x14ac:dyDescent="0.25">
      <c r="B276" s="175"/>
      <c r="C276" s="176"/>
      <c r="D276" s="176"/>
      <c r="E276" s="177"/>
      <c r="F276" s="174"/>
      <c r="G276" s="174"/>
      <c r="H276" s="174"/>
      <c r="I276" s="174"/>
      <c r="J276" s="179"/>
      <c r="K276" s="174"/>
      <c r="L276" s="174"/>
      <c r="M276" s="174"/>
      <c r="N276" s="174"/>
      <c r="O276" s="180"/>
      <c r="P276" s="181"/>
      <c r="Q276" s="182"/>
      <c r="R276" s="180"/>
      <c r="S276" s="180"/>
      <c r="T276" s="183"/>
      <c r="U276" s="183"/>
      <c r="V276" s="184"/>
      <c r="W276" s="185"/>
      <c r="X276" s="186"/>
    </row>
    <row r="277" spans="2:24" s="178" customFormat="1" ht="63.75" customHeight="1" x14ac:dyDescent="0.25">
      <c r="B277" s="175"/>
      <c r="C277" s="176"/>
      <c r="D277" s="176"/>
      <c r="E277" s="177"/>
      <c r="F277" s="174"/>
      <c r="G277" s="174"/>
      <c r="H277" s="174"/>
      <c r="I277" s="174"/>
      <c r="J277" s="179"/>
      <c r="K277" s="174"/>
      <c r="L277" s="174"/>
      <c r="M277" s="174"/>
      <c r="N277" s="174"/>
      <c r="O277" s="180"/>
      <c r="P277" s="181"/>
      <c r="Q277" s="182"/>
      <c r="R277" s="180"/>
      <c r="S277" s="180"/>
      <c r="T277" s="183"/>
      <c r="U277" s="183"/>
      <c r="V277" s="184"/>
      <c r="W277" s="185"/>
      <c r="X277" s="186"/>
    </row>
    <row r="278" spans="2:24" s="178" customFormat="1" ht="63.75" customHeight="1" x14ac:dyDescent="0.25">
      <c r="B278" s="175"/>
      <c r="C278" s="176"/>
      <c r="D278" s="176"/>
      <c r="E278" s="177"/>
      <c r="F278" s="174"/>
      <c r="G278" s="174"/>
      <c r="H278" s="174"/>
      <c r="I278" s="174"/>
      <c r="J278" s="179"/>
      <c r="K278" s="174"/>
      <c r="L278" s="174"/>
      <c r="M278" s="174"/>
      <c r="N278" s="174"/>
      <c r="O278" s="180"/>
      <c r="P278" s="181"/>
      <c r="Q278" s="182"/>
      <c r="R278" s="180"/>
      <c r="S278" s="180"/>
      <c r="T278" s="183"/>
      <c r="U278" s="183"/>
      <c r="V278" s="184"/>
      <c r="W278" s="185"/>
      <c r="X278" s="186"/>
    </row>
    <row r="279" spans="2:24" s="178" customFormat="1" ht="63.75" customHeight="1" x14ac:dyDescent="0.25">
      <c r="B279" s="175"/>
      <c r="C279" s="176"/>
      <c r="D279" s="176"/>
      <c r="E279" s="177"/>
      <c r="F279" s="174"/>
      <c r="G279" s="174"/>
      <c r="H279" s="174"/>
      <c r="I279" s="174"/>
      <c r="J279" s="179"/>
      <c r="K279" s="174"/>
      <c r="L279" s="174"/>
      <c r="M279" s="174"/>
      <c r="N279" s="174"/>
      <c r="O279" s="180"/>
      <c r="P279" s="181"/>
      <c r="Q279" s="182"/>
      <c r="R279" s="180"/>
      <c r="S279" s="180"/>
      <c r="T279" s="183"/>
      <c r="U279" s="183"/>
      <c r="V279" s="184"/>
      <c r="W279" s="185"/>
      <c r="X279" s="186"/>
    </row>
    <row r="280" spans="2:24" s="178" customFormat="1" ht="63.75" customHeight="1" x14ac:dyDescent="0.25">
      <c r="B280" s="175"/>
      <c r="C280" s="176"/>
      <c r="D280" s="176"/>
      <c r="E280" s="177"/>
      <c r="F280" s="174"/>
      <c r="G280" s="174"/>
      <c r="H280" s="174"/>
      <c r="I280" s="174"/>
      <c r="J280" s="179"/>
      <c r="K280" s="174"/>
      <c r="L280" s="174"/>
      <c r="M280" s="174"/>
      <c r="N280" s="174"/>
      <c r="O280" s="180"/>
      <c r="P280" s="181"/>
      <c r="Q280" s="182"/>
      <c r="R280" s="180"/>
      <c r="S280" s="180"/>
      <c r="T280" s="183"/>
      <c r="U280" s="183"/>
      <c r="V280" s="184"/>
      <c r="W280" s="185"/>
      <c r="X280" s="186"/>
    </row>
    <row r="281" spans="2:24" s="178" customFormat="1" ht="63.75" customHeight="1" x14ac:dyDescent="0.25">
      <c r="B281" s="175"/>
      <c r="C281" s="176"/>
      <c r="D281" s="176"/>
      <c r="E281" s="177"/>
      <c r="F281" s="174"/>
      <c r="G281" s="174"/>
      <c r="H281" s="174"/>
      <c r="I281" s="174"/>
      <c r="J281" s="179"/>
      <c r="K281" s="174"/>
      <c r="L281" s="174"/>
      <c r="M281" s="174"/>
      <c r="N281" s="174"/>
      <c r="O281" s="180"/>
      <c r="P281" s="181"/>
      <c r="Q281" s="182"/>
      <c r="R281" s="180"/>
      <c r="S281" s="180"/>
      <c r="T281" s="183"/>
      <c r="U281" s="183"/>
      <c r="V281" s="184"/>
      <c r="W281" s="185"/>
      <c r="X281" s="186"/>
    </row>
    <row r="282" spans="2:24" s="178" customFormat="1" ht="63.75" customHeight="1" x14ac:dyDescent="0.25">
      <c r="B282" s="175"/>
      <c r="C282" s="176"/>
      <c r="D282" s="176"/>
      <c r="E282" s="177"/>
      <c r="F282" s="174"/>
      <c r="G282" s="174"/>
      <c r="H282" s="174"/>
      <c r="I282" s="174"/>
      <c r="J282" s="179"/>
      <c r="K282" s="174"/>
      <c r="L282" s="174"/>
      <c r="M282" s="174"/>
      <c r="N282" s="174"/>
      <c r="O282" s="180"/>
      <c r="P282" s="181"/>
      <c r="Q282" s="182"/>
      <c r="R282" s="180"/>
      <c r="S282" s="180"/>
      <c r="T282" s="183"/>
      <c r="U282" s="183"/>
      <c r="V282" s="184"/>
      <c r="W282" s="185"/>
      <c r="X282" s="186"/>
    </row>
    <row r="283" spans="2:24" s="178" customFormat="1" ht="63.75" customHeight="1" x14ac:dyDescent="0.25">
      <c r="B283" s="175"/>
      <c r="C283" s="176"/>
      <c r="D283" s="176"/>
      <c r="E283" s="177"/>
      <c r="F283" s="174"/>
      <c r="G283" s="174"/>
      <c r="H283" s="174"/>
      <c r="I283" s="174"/>
      <c r="J283" s="179"/>
      <c r="K283" s="174"/>
      <c r="L283" s="174"/>
      <c r="M283" s="174"/>
      <c r="N283" s="174"/>
      <c r="O283" s="180"/>
      <c r="P283" s="181"/>
      <c r="Q283" s="182"/>
      <c r="R283" s="180"/>
      <c r="S283" s="180"/>
      <c r="T283" s="183"/>
      <c r="U283" s="183"/>
      <c r="V283" s="184"/>
      <c r="W283" s="185"/>
      <c r="X283" s="186"/>
    </row>
    <row r="284" spans="2:24" s="178" customFormat="1" ht="63.75" customHeight="1" x14ac:dyDescent="0.25">
      <c r="B284" s="175"/>
      <c r="C284" s="176"/>
      <c r="D284" s="176"/>
      <c r="E284" s="177"/>
      <c r="F284" s="174"/>
      <c r="G284" s="174"/>
      <c r="H284" s="174"/>
      <c r="I284" s="174"/>
      <c r="J284" s="179"/>
      <c r="K284" s="174"/>
      <c r="L284" s="174"/>
      <c r="M284" s="174"/>
      <c r="N284" s="174"/>
      <c r="O284" s="180"/>
      <c r="P284" s="181"/>
      <c r="Q284" s="182"/>
      <c r="R284" s="180"/>
      <c r="S284" s="180"/>
      <c r="T284" s="183"/>
      <c r="U284" s="183"/>
      <c r="V284" s="184"/>
      <c r="W284" s="185"/>
      <c r="X284" s="186"/>
    </row>
    <row r="285" spans="2:24" s="178" customFormat="1" ht="63.75" customHeight="1" x14ac:dyDescent="0.25">
      <c r="B285" s="175"/>
      <c r="C285" s="176"/>
      <c r="D285" s="176"/>
      <c r="E285" s="177"/>
      <c r="F285" s="174"/>
      <c r="G285" s="174"/>
      <c r="H285" s="174"/>
      <c r="I285" s="174"/>
      <c r="J285" s="179"/>
      <c r="K285" s="174"/>
      <c r="L285" s="174"/>
      <c r="M285" s="174"/>
      <c r="N285" s="174"/>
      <c r="O285" s="180"/>
      <c r="P285" s="181"/>
      <c r="Q285" s="182"/>
      <c r="R285" s="180"/>
      <c r="S285" s="180"/>
      <c r="T285" s="183"/>
      <c r="U285" s="183"/>
      <c r="V285" s="184"/>
      <c r="W285" s="185"/>
      <c r="X285" s="186"/>
    </row>
    <row r="286" spans="2:24" s="178" customFormat="1" ht="63.75" customHeight="1" x14ac:dyDescent="0.25">
      <c r="B286" s="175"/>
      <c r="C286" s="176"/>
      <c r="D286" s="176"/>
      <c r="E286" s="177"/>
      <c r="F286" s="174"/>
      <c r="G286" s="174"/>
      <c r="H286" s="174"/>
      <c r="I286" s="174"/>
      <c r="J286" s="179"/>
      <c r="K286" s="174"/>
      <c r="L286" s="174"/>
      <c r="M286" s="174"/>
      <c r="N286" s="174"/>
      <c r="O286" s="180"/>
      <c r="P286" s="181"/>
      <c r="Q286" s="182"/>
      <c r="R286" s="180"/>
      <c r="S286" s="180"/>
      <c r="T286" s="183"/>
      <c r="U286" s="183"/>
      <c r="V286" s="184"/>
      <c r="W286" s="185"/>
      <c r="X286" s="186"/>
    </row>
    <row r="287" spans="2:24" s="178" customFormat="1" ht="63.75" customHeight="1" x14ac:dyDescent="0.25">
      <c r="B287" s="175"/>
      <c r="C287" s="176"/>
      <c r="D287" s="176"/>
      <c r="E287" s="177"/>
      <c r="F287" s="174"/>
      <c r="G287" s="174"/>
      <c r="H287" s="174"/>
      <c r="I287" s="174"/>
      <c r="J287" s="179"/>
      <c r="K287" s="174"/>
      <c r="L287" s="174"/>
      <c r="M287" s="174"/>
      <c r="N287" s="174"/>
      <c r="O287" s="180"/>
      <c r="P287" s="181"/>
      <c r="Q287" s="182"/>
      <c r="R287" s="180"/>
      <c r="S287" s="180"/>
      <c r="T287" s="183"/>
      <c r="U287" s="183"/>
      <c r="V287" s="184"/>
      <c r="W287" s="185"/>
      <c r="X287" s="186"/>
    </row>
    <row r="288" spans="2:24" s="178" customFormat="1" ht="63.75" customHeight="1" x14ac:dyDescent="0.25">
      <c r="B288" s="175"/>
      <c r="C288" s="176"/>
      <c r="D288" s="176"/>
      <c r="E288" s="177"/>
      <c r="F288" s="174"/>
      <c r="G288" s="174"/>
      <c r="H288" s="174"/>
      <c r="I288" s="174"/>
      <c r="J288" s="179"/>
      <c r="K288" s="174"/>
      <c r="L288" s="174"/>
      <c r="M288" s="174"/>
      <c r="N288" s="174"/>
      <c r="O288" s="180"/>
      <c r="P288" s="181"/>
      <c r="Q288" s="182"/>
      <c r="R288" s="180"/>
      <c r="S288" s="180"/>
      <c r="T288" s="183"/>
      <c r="U288" s="183"/>
      <c r="V288" s="184"/>
      <c r="W288" s="185"/>
      <c r="X288" s="186"/>
    </row>
    <row r="289" spans="2:24" s="178" customFormat="1" ht="63.75" customHeight="1" x14ac:dyDescent="0.25">
      <c r="B289" s="175"/>
      <c r="C289" s="176"/>
      <c r="D289" s="176"/>
      <c r="E289" s="177"/>
      <c r="F289" s="174"/>
      <c r="G289" s="174"/>
      <c r="H289" s="174"/>
      <c r="I289" s="174"/>
      <c r="J289" s="179"/>
      <c r="K289" s="174"/>
      <c r="L289" s="174"/>
      <c r="M289" s="174"/>
      <c r="N289" s="174"/>
      <c r="O289" s="180"/>
      <c r="P289" s="181"/>
      <c r="Q289" s="182"/>
      <c r="R289" s="180"/>
      <c r="S289" s="180"/>
      <c r="T289" s="183"/>
      <c r="U289" s="183"/>
      <c r="V289" s="184"/>
      <c r="W289" s="185"/>
      <c r="X289" s="186"/>
    </row>
    <row r="290" spans="2:24" s="178" customFormat="1" ht="63.75" customHeight="1" x14ac:dyDescent="0.25">
      <c r="B290" s="175"/>
      <c r="C290" s="176"/>
      <c r="D290" s="176"/>
      <c r="E290" s="177"/>
      <c r="F290" s="174"/>
      <c r="G290" s="174"/>
      <c r="H290" s="174"/>
      <c r="I290" s="174"/>
      <c r="J290" s="179"/>
      <c r="K290" s="174"/>
      <c r="L290" s="174"/>
      <c r="M290" s="174"/>
      <c r="N290" s="174"/>
      <c r="O290" s="180"/>
      <c r="P290" s="181"/>
      <c r="Q290" s="182"/>
      <c r="R290" s="180"/>
      <c r="S290" s="180"/>
      <c r="T290" s="183"/>
      <c r="U290" s="183"/>
      <c r="V290" s="184"/>
      <c r="W290" s="185"/>
      <c r="X290" s="186"/>
    </row>
    <row r="291" spans="2:24" s="178" customFormat="1" ht="63.75" customHeight="1" x14ac:dyDescent="0.25">
      <c r="B291" s="175"/>
      <c r="C291" s="176"/>
      <c r="D291" s="176"/>
      <c r="E291" s="177"/>
      <c r="F291" s="174"/>
      <c r="G291" s="174"/>
      <c r="H291" s="174"/>
      <c r="I291" s="174"/>
      <c r="J291" s="179"/>
      <c r="K291" s="174"/>
      <c r="L291" s="174"/>
      <c r="M291" s="174"/>
      <c r="N291" s="174"/>
      <c r="O291" s="180"/>
      <c r="P291" s="181"/>
      <c r="Q291" s="182"/>
      <c r="R291" s="180"/>
      <c r="S291" s="180"/>
      <c r="T291" s="183"/>
      <c r="U291" s="183"/>
      <c r="V291" s="184"/>
      <c r="W291" s="185"/>
      <c r="X291" s="186"/>
    </row>
    <row r="292" spans="2:24" s="178" customFormat="1" ht="63.75" customHeight="1" x14ac:dyDescent="0.25">
      <c r="B292" s="175"/>
      <c r="C292" s="176"/>
      <c r="D292" s="176"/>
      <c r="E292" s="177"/>
      <c r="F292" s="174"/>
      <c r="G292" s="174"/>
      <c r="H292" s="174"/>
      <c r="I292" s="174"/>
      <c r="J292" s="179"/>
      <c r="K292" s="174"/>
      <c r="L292" s="174"/>
      <c r="M292" s="174"/>
      <c r="N292" s="174"/>
      <c r="O292" s="180"/>
      <c r="P292" s="181"/>
      <c r="Q292" s="182"/>
      <c r="R292" s="180"/>
      <c r="S292" s="180"/>
      <c r="T292" s="183"/>
      <c r="U292" s="183"/>
      <c r="V292" s="184"/>
      <c r="W292" s="185"/>
      <c r="X292" s="186"/>
    </row>
    <row r="293" spans="2:24" s="178" customFormat="1" ht="63.75" customHeight="1" x14ac:dyDescent="0.25">
      <c r="B293" s="175"/>
      <c r="C293" s="176"/>
      <c r="D293" s="176"/>
      <c r="E293" s="177"/>
      <c r="F293" s="174"/>
      <c r="G293" s="174"/>
      <c r="H293" s="174"/>
      <c r="I293" s="174"/>
      <c r="J293" s="179"/>
      <c r="K293" s="174"/>
      <c r="L293" s="174"/>
      <c r="M293" s="174"/>
      <c r="N293" s="174"/>
      <c r="O293" s="180"/>
      <c r="P293" s="181"/>
      <c r="Q293" s="182"/>
      <c r="R293" s="180"/>
      <c r="S293" s="180"/>
      <c r="T293" s="183"/>
      <c r="U293" s="183"/>
      <c r="V293" s="184"/>
      <c r="W293" s="185"/>
      <c r="X293" s="186"/>
    </row>
    <row r="294" spans="2:24" s="178" customFormat="1" ht="63.75" customHeight="1" x14ac:dyDescent="0.25">
      <c r="B294" s="175"/>
      <c r="C294" s="176"/>
      <c r="D294" s="176"/>
      <c r="E294" s="177"/>
      <c r="F294" s="174"/>
      <c r="G294" s="174"/>
      <c r="H294" s="174"/>
      <c r="I294" s="174"/>
      <c r="J294" s="179"/>
      <c r="K294" s="174"/>
      <c r="L294" s="174"/>
      <c r="M294" s="174"/>
      <c r="N294" s="174"/>
      <c r="O294" s="180"/>
      <c r="P294" s="181"/>
      <c r="Q294" s="182"/>
      <c r="R294" s="180"/>
      <c r="S294" s="180"/>
      <c r="T294" s="183"/>
      <c r="U294" s="183"/>
      <c r="V294" s="184"/>
      <c r="W294" s="185"/>
      <c r="X294" s="186"/>
    </row>
    <row r="295" spans="2:24" s="178" customFormat="1" ht="63.75" customHeight="1" x14ac:dyDescent="0.25">
      <c r="B295" s="175"/>
      <c r="C295" s="176"/>
      <c r="D295" s="176"/>
      <c r="E295" s="177"/>
      <c r="F295" s="174"/>
      <c r="G295" s="174"/>
      <c r="H295" s="174"/>
      <c r="I295" s="174"/>
      <c r="J295" s="179"/>
      <c r="K295" s="174"/>
      <c r="L295" s="174"/>
      <c r="M295" s="174"/>
      <c r="N295" s="174"/>
      <c r="O295" s="180"/>
      <c r="P295" s="181"/>
      <c r="Q295" s="182"/>
      <c r="R295" s="180"/>
      <c r="S295" s="180"/>
      <c r="T295" s="183"/>
      <c r="U295" s="183"/>
      <c r="V295" s="184"/>
      <c r="W295" s="185"/>
      <c r="X295" s="186"/>
    </row>
    <row r="296" spans="2:24" s="178" customFormat="1" ht="63.75" customHeight="1" x14ac:dyDescent="0.25">
      <c r="B296" s="175"/>
      <c r="C296" s="176"/>
      <c r="D296" s="176"/>
      <c r="E296" s="177"/>
      <c r="F296" s="174"/>
      <c r="G296" s="174"/>
      <c r="H296" s="174"/>
      <c r="I296" s="174"/>
      <c r="J296" s="179"/>
      <c r="K296" s="174"/>
      <c r="L296" s="174"/>
      <c r="M296" s="174"/>
      <c r="N296" s="174"/>
      <c r="O296" s="180"/>
      <c r="P296" s="181"/>
      <c r="Q296" s="182"/>
      <c r="R296" s="180"/>
      <c r="S296" s="180"/>
      <c r="T296" s="183"/>
      <c r="U296" s="183"/>
      <c r="V296" s="184"/>
      <c r="W296" s="185"/>
      <c r="X296" s="186"/>
    </row>
    <row r="297" spans="2:24" s="178" customFormat="1" ht="63.75" customHeight="1" x14ac:dyDescent="0.25">
      <c r="B297" s="175"/>
      <c r="C297" s="176"/>
      <c r="D297" s="176"/>
      <c r="E297" s="177"/>
      <c r="F297" s="174"/>
      <c r="G297" s="174"/>
      <c r="H297" s="174"/>
      <c r="I297" s="174"/>
      <c r="J297" s="179"/>
      <c r="K297" s="174"/>
      <c r="L297" s="174"/>
      <c r="M297" s="174"/>
      <c r="N297" s="174"/>
      <c r="O297" s="180"/>
      <c r="P297" s="181"/>
      <c r="Q297" s="182"/>
      <c r="R297" s="180"/>
      <c r="S297" s="180"/>
      <c r="T297" s="183"/>
      <c r="U297" s="183"/>
      <c r="V297" s="184"/>
      <c r="W297" s="185"/>
      <c r="X297" s="186"/>
    </row>
    <row r="298" spans="2:24" s="178" customFormat="1" ht="63.75" customHeight="1" x14ac:dyDescent="0.25">
      <c r="B298" s="175"/>
      <c r="C298" s="176"/>
      <c r="D298" s="176"/>
      <c r="E298" s="177"/>
      <c r="F298" s="174"/>
      <c r="G298" s="174"/>
      <c r="H298" s="174"/>
      <c r="I298" s="174"/>
      <c r="J298" s="179"/>
      <c r="K298" s="174"/>
      <c r="L298" s="174"/>
      <c r="M298" s="174"/>
      <c r="N298" s="174"/>
      <c r="O298" s="180"/>
      <c r="P298" s="181"/>
      <c r="Q298" s="182"/>
      <c r="R298" s="180"/>
      <c r="S298" s="180"/>
      <c r="T298" s="183"/>
      <c r="U298" s="183"/>
      <c r="V298" s="184"/>
      <c r="W298" s="185"/>
      <c r="X298" s="186"/>
    </row>
    <row r="299" spans="2:24" s="178" customFormat="1" ht="63.75" customHeight="1" x14ac:dyDescent="0.25">
      <c r="B299" s="175"/>
      <c r="C299" s="176"/>
      <c r="D299" s="176"/>
      <c r="E299" s="177"/>
      <c r="F299" s="174"/>
      <c r="G299" s="174"/>
      <c r="H299" s="174"/>
      <c r="I299" s="174"/>
      <c r="J299" s="179"/>
      <c r="K299" s="174"/>
      <c r="L299" s="174"/>
      <c r="M299" s="174"/>
      <c r="N299" s="174"/>
      <c r="O299" s="180"/>
      <c r="P299" s="181"/>
      <c r="Q299" s="182"/>
      <c r="R299" s="180"/>
      <c r="S299" s="180"/>
      <c r="T299" s="183"/>
      <c r="U299" s="183"/>
      <c r="V299" s="184"/>
      <c r="W299" s="185"/>
      <c r="X299" s="186"/>
    </row>
    <row r="300" spans="2:24" s="178" customFormat="1" ht="63.75" customHeight="1" x14ac:dyDescent="0.25">
      <c r="B300" s="175"/>
      <c r="C300" s="176"/>
      <c r="D300" s="176"/>
      <c r="E300" s="177"/>
      <c r="F300" s="174"/>
      <c r="G300" s="174"/>
      <c r="H300" s="174"/>
      <c r="I300" s="174"/>
      <c r="J300" s="179"/>
      <c r="K300" s="174"/>
      <c r="L300" s="174"/>
      <c r="M300" s="174"/>
      <c r="N300" s="174"/>
      <c r="O300" s="180"/>
      <c r="P300" s="181"/>
      <c r="Q300" s="182"/>
      <c r="R300" s="180"/>
      <c r="S300" s="180"/>
      <c r="T300" s="183"/>
      <c r="U300" s="183"/>
      <c r="V300" s="184"/>
      <c r="W300" s="185"/>
      <c r="X300" s="186"/>
    </row>
    <row r="301" spans="2:24" s="178" customFormat="1" ht="63.75" customHeight="1" x14ac:dyDescent="0.25">
      <c r="B301" s="175"/>
      <c r="C301" s="176"/>
      <c r="D301" s="176"/>
      <c r="E301" s="177"/>
      <c r="F301" s="174"/>
      <c r="G301" s="174"/>
      <c r="H301" s="174"/>
      <c r="I301" s="174"/>
      <c r="J301" s="179"/>
      <c r="K301" s="174"/>
      <c r="L301" s="174"/>
      <c r="M301" s="174"/>
      <c r="N301" s="174"/>
      <c r="O301" s="180"/>
      <c r="P301" s="181"/>
      <c r="Q301" s="182"/>
      <c r="R301" s="180"/>
      <c r="S301" s="180"/>
      <c r="T301" s="183"/>
      <c r="U301" s="183"/>
      <c r="V301" s="184"/>
      <c r="W301" s="185"/>
      <c r="X301" s="186"/>
    </row>
    <row r="302" spans="2:24" s="178" customFormat="1" ht="63.75" customHeight="1" x14ac:dyDescent="0.25">
      <c r="B302" s="175"/>
      <c r="C302" s="176"/>
      <c r="D302" s="176"/>
      <c r="E302" s="177"/>
      <c r="F302" s="174"/>
      <c r="G302" s="174"/>
      <c r="H302" s="174"/>
      <c r="I302" s="174"/>
      <c r="J302" s="179"/>
      <c r="K302" s="174"/>
      <c r="L302" s="174"/>
      <c r="M302" s="174"/>
      <c r="N302" s="174"/>
      <c r="O302" s="180"/>
      <c r="P302" s="181"/>
      <c r="Q302" s="182"/>
      <c r="R302" s="180"/>
      <c r="S302" s="180"/>
      <c r="T302" s="183"/>
      <c r="U302" s="183"/>
      <c r="V302" s="184"/>
      <c r="W302" s="185"/>
      <c r="X302" s="186"/>
    </row>
    <row r="303" spans="2:24" s="178" customFormat="1" ht="63.75" customHeight="1" x14ac:dyDescent="0.25">
      <c r="B303" s="175"/>
      <c r="C303" s="176"/>
      <c r="D303" s="176"/>
      <c r="E303" s="177"/>
      <c r="F303" s="174"/>
      <c r="G303" s="174"/>
      <c r="H303" s="174"/>
      <c r="I303" s="174"/>
      <c r="J303" s="179"/>
      <c r="K303" s="174"/>
      <c r="L303" s="174"/>
      <c r="M303" s="174"/>
      <c r="N303" s="174"/>
      <c r="O303" s="180"/>
      <c r="P303" s="181"/>
      <c r="Q303" s="182"/>
      <c r="R303" s="180"/>
      <c r="S303" s="180"/>
      <c r="T303" s="183"/>
      <c r="U303" s="183"/>
      <c r="V303" s="184"/>
      <c r="W303" s="185"/>
      <c r="X303" s="186"/>
    </row>
    <row r="304" spans="2:24" s="178" customFormat="1" ht="63.75" customHeight="1" x14ac:dyDescent="0.25">
      <c r="B304" s="175"/>
      <c r="C304" s="176"/>
      <c r="D304" s="176"/>
      <c r="E304" s="177"/>
      <c r="F304" s="174"/>
      <c r="G304" s="174"/>
      <c r="H304" s="174"/>
      <c r="I304" s="174"/>
      <c r="J304" s="179"/>
      <c r="K304" s="174"/>
      <c r="L304" s="174"/>
      <c r="M304" s="174"/>
      <c r="N304" s="174"/>
      <c r="O304" s="180"/>
      <c r="P304" s="181"/>
      <c r="Q304" s="182"/>
      <c r="R304" s="180"/>
      <c r="S304" s="180"/>
      <c r="T304" s="183"/>
      <c r="U304" s="183"/>
      <c r="V304" s="184"/>
      <c r="W304" s="185"/>
      <c r="X304" s="186"/>
    </row>
    <row r="305" spans="2:24" s="178" customFormat="1" ht="63.75" customHeight="1" x14ac:dyDescent="0.25">
      <c r="B305" s="175"/>
      <c r="C305" s="176"/>
      <c r="D305" s="176"/>
      <c r="E305" s="177"/>
      <c r="F305" s="174"/>
      <c r="G305" s="174"/>
      <c r="H305" s="174"/>
      <c r="I305" s="174"/>
      <c r="J305" s="179"/>
      <c r="K305" s="174"/>
      <c r="L305" s="174"/>
      <c r="M305" s="174"/>
      <c r="N305" s="174"/>
      <c r="O305" s="180"/>
      <c r="P305" s="181"/>
      <c r="Q305" s="182"/>
      <c r="R305" s="180"/>
      <c r="S305" s="180"/>
      <c r="T305" s="183"/>
      <c r="U305" s="183"/>
      <c r="V305" s="184"/>
      <c r="W305" s="185"/>
      <c r="X305" s="186"/>
    </row>
    <row r="306" spans="2:24" s="178" customFormat="1" ht="63.75" customHeight="1" x14ac:dyDescent="0.25">
      <c r="B306" s="175"/>
      <c r="C306" s="176"/>
      <c r="D306" s="176"/>
      <c r="E306" s="177"/>
      <c r="F306" s="174"/>
      <c r="G306" s="174"/>
      <c r="H306" s="174"/>
      <c r="I306" s="174"/>
      <c r="J306" s="179"/>
      <c r="K306" s="174"/>
      <c r="L306" s="174"/>
      <c r="M306" s="174"/>
      <c r="N306" s="174"/>
      <c r="O306" s="180"/>
      <c r="P306" s="181"/>
      <c r="Q306" s="182"/>
      <c r="R306" s="180"/>
      <c r="S306" s="180"/>
      <c r="T306" s="183"/>
      <c r="U306" s="183"/>
      <c r="V306" s="184"/>
      <c r="W306" s="185"/>
      <c r="X306" s="186"/>
    </row>
    <row r="307" spans="2:24" s="178" customFormat="1" ht="63.75" customHeight="1" x14ac:dyDescent="0.25">
      <c r="B307" s="175"/>
      <c r="C307" s="176"/>
      <c r="D307" s="176"/>
      <c r="E307" s="177"/>
      <c r="F307" s="174"/>
      <c r="G307" s="174"/>
      <c r="H307" s="174"/>
      <c r="I307" s="174"/>
      <c r="J307" s="179"/>
      <c r="K307" s="174"/>
      <c r="L307" s="174"/>
      <c r="M307" s="174"/>
      <c r="N307" s="174"/>
      <c r="O307" s="180"/>
      <c r="P307" s="181"/>
      <c r="Q307" s="182"/>
      <c r="R307" s="180"/>
      <c r="S307" s="180"/>
      <c r="T307" s="183"/>
      <c r="U307" s="183"/>
      <c r="V307" s="184"/>
      <c r="W307" s="185"/>
      <c r="X307" s="186"/>
    </row>
    <row r="308" spans="2:24" s="178" customFormat="1" ht="63.75" customHeight="1" x14ac:dyDescent="0.25">
      <c r="B308" s="175"/>
      <c r="C308" s="176"/>
      <c r="D308" s="176"/>
      <c r="E308" s="177"/>
      <c r="F308" s="174"/>
      <c r="G308" s="174"/>
      <c r="H308" s="174"/>
      <c r="I308" s="174"/>
      <c r="J308" s="179"/>
      <c r="K308" s="174"/>
      <c r="L308" s="174"/>
      <c r="M308" s="174"/>
      <c r="N308" s="174"/>
      <c r="O308" s="180"/>
      <c r="P308" s="181"/>
      <c r="Q308" s="182"/>
      <c r="R308" s="180"/>
      <c r="S308" s="180"/>
      <c r="T308" s="183"/>
      <c r="U308" s="183"/>
      <c r="V308" s="184"/>
      <c r="W308" s="185"/>
      <c r="X308" s="186"/>
    </row>
    <row r="309" spans="2:24" s="178" customFormat="1" ht="63.75" customHeight="1" x14ac:dyDescent="0.25">
      <c r="B309" s="175"/>
      <c r="C309" s="176"/>
      <c r="D309" s="176"/>
      <c r="E309" s="177"/>
      <c r="F309" s="174"/>
      <c r="G309" s="174"/>
      <c r="H309" s="174"/>
      <c r="I309" s="174"/>
      <c r="J309" s="179"/>
      <c r="K309" s="174"/>
      <c r="L309" s="174"/>
      <c r="M309" s="174"/>
      <c r="N309" s="174"/>
      <c r="O309" s="180"/>
      <c r="P309" s="181"/>
      <c r="Q309" s="182"/>
      <c r="R309" s="180"/>
      <c r="S309" s="180"/>
      <c r="T309" s="183"/>
      <c r="U309" s="183"/>
      <c r="V309" s="184"/>
      <c r="W309" s="185"/>
      <c r="X309" s="186"/>
    </row>
    <row r="310" spans="2:24" s="178" customFormat="1" ht="63.75" customHeight="1" x14ac:dyDescent="0.25">
      <c r="B310" s="175"/>
      <c r="C310" s="176"/>
      <c r="D310" s="176"/>
      <c r="E310" s="177"/>
      <c r="F310" s="174"/>
      <c r="G310" s="174"/>
      <c r="H310" s="174"/>
      <c r="I310" s="174"/>
      <c r="J310" s="179"/>
      <c r="K310" s="174"/>
      <c r="L310" s="174"/>
      <c r="M310" s="174"/>
      <c r="N310" s="174"/>
      <c r="O310" s="180"/>
      <c r="P310" s="181"/>
      <c r="Q310" s="182"/>
      <c r="R310" s="180"/>
      <c r="S310" s="180"/>
      <c r="T310" s="183"/>
      <c r="U310" s="183"/>
      <c r="V310" s="184"/>
      <c r="W310" s="185"/>
      <c r="X310" s="186"/>
    </row>
    <row r="311" spans="2:24" s="178" customFormat="1" ht="63.75" customHeight="1" x14ac:dyDescent="0.25">
      <c r="B311" s="175"/>
      <c r="C311" s="176"/>
      <c r="D311" s="176"/>
      <c r="E311" s="177"/>
      <c r="F311" s="174"/>
      <c r="G311" s="174"/>
      <c r="H311" s="174"/>
      <c r="I311" s="174"/>
      <c r="J311" s="179"/>
      <c r="K311" s="174"/>
      <c r="L311" s="174"/>
      <c r="M311" s="174"/>
      <c r="N311" s="174"/>
      <c r="O311" s="180"/>
      <c r="P311" s="181"/>
      <c r="Q311" s="182"/>
      <c r="R311" s="180"/>
      <c r="S311" s="180"/>
      <c r="T311" s="183"/>
      <c r="U311" s="183"/>
      <c r="V311" s="184"/>
      <c r="W311" s="185"/>
      <c r="X311" s="186"/>
    </row>
    <row r="312" spans="2:24" s="178" customFormat="1" ht="63.75" customHeight="1" x14ac:dyDescent="0.25">
      <c r="B312" s="175"/>
      <c r="C312" s="176"/>
      <c r="D312" s="176"/>
      <c r="E312" s="177"/>
      <c r="F312" s="174"/>
      <c r="G312" s="174"/>
      <c r="H312" s="174"/>
      <c r="I312" s="174"/>
      <c r="J312" s="179"/>
      <c r="K312" s="174"/>
      <c r="L312" s="174"/>
      <c r="M312" s="174"/>
      <c r="N312" s="174"/>
      <c r="O312" s="180"/>
      <c r="P312" s="181"/>
      <c r="Q312" s="182"/>
      <c r="R312" s="180"/>
      <c r="S312" s="180"/>
      <c r="T312" s="183"/>
      <c r="U312" s="183"/>
      <c r="V312" s="184"/>
      <c r="W312" s="185"/>
      <c r="X312" s="186"/>
    </row>
    <row r="313" spans="2:24" s="178" customFormat="1" ht="63.75" customHeight="1" x14ac:dyDescent="0.25">
      <c r="B313" s="175"/>
      <c r="C313" s="176"/>
      <c r="D313" s="176"/>
      <c r="E313" s="177"/>
      <c r="F313" s="174"/>
      <c r="G313" s="174"/>
      <c r="H313" s="174"/>
      <c r="I313" s="174"/>
      <c r="J313" s="179"/>
      <c r="K313" s="174"/>
      <c r="L313" s="174"/>
      <c r="M313" s="174"/>
      <c r="N313" s="174"/>
      <c r="O313" s="180"/>
      <c r="P313" s="181"/>
      <c r="Q313" s="182"/>
      <c r="R313" s="180"/>
      <c r="S313" s="180"/>
      <c r="T313" s="183"/>
      <c r="U313" s="183"/>
      <c r="V313" s="184"/>
      <c r="W313" s="185"/>
      <c r="X313" s="186"/>
    </row>
    <row r="314" spans="2:24" s="178" customFormat="1" ht="63.75" customHeight="1" x14ac:dyDescent="0.25">
      <c r="B314" s="175"/>
      <c r="C314" s="176"/>
      <c r="D314" s="176"/>
      <c r="E314" s="177"/>
      <c r="F314" s="174"/>
      <c r="G314" s="174"/>
      <c r="H314" s="174"/>
      <c r="I314" s="174"/>
      <c r="J314" s="179"/>
      <c r="K314" s="174"/>
      <c r="L314" s="174"/>
      <c r="M314" s="174"/>
      <c r="N314" s="174"/>
      <c r="O314" s="180"/>
      <c r="P314" s="181"/>
      <c r="Q314" s="182"/>
      <c r="R314" s="180"/>
      <c r="S314" s="180"/>
      <c r="T314" s="183"/>
      <c r="U314" s="183"/>
      <c r="V314" s="184"/>
      <c r="W314" s="185"/>
      <c r="X314" s="186"/>
    </row>
    <row r="315" spans="2:24" s="178" customFormat="1" ht="63.75" customHeight="1" x14ac:dyDescent="0.25">
      <c r="B315" s="175"/>
      <c r="C315" s="176"/>
      <c r="D315" s="176"/>
      <c r="E315" s="177"/>
      <c r="F315" s="174"/>
      <c r="G315" s="174"/>
      <c r="H315" s="174"/>
      <c r="I315" s="174"/>
      <c r="J315" s="179"/>
      <c r="K315" s="174"/>
      <c r="L315" s="174"/>
      <c r="M315" s="174"/>
      <c r="N315" s="174"/>
      <c r="O315" s="180"/>
      <c r="P315" s="181"/>
      <c r="Q315" s="182"/>
      <c r="R315" s="180"/>
      <c r="S315" s="180"/>
      <c r="T315" s="183"/>
      <c r="U315" s="183"/>
      <c r="V315" s="184"/>
      <c r="W315" s="185"/>
      <c r="X315" s="186"/>
    </row>
    <row r="316" spans="2:24" s="178" customFormat="1" ht="63.75" customHeight="1" x14ac:dyDescent="0.25">
      <c r="B316" s="175"/>
      <c r="C316" s="176"/>
      <c r="D316" s="176"/>
      <c r="E316" s="177"/>
      <c r="F316" s="174"/>
      <c r="G316" s="174"/>
      <c r="H316" s="174"/>
      <c r="I316" s="174"/>
      <c r="J316" s="179"/>
      <c r="K316" s="174"/>
      <c r="L316" s="174"/>
      <c r="M316" s="174"/>
      <c r="N316" s="174"/>
      <c r="O316" s="180"/>
      <c r="P316" s="181"/>
      <c r="Q316" s="182"/>
      <c r="R316" s="180"/>
      <c r="S316" s="180"/>
      <c r="T316" s="183"/>
      <c r="U316" s="183"/>
      <c r="V316" s="184"/>
      <c r="W316" s="185"/>
      <c r="X316" s="186"/>
    </row>
    <row r="317" spans="2:24" s="178" customFormat="1" ht="63.75" customHeight="1" x14ac:dyDescent="0.25">
      <c r="B317" s="175"/>
      <c r="C317" s="176"/>
      <c r="D317" s="176"/>
      <c r="E317" s="177"/>
      <c r="F317" s="174"/>
      <c r="G317" s="174"/>
      <c r="H317" s="174"/>
      <c r="I317" s="174"/>
      <c r="J317" s="179"/>
      <c r="K317" s="174"/>
      <c r="L317" s="174"/>
      <c r="M317" s="174"/>
      <c r="N317" s="174"/>
      <c r="O317" s="180"/>
      <c r="P317" s="181"/>
      <c r="Q317" s="182"/>
      <c r="R317" s="180"/>
      <c r="S317" s="180"/>
      <c r="T317" s="183"/>
      <c r="U317" s="183"/>
      <c r="V317" s="184"/>
      <c r="W317" s="185"/>
      <c r="X317" s="186"/>
    </row>
    <row r="318" spans="2:24" s="178" customFormat="1" ht="63.75" customHeight="1" x14ac:dyDescent="0.25">
      <c r="B318" s="175"/>
      <c r="C318" s="176"/>
      <c r="D318" s="176"/>
      <c r="E318" s="177"/>
      <c r="F318" s="174"/>
      <c r="G318" s="174"/>
      <c r="H318" s="174"/>
      <c r="I318" s="174"/>
      <c r="J318" s="179"/>
      <c r="K318" s="174"/>
      <c r="L318" s="174"/>
      <c r="M318" s="174"/>
      <c r="N318" s="174"/>
      <c r="O318" s="180"/>
      <c r="P318" s="181"/>
      <c r="Q318" s="182"/>
      <c r="R318" s="180"/>
      <c r="S318" s="180"/>
      <c r="T318" s="183"/>
      <c r="U318" s="183"/>
      <c r="V318" s="184"/>
      <c r="W318" s="185"/>
      <c r="X318" s="186"/>
    </row>
    <row r="319" spans="2:24" s="178" customFormat="1" ht="63.75" customHeight="1" x14ac:dyDescent="0.25">
      <c r="B319" s="175"/>
      <c r="C319" s="176"/>
      <c r="D319" s="176"/>
      <c r="E319" s="177"/>
      <c r="F319" s="174"/>
      <c r="G319" s="174"/>
      <c r="H319" s="174"/>
      <c r="I319" s="174"/>
      <c r="J319" s="179"/>
      <c r="K319" s="174"/>
      <c r="L319" s="174"/>
      <c r="M319" s="174"/>
      <c r="N319" s="174"/>
      <c r="O319" s="180"/>
      <c r="P319" s="181"/>
      <c r="Q319" s="182"/>
      <c r="R319" s="180"/>
      <c r="S319" s="180"/>
      <c r="T319" s="183"/>
      <c r="U319" s="183"/>
      <c r="V319" s="184"/>
      <c r="W319" s="185"/>
      <c r="X319" s="186"/>
    </row>
    <row r="320" spans="2:24" s="178" customFormat="1" ht="63.75" customHeight="1" x14ac:dyDescent="0.25">
      <c r="B320" s="175"/>
      <c r="C320" s="176"/>
      <c r="D320" s="176"/>
      <c r="E320" s="177"/>
      <c r="F320" s="174"/>
      <c r="G320" s="174"/>
      <c r="H320" s="174"/>
      <c r="I320" s="174"/>
      <c r="J320" s="179"/>
      <c r="K320" s="174"/>
      <c r="L320" s="174"/>
      <c r="M320" s="174"/>
      <c r="N320" s="174"/>
      <c r="O320" s="180"/>
      <c r="P320" s="181"/>
      <c r="Q320" s="182"/>
      <c r="R320" s="180"/>
      <c r="S320" s="180"/>
      <c r="T320" s="183"/>
      <c r="U320" s="183"/>
      <c r="V320" s="184"/>
      <c r="W320" s="185"/>
      <c r="X320" s="186"/>
    </row>
    <row r="321" spans="2:24" s="178" customFormat="1" ht="63.75" customHeight="1" x14ac:dyDescent="0.25">
      <c r="B321" s="175"/>
      <c r="C321" s="176"/>
      <c r="D321" s="176"/>
      <c r="E321" s="177"/>
      <c r="F321" s="174"/>
      <c r="G321" s="174"/>
      <c r="H321" s="174"/>
      <c r="I321" s="174"/>
      <c r="J321" s="179"/>
      <c r="K321" s="174"/>
      <c r="L321" s="174"/>
      <c r="M321" s="174"/>
      <c r="N321" s="174"/>
      <c r="O321" s="180"/>
      <c r="P321" s="181"/>
      <c r="Q321" s="182"/>
      <c r="R321" s="180"/>
      <c r="S321" s="180"/>
      <c r="T321" s="183"/>
      <c r="U321" s="183"/>
      <c r="V321" s="184"/>
      <c r="W321" s="185"/>
      <c r="X321" s="186"/>
    </row>
    <row r="322" spans="2:24" s="178" customFormat="1" ht="63.75" customHeight="1" x14ac:dyDescent="0.25">
      <c r="B322" s="175"/>
      <c r="C322" s="176"/>
      <c r="D322" s="176"/>
      <c r="E322" s="177"/>
      <c r="F322" s="174"/>
      <c r="G322" s="174"/>
      <c r="H322" s="174"/>
      <c r="I322" s="174"/>
      <c r="J322" s="179"/>
      <c r="K322" s="174"/>
      <c r="L322" s="174"/>
      <c r="M322" s="174"/>
      <c r="N322" s="174"/>
      <c r="O322" s="180"/>
      <c r="P322" s="181"/>
      <c r="Q322" s="182"/>
      <c r="R322" s="180"/>
      <c r="S322" s="180"/>
      <c r="T322" s="183"/>
      <c r="U322" s="183"/>
      <c r="V322" s="184"/>
      <c r="W322" s="185"/>
      <c r="X322" s="186"/>
    </row>
    <row r="323" spans="2:24" s="178" customFormat="1" ht="63.75" customHeight="1" x14ac:dyDescent="0.25">
      <c r="B323" s="175"/>
      <c r="C323" s="176"/>
      <c r="D323" s="176"/>
      <c r="E323" s="177"/>
      <c r="F323" s="174"/>
      <c r="G323" s="174"/>
      <c r="H323" s="174"/>
      <c r="I323" s="174"/>
      <c r="J323" s="179"/>
      <c r="K323" s="174"/>
      <c r="L323" s="174"/>
      <c r="M323" s="174"/>
      <c r="N323" s="174"/>
      <c r="O323" s="180"/>
      <c r="P323" s="181"/>
      <c r="Q323" s="182"/>
      <c r="R323" s="180"/>
      <c r="S323" s="180"/>
      <c r="T323" s="183"/>
      <c r="U323" s="183"/>
      <c r="V323" s="184"/>
      <c r="W323" s="185"/>
      <c r="X323" s="186"/>
    </row>
    <row r="324" spans="2:24" s="178" customFormat="1" ht="63.75" customHeight="1" x14ac:dyDescent="0.25">
      <c r="B324" s="175"/>
      <c r="C324" s="176"/>
      <c r="D324" s="176"/>
      <c r="E324" s="177"/>
      <c r="F324" s="174"/>
      <c r="G324" s="174"/>
      <c r="H324" s="174"/>
      <c r="I324" s="174"/>
      <c r="J324" s="179"/>
      <c r="K324" s="174"/>
      <c r="L324" s="174"/>
      <c r="M324" s="174"/>
      <c r="N324" s="174"/>
      <c r="O324" s="180"/>
      <c r="P324" s="181"/>
      <c r="Q324" s="182"/>
      <c r="R324" s="180"/>
      <c r="S324" s="180"/>
      <c r="T324" s="183"/>
      <c r="U324" s="183"/>
      <c r="V324" s="184"/>
      <c r="W324" s="185"/>
      <c r="X324" s="186"/>
    </row>
    <row r="325" spans="2:24" s="178" customFormat="1" ht="63.75" customHeight="1" x14ac:dyDescent="0.25">
      <c r="B325" s="175"/>
      <c r="C325" s="176"/>
      <c r="D325" s="176"/>
      <c r="E325" s="177"/>
      <c r="F325" s="174"/>
      <c r="G325" s="174"/>
      <c r="H325" s="174"/>
      <c r="I325" s="174"/>
      <c r="J325" s="179"/>
      <c r="K325" s="174"/>
      <c r="L325" s="174"/>
      <c r="M325" s="174"/>
      <c r="N325" s="174"/>
      <c r="O325" s="180"/>
      <c r="P325" s="181"/>
      <c r="Q325" s="182"/>
      <c r="R325" s="180"/>
      <c r="S325" s="180"/>
      <c r="T325" s="183"/>
      <c r="U325" s="183"/>
      <c r="V325" s="184"/>
      <c r="W325" s="185"/>
      <c r="X325" s="186"/>
    </row>
    <row r="326" spans="2:24" s="178" customFormat="1" ht="63.75" customHeight="1" x14ac:dyDescent="0.25">
      <c r="B326" s="175"/>
      <c r="C326" s="176"/>
      <c r="D326" s="176"/>
      <c r="E326" s="177"/>
      <c r="F326" s="174"/>
      <c r="G326" s="174"/>
      <c r="H326" s="174"/>
      <c r="I326" s="174"/>
      <c r="J326" s="179"/>
      <c r="K326" s="174"/>
      <c r="L326" s="174"/>
      <c r="M326" s="174"/>
      <c r="N326" s="174"/>
      <c r="O326" s="180"/>
      <c r="P326" s="181"/>
      <c r="Q326" s="182"/>
      <c r="R326" s="180"/>
      <c r="S326" s="180"/>
      <c r="T326" s="183"/>
      <c r="U326" s="183"/>
      <c r="V326" s="184"/>
      <c r="W326" s="185"/>
      <c r="X326" s="186"/>
    </row>
    <row r="327" spans="2:24" s="178" customFormat="1" ht="63.75" customHeight="1" x14ac:dyDescent="0.25">
      <c r="B327" s="175"/>
      <c r="C327" s="176"/>
      <c r="D327" s="176"/>
      <c r="E327" s="177"/>
      <c r="F327" s="174"/>
      <c r="G327" s="174"/>
      <c r="H327" s="174"/>
      <c r="I327" s="174"/>
      <c r="J327" s="179"/>
      <c r="K327" s="174"/>
      <c r="L327" s="174"/>
      <c r="M327" s="174"/>
      <c r="N327" s="174"/>
      <c r="O327" s="180"/>
      <c r="P327" s="181"/>
      <c r="Q327" s="182"/>
      <c r="R327" s="180"/>
      <c r="S327" s="180"/>
      <c r="T327" s="183"/>
      <c r="U327" s="183"/>
      <c r="V327" s="184"/>
      <c r="W327" s="185"/>
      <c r="X327" s="186"/>
    </row>
    <row r="328" spans="2:24" s="178" customFormat="1" ht="63.75" customHeight="1" x14ac:dyDescent="0.25">
      <c r="B328" s="175"/>
      <c r="C328" s="176"/>
      <c r="D328" s="176"/>
      <c r="E328" s="177"/>
      <c r="F328" s="174"/>
      <c r="G328" s="174"/>
      <c r="H328" s="174"/>
      <c r="I328" s="174"/>
      <c r="J328" s="179"/>
      <c r="K328" s="174"/>
      <c r="L328" s="174"/>
      <c r="M328" s="174"/>
      <c r="N328" s="174"/>
      <c r="O328" s="180"/>
      <c r="P328" s="181"/>
      <c r="Q328" s="182"/>
      <c r="R328" s="180"/>
      <c r="S328" s="180"/>
      <c r="T328" s="183"/>
      <c r="U328" s="183"/>
      <c r="V328" s="184"/>
      <c r="W328" s="185"/>
      <c r="X328" s="186"/>
    </row>
    <row r="329" spans="2:24" s="178" customFormat="1" ht="63.75" customHeight="1" x14ac:dyDescent="0.25">
      <c r="B329" s="175"/>
      <c r="C329" s="176"/>
      <c r="D329" s="176"/>
      <c r="E329" s="177"/>
      <c r="F329" s="174"/>
      <c r="G329" s="174"/>
      <c r="H329" s="174"/>
      <c r="I329" s="174"/>
      <c r="J329" s="179"/>
      <c r="K329" s="174"/>
      <c r="L329" s="174"/>
      <c r="M329" s="174"/>
      <c r="N329" s="174"/>
      <c r="O329" s="180"/>
      <c r="P329" s="181"/>
      <c r="Q329" s="182"/>
      <c r="R329" s="180"/>
      <c r="S329" s="180"/>
      <c r="T329" s="183"/>
      <c r="U329" s="183"/>
      <c r="V329" s="184"/>
      <c r="W329" s="185"/>
      <c r="X329" s="186"/>
    </row>
    <row r="330" spans="2:24" s="178" customFormat="1" ht="63.75" customHeight="1" x14ac:dyDescent="0.25">
      <c r="B330" s="175"/>
      <c r="C330" s="176"/>
      <c r="D330" s="176"/>
      <c r="E330" s="177"/>
      <c r="F330" s="174"/>
      <c r="G330" s="174"/>
      <c r="H330" s="174"/>
      <c r="I330" s="174"/>
      <c r="J330" s="179"/>
      <c r="K330" s="174"/>
      <c r="L330" s="174"/>
      <c r="M330" s="174"/>
      <c r="N330" s="174"/>
      <c r="O330" s="180"/>
      <c r="P330" s="181"/>
      <c r="Q330" s="182"/>
      <c r="R330" s="180"/>
      <c r="S330" s="180"/>
      <c r="T330" s="183"/>
      <c r="U330" s="183"/>
      <c r="V330" s="184"/>
      <c r="W330" s="185"/>
      <c r="X330" s="186"/>
    </row>
    <row r="331" spans="2:24" s="178" customFormat="1" ht="63.75" customHeight="1" x14ac:dyDescent="0.25">
      <c r="B331" s="175"/>
      <c r="C331" s="176"/>
      <c r="D331" s="176"/>
      <c r="E331" s="177"/>
      <c r="F331" s="174"/>
      <c r="G331" s="174"/>
      <c r="H331" s="174"/>
      <c r="I331" s="174"/>
      <c r="J331" s="179"/>
      <c r="K331" s="174"/>
      <c r="L331" s="174"/>
      <c r="M331" s="174"/>
      <c r="N331" s="174"/>
      <c r="O331" s="180"/>
      <c r="P331" s="181"/>
      <c r="Q331" s="182"/>
      <c r="R331" s="180"/>
      <c r="S331" s="180"/>
      <c r="T331" s="183"/>
      <c r="U331" s="183"/>
      <c r="V331" s="184"/>
      <c r="W331" s="185"/>
      <c r="X331" s="186"/>
    </row>
    <row r="332" spans="2:24" s="178" customFormat="1" ht="63.75" customHeight="1" x14ac:dyDescent="0.25">
      <c r="B332" s="175"/>
      <c r="C332" s="176"/>
      <c r="D332" s="176"/>
      <c r="E332" s="177"/>
      <c r="F332" s="174"/>
      <c r="G332" s="174"/>
      <c r="H332" s="174"/>
      <c r="I332" s="174"/>
      <c r="J332" s="179"/>
      <c r="K332" s="174"/>
      <c r="L332" s="174"/>
      <c r="M332" s="174"/>
      <c r="N332" s="174"/>
      <c r="O332" s="180"/>
      <c r="P332" s="181"/>
      <c r="Q332" s="182"/>
      <c r="R332" s="180"/>
      <c r="S332" s="180"/>
      <c r="T332" s="183"/>
      <c r="U332" s="183"/>
      <c r="V332" s="184"/>
      <c r="W332" s="185"/>
      <c r="X332" s="186"/>
    </row>
    <row r="333" spans="2:24" s="178" customFormat="1" ht="63.75" customHeight="1" x14ac:dyDescent="0.25">
      <c r="B333" s="175"/>
      <c r="C333" s="176"/>
      <c r="D333" s="176"/>
      <c r="E333" s="177"/>
      <c r="F333" s="174"/>
      <c r="G333" s="174"/>
      <c r="H333" s="174"/>
      <c r="I333" s="174"/>
      <c r="J333" s="179"/>
      <c r="K333" s="174"/>
      <c r="L333" s="174"/>
      <c r="M333" s="174"/>
      <c r="N333" s="174"/>
      <c r="O333" s="180"/>
      <c r="P333" s="181"/>
      <c r="Q333" s="182"/>
      <c r="R333" s="180"/>
      <c r="S333" s="180"/>
      <c r="T333" s="183"/>
      <c r="U333" s="183"/>
      <c r="V333" s="184"/>
      <c r="W333" s="185"/>
      <c r="X333" s="186"/>
    </row>
    <row r="334" spans="2:24" s="178" customFormat="1" ht="63.75" customHeight="1" x14ac:dyDescent="0.25">
      <c r="B334" s="175"/>
      <c r="C334" s="176"/>
      <c r="D334" s="176"/>
      <c r="E334" s="177"/>
      <c r="F334" s="174"/>
      <c r="G334" s="174"/>
      <c r="H334" s="174"/>
      <c r="I334" s="174"/>
      <c r="J334" s="179"/>
      <c r="K334" s="174"/>
      <c r="L334" s="174"/>
      <c r="M334" s="174"/>
      <c r="N334" s="174"/>
      <c r="O334" s="180"/>
      <c r="P334" s="181"/>
      <c r="Q334" s="182"/>
      <c r="R334" s="180"/>
      <c r="S334" s="180"/>
      <c r="T334" s="183"/>
      <c r="U334" s="183"/>
      <c r="V334" s="184"/>
      <c r="W334" s="185"/>
      <c r="X334" s="186"/>
    </row>
    <row r="335" spans="2:24" s="178" customFormat="1" ht="63.75" customHeight="1" x14ac:dyDescent="0.25">
      <c r="B335" s="175"/>
      <c r="C335" s="176"/>
      <c r="D335" s="176"/>
      <c r="E335" s="177"/>
      <c r="F335" s="174"/>
      <c r="G335" s="174"/>
      <c r="H335" s="174"/>
      <c r="I335" s="174"/>
      <c r="J335" s="179"/>
      <c r="K335" s="174"/>
      <c r="L335" s="174"/>
      <c r="M335" s="174"/>
      <c r="N335" s="174"/>
      <c r="O335" s="180"/>
      <c r="P335" s="181"/>
      <c r="Q335" s="182"/>
      <c r="R335" s="180"/>
      <c r="S335" s="180"/>
      <c r="T335" s="183"/>
      <c r="U335" s="183"/>
      <c r="V335" s="184"/>
      <c r="W335" s="185"/>
      <c r="X335" s="186"/>
    </row>
    <row r="336" spans="2:24" s="178" customFormat="1" ht="63.75" customHeight="1" x14ac:dyDescent="0.25">
      <c r="B336" s="175"/>
      <c r="C336" s="176"/>
      <c r="D336" s="176"/>
      <c r="E336" s="177"/>
      <c r="F336" s="174"/>
      <c r="G336" s="174"/>
      <c r="H336" s="174"/>
      <c r="I336" s="174"/>
      <c r="J336" s="179"/>
      <c r="K336" s="174"/>
      <c r="L336" s="174"/>
      <c r="M336" s="174"/>
      <c r="N336" s="174"/>
      <c r="O336" s="180"/>
      <c r="P336" s="181"/>
      <c r="Q336" s="182"/>
      <c r="R336" s="180"/>
      <c r="S336" s="180"/>
      <c r="T336" s="183"/>
      <c r="U336" s="183"/>
      <c r="V336" s="184"/>
      <c r="W336" s="185"/>
      <c r="X336" s="186"/>
    </row>
    <row r="337" spans="2:24" s="178" customFormat="1" ht="63.75" customHeight="1" x14ac:dyDescent="0.25">
      <c r="B337" s="175"/>
      <c r="C337" s="176"/>
      <c r="D337" s="176"/>
      <c r="E337" s="177"/>
      <c r="F337" s="174"/>
      <c r="G337" s="174"/>
      <c r="H337" s="174"/>
      <c r="I337" s="174"/>
      <c r="J337" s="179"/>
      <c r="K337" s="174"/>
      <c r="L337" s="174"/>
      <c r="M337" s="174"/>
      <c r="N337" s="174"/>
      <c r="O337" s="180"/>
      <c r="P337" s="181"/>
      <c r="Q337" s="182"/>
      <c r="R337" s="180"/>
      <c r="S337" s="180"/>
      <c r="T337" s="183"/>
      <c r="U337" s="183"/>
      <c r="V337" s="184"/>
      <c r="W337" s="185"/>
      <c r="X337" s="186"/>
    </row>
    <row r="338" spans="2:24" s="178" customFormat="1" ht="63.75" customHeight="1" x14ac:dyDescent="0.25">
      <c r="B338" s="175"/>
      <c r="C338" s="176"/>
      <c r="D338" s="176"/>
      <c r="E338" s="177"/>
      <c r="F338" s="174"/>
      <c r="G338" s="174"/>
      <c r="H338" s="174"/>
      <c r="I338" s="174"/>
      <c r="J338" s="179"/>
      <c r="K338" s="174"/>
      <c r="L338" s="174"/>
      <c r="M338" s="174"/>
      <c r="N338" s="174"/>
      <c r="O338" s="180"/>
      <c r="P338" s="181"/>
      <c r="Q338" s="182"/>
      <c r="R338" s="180"/>
      <c r="S338" s="180"/>
      <c r="T338" s="183"/>
      <c r="U338" s="183"/>
      <c r="V338" s="184"/>
      <c r="W338" s="185"/>
      <c r="X338" s="186"/>
    </row>
    <row r="339" spans="2:24" s="178" customFormat="1" ht="63.75" customHeight="1" x14ac:dyDescent="0.25">
      <c r="B339" s="175"/>
      <c r="C339" s="176"/>
      <c r="D339" s="176"/>
      <c r="E339" s="177"/>
      <c r="F339" s="174"/>
      <c r="G339" s="174"/>
      <c r="H339" s="174"/>
      <c r="I339" s="174"/>
      <c r="J339" s="179"/>
      <c r="K339" s="174"/>
      <c r="L339" s="174"/>
      <c r="M339" s="174"/>
      <c r="N339" s="174"/>
      <c r="O339" s="180"/>
      <c r="P339" s="181"/>
      <c r="Q339" s="182"/>
      <c r="R339" s="180"/>
      <c r="S339" s="180"/>
      <c r="T339" s="183"/>
      <c r="U339" s="183"/>
      <c r="V339" s="184"/>
      <c r="W339" s="185"/>
      <c r="X339" s="186"/>
    </row>
    <row r="340" spans="2:24" s="178" customFormat="1" ht="63.75" customHeight="1" x14ac:dyDescent="0.25">
      <c r="B340" s="175"/>
      <c r="C340" s="176"/>
      <c r="D340" s="176"/>
      <c r="E340" s="177"/>
      <c r="F340" s="174"/>
      <c r="G340" s="174"/>
      <c r="H340" s="174"/>
      <c r="I340" s="174"/>
      <c r="J340" s="179"/>
      <c r="K340" s="174"/>
      <c r="L340" s="174"/>
      <c r="M340" s="174"/>
      <c r="N340" s="174"/>
      <c r="O340" s="180"/>
      <c r="P340" s="181"/>
      <c r="Q340" s="182"/>
      <c r="R340" s="180"/>
      <c r="S340" s="180"/>
      <c r="T340" s="183"/>
      <c r="U340" s="183"/>
      <c r="V340" s="184"/>
      <c r="W340" s="185"/>
      <c r="X340" s="186"/>
    </row>
    <row r="341" spans="2:24" s="178" customFormat="1" ht="63.75" customHeight="1" x14ac:dyDescent="0.25">
      <c r="B341" s="175"/>
      <c r="C341" s="176"/>
      <c r="D341" s="176"/>
      <c r="E341" s="177"/>
      <c r="F341" s="174"/>
      <c r="G341" s="174"/>
      <c r="H341" s="174"/>
      <c r="I341" s="174"/>
      <c r="J341" s="179"/>
      <c r="K341" s="174"/>
      <c r="L341" s="174"/>
      <c r="M341" s="174"/>
      <c r="N341" s="174"/>
      <c r="O341" s="180"/>
      <c r="P341" s="181"/>
      <c r="Q341" s="182"/>
      <c r="R341" s="180"/>
      <c r="S341" s="180"/>
      <c r="T341" s="183"/>
      <c r="U341" s="183"/>
      <c r="V341" s="184"/>
      <c r="W341" s="185"/>
      <c r="X341" s="186"/>
    </row>
    <row r="342" spans="2:24" s="178" customFormat="1" ht="63.75" customHeight="1" x14ac:dyDescent="0.25">
      <c r="B342" s="175"/>
      <c r="C342" s="176"/>
      <c r="D342" s="176"/>
      <c r="E342" s="177"/>
      <c r="F342" s="174"/>
      <c r="G342" s="174"/>
      <c r="H342" s="174"/>
      <c r="I342" s="174"/>
      <c r="J342" s="179"/>
      <c r="K342" s="174"/>
      <c r="L342" s="174"/>
      <c r="M342" s="174"/>
      <c r="N342" s="174"/>
      <c r="O342" s="180"/>
      <c r="P342" s="181"/>
      <c r="Q342" s="182"/>
      <c r="R342" s="180"/>
      <c r="S342" s="180"/>
      <c r="T342" s="183"/>
      <c r="U342" s="183"/>
      <c r="V342" s="184"/>
      <c r="W342" s="185"/>
      <c r="X342" s="186"/>
    </row>
    <row r="343" spans="2:24" s="178" customFormat="1" ht="63.75" customHeight="1" x14ac:dyDescent="0.25">
      <c r="B343" s="175"/>
      <c r="C343" s="176"/>
      <c r="D343" s="176"/>
      <c r="E343" s="177"/>
      <c r="F343" s="174"/>
      <c r="G343" s="174"/>
      <c r="H343" s="174"/>
      <c r="I343" s="174"/>
      <c r="J343" s="179"/>
      <c r="K343" s="174"/>
      <c r="L343" s="174"/>
      <c r="M343" s="174"/>
      <c r="N343" s="174"/>
      <c r="O343" s="180"/>
      <c r="P343" s="181"/>
      <c r="Q343" s="182"/>
      <c r="R343" s="180"/>
      <c r="S343" s="180"/>
      <c r="T343" s="183"/>
      <c r="U343" s="183"/>
      <c r="V343" s="184"/>
      <c r="W343" s="185"/>
      <c r="X343" s="186"/>
    </row>
    <row r="344" spans="2:24" s="178" customFormat="1" ht="63.75" customHeight="1" x14ac:dyDescent="0.25">
      <c r="B344" s="175"/>
      <c r="C344" s="176"/>
      <c r="D344" s="176"/>
      <c r="E344" s="177"/>
      <c r="F344" s="174"/>
      <c r="G344" s="174"/>
      <c r="H344" s="174"/>
      <c r="I344" s="174"/>
      <c r="J344" s="179"/>
      <c r="K344" s="174"/>
      <c r="L344" s="174"/>
      <c r="M344" s="174"/>
      <c r="N344" s="174"/>
      <c r="O344" s="180"/>
      <c r="P344" s="181"/>
      <c r="Q344" s="182"/>
      <c r="R344" s="180"/>
      <c r="S344" s="180"/>
      <c r="T344" s="183"/>
      <c r="U344" s="183"/>
      <c r="V344" s="184"/>
      <c r="W344" s="185"/>
      <c r="X344" s="186"/>
    </row>
    <row r="345" spans="2:24" s="178" customFormat="1" ht="63.75" customHeight="1" x14ac:dyDescent="0.25">
      <c r="B345" s="175"/>
      <c r="C345" s="176"/>
      <c r="D345" s="176"/>
      <c r="E345" s="177"/>
      <c r="F345" s="174"/>
      <c r="G345" s="174"/>
      <c r="H345" s="174"/>
      <c r="I345" s="174"/>
      <c r="J345" s="179"/>
      <c r="K345" s="174"/>
      <c r="L345" s="174"/>
      <c r="M345" s="174"/>
      <c r="N345" s="174"/>
      <c r="O345" s="180"/>
      <c r="P345" s="181"/>
      <c r="Q345" s="182"/>
      <c r="R345" s="180"/>
      <c r="S345" s="180"/>
      <c r="T345" s="183"/>
      <c r="U345" s="183"/>
      <c r="V345" s="184"/>
      <c r="W345" s="185"/>
      <c r="X345" s="186"/>
    </row>
    <row r="346" spans="2:24" s="178" customFormat="1" ht="63.75" customHeight="1" x14ac:dyDescent="0.25">
      <c r="B346" s="175"/>
      <c r="C346" s="176"/>
      <c r="D346" s="176"/>
      <c r="E346" s="177"/>
      <c r="F346" s="174"/>
      <c r="G346" s="174"/>
      <c r="H346" s="174"/>
      <c r="I346" s="174"/>
      <c r="J346" s="179"/>
      <c r="K346" s="174"/>
      <c r="L346" s="174"/>
      <c r="M346" s="174"/>
      <c r="N346" s="174"/>
      <c r="O346" s="180"/>
      <c r="P346" s="181"/>
      <c r="Q346" s="182"/>
      <c r="R346" s="180"/>
      <c r="S346" s="180"/>
      <c r="T346" s="183"/>
      <c r="U346" s="183"/>
      <c r="V346" s="184"/>
      <c r="W346" s="185"/>
      <c r="X346" s="186"/>
    </row>
    <row r="347" spans="2:24" s="178" customFormat="1" ht="63.75" customHeight="1" x14ac:dyDescent="0.25">
      <c r="B347" s="175"/>
      <c r="C347" s="176"/>
      <c r="D347" s="176"/>
      <c r="E347" s="177"/>
      <c r="F347" s="174"/>
      <c r="G347" s="174"/>
      <c r="H347" s="174"/>
      <c r="I347" s="174"/>
      <c r="J347" s="179"/>
      <c r="K347" s="174"/>
      <c r="L347" s="174"/>
      <c r="M347" s="174"/>
      <c r="N347" s="174"/>
      <c r="O347" s="180"/>
      <c r="P347" s="181"/>
      <c r="Q347" s="182"/>
      <c r="R347" s="180"/>
      <c r="S347" s="180"/>
      <c r="T347" s="183"/>
      <c r="U347" s="183"/>
      <c r="V347" s="184"/>
      <c r="W347" s="185"/>
      <c r="X347" s="186"/>
    </row>
    <row r="348" spans="2:24" s="178" customFormat="1" ht="63.75" customHeight="1" x14ac:dyDescent="0.25">
      <c r="B348" s="175"/>
      <c r="C348" s="176"/>
      <c r="D348" s="176"/>
      <c r="E348" s="177"/>
      <c r="F348" s="174"/>
      <c r="G348" s="174"/>
      <c r="H348" s="174"/>
      <c r="I348" s="174"/>
      <c r="J348" s="179"/>
      <c r="K348" s="174"/>
      <c r="L348" s="174"/>
      <c r="M348" s="174"/>
      <c r="N348" s="174"/>
      <c r="O348" s="180"/>
      <c r="P348" s="181"/>
      <c r="Q348" s="182"/>
      <c r="R348" s="180"/>
      <c r="S348" s="180"/>
      <c r="T348" s="183"/>
      <c r="U348" s="183"/>
      <c r="V348" s="184"/>
      <c r="W348" s="185"/>
      <c r="X348" s="186"/>
    </row>
    <row r="349" spans="2:24" s="178" customFormat="1" ht="63.75" customHeight="1" x14ac:dyDescent="0.25">
      <c r="B349" s="175"/>
      <c r="C349" s="176"/>
      <c r="D349" s="176"/>
      <c r="E349" s="177"/>
      <c r="F349" s="174"/>
      <c r="G349" s="174"/>
      <c r="H349" s="174"/>
      <c r="I349" s="174"/>
      <c r="J349" s="179"/>
      <c r="K349" s="174"/>
      <c r="L349" s="174"/>
      <c r="M349" s="174"/>
      <c r="N349" s="174"/>
      <c r="O349" s="180"/>
      <c r="P349" s="181"/>
      <c r="Q349" s="182"/>
      <c r="R349" s="180"/>
      <c r="S349" s="180"/>
      <c r="T349" s="183"/>
      <c r="U349" s="183"/>
      <c r="V349" s="184"/>
      <c r="W349" s="185"/>
      <c r="X349" s="186"/>
    </row>
    <row r="350" spans="2:24" s="178" customFormat="1" ht="63.75" customHeight="1" x14ac:dyDescent="0.25">
      <c r="B350" s="175"/>
      <c r="C350" s="176"/>
      <c r="D350" s="176"/>
      <c r="E350" s="177"/>
      <c r="F350" s="174"/>
      <c r="G350" s="174"/>
      <c r="H350" s="174"/>
      <c r="I350" s="174"/>
      <c r="J350" s="179"/>
      <c r="K350" s="174"/>
      <c r="L350" s="174"/>
      <c r="M350" s="174"/>
      <c r="N350" s="174"/>
      <c r="O350" s="180"/>
      <c r="P350" s="181"/>
      <c r="Q350" s="182"/>
      <c r="R350" s="180"/>
      <c r="S350" s="180"/>
      <c r="T350" s="183"/>
      <c r="U350" s="183"/>
      <c r="V350" s="184"/>
      <c r="W350" s="185"/>
      <c r="X350" s="186"/>
    </row>
    <row r="351" spans="2:24" s="178" customFormat="1" ht="63.75" customHeight="1" x14ac:dyDescent="0.25">
      <c r="B351" s="175"/>
      <c r="C351" s="176"/>
      <c r="D351" s="176"/>
      <c r="E351" s="177"/>
      <c r="F351" s="174"/>
      <c r="G351" s="174"/>
      <c r="H351" s="174"/>
      <c r="I351" s="174"/>
      <c r="J351" s="179"/>
      <c r="K351" s="174"/>
      <c r="L351" s="174"/>
      <c r="M351" s="174"/>
      <c r="N351" s="174"/>
      <c r="O351" s="180"/>
      <c r="P351" s="181"/>
      <c r="Q351" s="182"/>
      <c r="R351" s="180"/>
      <c r="S351" s="180"/>
      <c r="T351" s="183"/>
      <c r="U351" s="183"/>
      <c r="V351" s="184"/>
      <c r="W351" s="185"/>
      <c r="X351" s="186"/>
    </row>
    <row r="352" spans="2:24" s="178" customFormat="1" ht="63.75" customHeight="1" x14ac:dyDescent="0.25">
      <c r="B352" s="175"/>
      <c r="C352" s="176"/>
      <c r="D352" s="176"/>
      <c r="E352" s="177"/>
      <c r="F352" s="174"/>
      <c r="G352" s="174"/>
      <c r="H352" s="174"/>
      <c r="I352" s="174"/>
      <c r="J352" s="179"/>
      <c r="K352" s="174"/>
      <c r="L352" s="174"/>
      <c r="M352" s="174"/>
      <c r="N352" s="174"/>
      <c r="O352" s="180"/>
      <c r="P352" s="181"/>
      <c r="Q352" s="182"/>
      <c r="R352" s="180"/>
      <c r="S352" s="180"/>
      <c r="T352" s="183"/>
      <c r="U352" s="183"/>
      <c r="V352" s="184"/>
      <c r="W352" s="185"/>
      <c r="X352" s="186"/>
    </row>
    <row r="353" spans="2:24" s="178" customFormat="1" ht="63.75" customHeight="1" x14ac:dyDescent="0.25">
      <c r="B353" s="175"/>
      <c r="C353" s="176"/>
      <c r="D353" s="176"/>
      <c r="E353" s="177"/>
      <c r="F353" s="174"/>
      <c r="G353" s="174"/>
      <c r="H353" s="174"/>
      <c r="I353" s="174"/>
      <c r="J353" s="179"/>
      <c r="K353" s="174"/>
      <c r="L353" s="174"/>
      <c r="M353" s="174"/>
      <c r="N353" s="174"/>
      <c r="O353" s="180"/>
      <c r="P353" s="181"/>
      <c r="Q353" s="182"/>
      <c r="R353" s="180"/>
      <c r="S353" s="180"/>
      <c r="T353" s="183"/>
      <c r="U353" s="183"/>
      <c r="V353" s="184"/>
      <c r="W353" s="185"/>
      <c r="X353" s="186"/>
    </row>
    <row r="354" spans="2:24" s="178" customFormat="1" ht="63.75" customHeight="1" x14ac:dyDescent="0.25">
      <c r="B354" s="175"/>
      <c r="C354" s="176"/>
      <c r="D354" s="176"/>
      <c r="E354" s="177"/>
      <c r="F354" s="174"/>
      <c r="G354" s="174"/>
      <c r="H354" s="174"/>
      <c r="I354" s="174"/>
      <c r="J354" s="179"/>
      <c r="K354" s="174"/>
      <c r="L354" s="174"/>
      <c r="M354" s="174"/>
      <c r="N354" s="174"/>
      <c r="O354" s="180"/>
      <c r="P354" s="181"/>
      <c r="Q354" s="182"/>
      <c r="R354" s="180"/>
      <c r="S354" s="180"/>
      <c r="T354" s="183"/>
      <c r="U354" s="183"/>
      <c r="V354" s="184"/>
      <c r="W354" s="185"/>
      <c r="X354" s="186"/>
    </row>
    <row r="355" spans="2:24" s="178" customFormat="1" ht="63.75" customHeight="1" x14ac:dyDescent="0.25">
      <c r="B355" s="175"/>
      <c r="C355" s="176"/>
      <c r="D355" s="176"/>
      <c r="E355" s="177"/>
      <c r="F355" s="174"/>
      <c r="G355" s="174"/>
      <c r="H355" s="174"/>
      <c r="I355" s="174"/>
      <c r="J355" s="179"/>
      <c r="K355" s="174"/>
      <c r="L355" s="174"/>
      <c r="M355" s="174"/>
      <c r="N355" s="174"/>
      <c r="O355" s="180"/>
      <c r="P355" s="181"/>
      <c r="Q355" s="182"/>
      <c r="R355" s="180"/>
      <c r="S355" s="180"/>
      <c r="T355" s="183"/>
      <c r="U355" s="183"/>
      <c r="V355" s="184"/>
      <c r="W355" s="185"/>
      <c r="X355" s="186"/>
    </row>
    <row r="356" spans="2:24" s="178" customFormat="1" ht="63.75" customHeight="1" x14ac:dyDescent="0.25">
      <c r="B356" s="175"/>
      <c r="C356" s="176"/>
      <c r="D356" s="176"/>
      <c r="E356" s="177"/>
      <c r="F356" s="174"/>
      <c r="G356" s="174"/>
      <c r="H356" s="174"/>
      <c r="I356" s="174"/>
      <c r="J356" s="179"/>
      <c r="K356" s="174"/>
      <c r="L356" s="174"/>
      <c r="M356" s="174"/>
      <c r="N356" s="174"/>
      <c r="O356" s="180"/>
      <c r="P356" s="181"/>
      <c r="Q356" s="182"/>
      <c r="R356" s="180"/>
      <c r="S356" s="180"/>
      <c r="T356" s="183"/>
      <c r="U356" s="183"/>
      <c r="V356" s="184"/>
      <c r="W356" s="185"/>
      <c r="X356" s="186"/>
    </row>
    <row r="357" spans="2:24" s="178" customFormat="1" ht="63.75" customHeight="1" x14ac:dyDescent="0.25">
      <c r="B357" s="175"/>
      <c r="C357" s="176"/>
      <c r="D357" s="176"/>
      <c r="E357" s="177"/>
      <c r="F357" s="174"/>
      <c r="G357" s="174"/>
      <c r="H357" s="174"/>
      <c r="I357" s="174"/>
      <c r="J357" s="179"/>
      <c r="K357" s="174"/>
      <c r="L357" s="174"/>
      <c r="M357" s="174"/>
      <c r="N357" s="174"/>
      <c r="O357" s="180"/>
      <c r="P357" s="181"/>
      <c r="Q357" s="182"/>
      <c r="R357" s="180"/>
      <c r="S357" s="180"/>
      <c r="T357" s="183"/>
      <c r="U357" s="183"/>
      <c r="V357" s="184"/>
      <c r="W357" s="185"/>
      <c r="X357" s="186"/>
    </row>
    <row r="358" spans="2:24" s="178" customFormat="1" ht="63.75" customHeight="1" x14ac:dyDescent="0.25">
      <c r="B358" s="175"/>
      <c r="C358" s="176"/>
      <c r="D358" s="176"/>
      <c r="E358" s="177"/>
      <c r="F358" s="174"/>
      <c r="G358" s="174"/>
      <c r="H358" s="174"/>
      <c r="I358" s="174"/>
      <c r="J358" s="179"/>
      <c r="K358" s="174"/>
      <c r="L358" s="174"/>
      <c r="M358" s="174"/>
      <c r="N358" s="174"/>
      <c r="O358" s="180"/>
      <c r="P358" s="181"/>
      <c r="Q358" s="182"/>
      <c r="R358" s="180"/>
      <c r="S358" s="180"/>
      <c r="T358" s="183"/>
      <c r="U358" s="183"/>
      <c r="V358" s="184"/>
      <c r="W358" s="185"/>
      <c r="X358" s="186"/>
    </row>
    <row r="359" spans="2:24" s="178" customFormat="1" ht="63.75" customHeight="1" x14ac:dyDescent="0.25">
      <c r="B359" s="175"/>
      <c r="C359" s="176"/>
      <c r="D359" s="176"/>
      <c r="E359" s="177"/>
      <c r="F359" s="174"/>
      <c r="G359" s="174"/>
      <c r="H359" s="174"/>
      <c r="I359" s="174"/>
      <c r="J359" s="179"/>
      <c r="K359" s="174"/>
      <c r="L359" s="174"/>
      <c r="M359" s="174"/>
      <c r="N359" s="174"/>
      <c r="O359" s="180"/>
      <c r="P359" s="181"/>
      <c r="Q359" s="182"/>
      <c r="R359" s="180"/>
      <c r="S359" s="180"/>
      <c r="T359" s="183"/>
      <c r="U359" s="183"/>
      <c r="V359" s="184"/>
      <c r="W359" s="185"/>
      <c r="X359" s="186"/>
    </row>
    <row r="360" spans="2:24" s="178" customFormat="1" ht="63.75" customHeight="1" x14ac:dyDescent="0.25">
      <c r="B360" s="175"/>
      <c r="C360" s="176"/>
      <c r="D360" s="176"/>
      <c r="E360" s="177"/>
      <c r="F360" s="174"/>
      <c r="G360" s="174"/>
      <c r="H360" s="174"/>
      <c r="I360" s="174"/>
      <c r="J360" s="179"/>
      <c r="K360" s="174"/>
      <c r="L360" s="174"/>
      <c r="M360" s="174"/>
      <c r="N360" s="174"/>
      <c r="O360" s="180"/>
      <c r="P360" s="181"/>
      <c r="Q360" s="182"/>
      <c r="R360" s="180"/>
      <c r="S360" s="180"/>
      <c r="T360" s="183"/>
      <c r="U360" s="183"/>
      <c r="V360" s="184"/>
      <c r="W360" s="185"/>
      <c r="X360" s="186"/>
    </row>
    <row r="361" spans="2:24" s="178" customFormat="1" ht="63.75" customHeight="1" x14ac:dyDescent="0.25">
      <c r="B361" s="175"/>
      <c r="C361" s="176"/>
      <c r="D361" s="176"/>
      <c r="E361" s="177"/>
      <c r="F361" s="174"/>
      <c r="G361" s="174"/>
      <c r="H361" s="174"/>
      <c r="I361" s="174"/>
      <c r="J361" s="179"/>
      <c r="K361" s="174"/>
      <c r="L361" s="174"/>
      <c r="M361" s="174"/>
      <c r="N361" s="174"/>
      <c r="O361" s="180"/>
      <c r="P361" s="181"/>
      <c r="Q361" s="182"/>
      <c r="R361" s="180"/>
      <c r="S361" s="180"/>
      <c r="T361" s="183"/>
      <c r="U361" s="183"/>
      <c r="V361" s="184"/>
      <c r="W361" s="185"/>
      <c r="X361" s="186"/>
    </row>
    <row r="362" spans="2:24" s="178" customFormat="1" ht="63.75" customHeight="1" x14ac:dyDescent="0.25">
      <c r="B362" s="175"/>
      <c r="C362" s="176"/>
      <c r="D362" s="176"/>
      <c r="E362" s="177"/>
      <c r="F362" s="174"/>
      <c r="G362" s="174"/>
      <c r="H362" s="174"/>
      <c r="I362" s="174"/>
      <c r="J362" s="179"/>
      <c r="K362" s="174"/>
      <c r="L362" s="174"/>
      <c r="M362" s="174"/>
      <c r="N362" s="174"/>
      <c r="O362" s="180"/>
      <c r="P362" s="181"/>
      <c r="Q362" s="182"/>
      <c r="R362" s="180"/>
      <c r="S362" s="180"/>
      <c r="T362" s="183"/>
      <c r="U362" s="183"/>
      <c r="V362" s="184"/>
      <c r="W362" s="185"/>
      <c r="X362" s="186"/>
    </row>
    <row r="363" spans="2:24" s="178" customFormat="1" ht="63.75" customHeight="1" x14ac:dyDescent="0.25">
      <c r="B363" s="175"/>
      <c r="C363" s="176"/>
      <c r="D363" s="176"/>
      <c r="E363" s="177"/>
      <c r="F363" s="174"/>
      <c r="G363" s="174"/>
      <c r="H363" s="174"/>
      <c r="I363" s="174"/>
      <c r="J363" s="179"/>
      <c r="K363" s="174"/>
      <c r="L363" s="174"/>
      <c r="M363" s="174"/>
      <c r="N363" s="174"/>
      <c r="O363" s="180"/>
      <c r="P363" s="181"/>
      <c r="Q363" s="182"/>
      <c r="R363" s="180"/>
      <c r="S363" s="180"/>
      <c r="T363" s="183"/>
      <c r="U363" s="183"/>
      <c r="V363" s="184"/>
      <c r="W363" s="185"/>
      <c r="X363" s="186"/>
    </row>
    <row r="364" spans="2:24" s="178" customFormat="1" ht="63.75" customHeight="1" x14ac:dyDescent="0.25">
      <c r="B364" s="175"/>
      <c r="C364" s="176"/>
      <c r="D364" s="176"/>
      <c r="E364" s="177"/>
      <c r="F364" s="174"/>
      <c r="G364" s="174"/>
      <c r="H364" s="174"/>
      <c r="I364" s="174"/>
      <c r="J364" s="179"/>
      <c r="K364" s="174"/>
      <c r="L364" s="174"/>
      <c r="M364" s="174"/>
      <c r="N364" s="174"/>
      <c r="O364" s="180"/>
      <c r="P364" s="181"/>
      <c r="Q364" s="182"/>
      <c r="R364" s="180"/>
      <c r="S364" s="180"/>
      <c r="T364" s="183"/>
      <c r="U364" s="183"/>
      <c r="V364" s="184"/>
      <c r="W364" s="185"/>
      <c r="X364" s="186"/>
    </row>
    <row r="365" spans="2:24" s="178" customFormat="1" ht="63.75" customHeight="1" x14ac:dyDescent="0.25">
      <c r="B365" s="175"/>
      <c r="C365" s="176"/>
      <c r="D365" s="176"/>
      <c r="E365" s="177"/>
      <c r="F365" s="174"/>
      <c r="G365" s="174"/>
      <c r="H365" s="174"/>
      <c r="I365" s="174"/>
      <c r="J365" s="179"/>
      <c r="K365" s="174"/>
      <c r="L365" s="174"/>
      <c r="M365" s="174"/>
      <c r="N365" s="174"/>
      <c r="O365" s="180"/>
      <c r="P365" s="181"/>
      <c r="Q365" s="182"/>
      <c r="R365" s="180"/>
      <c r="S365" s="180"/>
      <c r="T365" s="183"/>
      <c r="U365" s="183"/>
      <c r="V365" s="184"/>
      <c r="W365" s="185"/>
      <c r="X365" s="186"/>
    </row>
    <row r="366" spans="2:24" s="178" customFormat="1" ht="63.75" customHeight="1" x14ac:dyDescent="0.25">
      <c r="B366" s="175"/>
      <c r="C366" s="176"/>
      <c r="D366" s="176"/>
      <c r="E366" s="177"/>
      <c r="F366" s="174"/>
      <c r="G366" s="174"/>
      <c r="H366" s="174"/>
      <c r="I366" s="174"/>
      <c r="J366" s="179"/>
      <c r="K366" s="174"/>
      <c r="L366" s="174"/>
      <c r="M366" s="174"/>
      <c r="N366" s="174"/>
      <c r="O366" s="180"/>
      <c r="P366" s="181"/>
      <c r="Q366" s="182"/>
      <c r="R366" s="180"/>
      <c r="S366" s="180"/>
      <c r="T366" s="183"/>
      <c r="U366" s="183"/>
      <c r="V366" s="184"/>
      <c r="W366" s="185"/>
      <c r="X366" s="186"/>
    </row>
    <row r="367" spans="2:24" s="178" customFormat="1" ht="63.75" customHeight="1" x14ac:dyDescent="0.25">
      <c r="B367" s="175"/>
      <c r="C367" s="176"/>
      <c r="D367" s="176"/>
      <c r="E367" s="177"/>
      <c r="F367" s="174"/>
      <c r="G367" s="174"/>
      <c r="H367" s="174"/>
      <c r="I367" s="174"/>
      <c r="J367" s="179"/>
      <c r="K367" s="174"/>
      <c r="L367" s="174"/>
      <c r="M367" s="174"/>
      <c r="N367" s="174"/>
      <c r="O367" s="180"/>
      <c r="P367" s="181"/>
      <c r="Q367" s="182"/>
      <c r="R367" s="180"/>
      <c r="S367" s="180"/>
      <c r="T367" s="183"/>
      <c r="U367" s="183"/>
      <c r="V367" s="184"/>
      <c r="W367" s="185"/>
      <c r="X367" s="186"/>
    </row>
    <row r="368" spans="2:24" s="178" customFormat="1" ht="63.75" customHeight="1" x14ac:dyDescent="0.25">
      <c r="B368" s="175"/>
      <c r="C368" s="176"/>
      <c r="D368" s="176"/>
      <c r="E368" s="177"/>
      <c r="F368" s="174"/>
      <c r="G368" s="174"/>
      <c r="H368" s="174"/>
      <c r="I368" s="174"/>
      <c r="J368" s="179"/>
      <c r="K368" s="174"/>
      <c r="L368" s="174"/>
      <c r="M368" s="174"/>
      <c r="N368" s="174"/>
      <c r="O368" s="180"/>
      <c r="P368" s="181"/>
      <c r="Q368" s="182"/>
      <c r="R368" s="180"/>
      <c r="S368" s="180"/>
      <c r="T368" s="183"/>
      <c r="U368" s="183"/>
      <c r="V368" s="184"/>
      <c r="W368" s="185"/>
      <c r="X368" s="186"/>
    </row>
    <row r="369" spans="2:24" s="178" customFormat="1" ht="63.75" customHeight="1" x14ac:dyDescent="0.25">
      <c r="B369" s="175"/>
      <c r="C369" s="176"/>
      <c r="D369" s="176"/>
      <c r="E369" s="177"/>
      <c r="F369" s="174"/>
      <c r="G369" s="174"/>
      <c r="H369" s="174"/>
      <c r="I369" s="174"/>
      <c r="J369" s="179"/>
      <c r="K369" s="174"/>
      <c r="L369" s="174"/>
      <c r="M369" s="174"/>
      <c r="N369" s="174"/>
      <c r="O369" s="180"/>
      <c r="P369" s="181"/>
      <c r="Q369" s="182"/>
      <c r="R369" s="180"/>
      <c r="S369" s="180"/>
      <c r="T369" s="183"/>
      <c r="U369" s="183"/>
      <c r="V369" s="184"/>
      <c r="W369" s="185"/>
      <c r="X369" s="186"/>
    </row>
    <row r="370" spans="2:24" s="178" customFormat="1" ht="63.75" customHeight="1" x14ac:dyDescent="0.25">
      <c r="B370" s="175"/>
      <c r="C370" s="176"/>
      <c r="D370" s="176"/>
      <c r="E370" s="177"/>
      <c r="F370" s="174"/>
      <c r="G370" s="174"/>
      <c r="H370" s="174"/>
      <c r="I370" s="174"/>
      <c r="J370" s="179"/>
      <c r="K370" s="174"/>
      <c r="L370" s="174"/>
      <c r="M370" s="174"/>
      <c r="N370" s="174"/>
      <c r="O370" s="180"/>
      <c r="P370" s="181"/>
      <c r="Q370" s="182"/>
      <c r="R370" s="180"/>
      <c r="S370" s="180"/>
      <c r="T370" s="183"/>
      <c r="U370" s="183"/>
      <c r="V370" s="184"/>
      <c r="W370" s="185"/>
      <c r="X370" s="186"/>
    </row>
    <row r="371" spans="2:24" s="178" customFormat="1" ht="63.75" customHeight="1" x14ac:dyDescent="0.25">
      <c r="B371" s="175"/>
      <c r="C371" s="176"/>
      <c r="D371" s="176"/>
      <c r="E371" s="177"/>
      <c r="F371" s="174"/>
      <c r="G371" s="174"/>
      <c r="H371" s="174"/>
      <c r="I371" s="174"/>
      <c r="J371" s="179"/>
      <c r="K371" s="174"/>
      <c r="L371" s="174"/>
      <c r="M371" s="174"/>
      <c r="N371" s="174"/>
      <c r="O371" s="180"/>
      <c r="P371" s="181"/>
      <c r="Q371" s="182"/>
      <c r="R371" s="180"/>
      <c r="S371" s="180"/>
      <c r="T371" s="183"/>
      <c r="U371" s="183"/>
      <c r="V371" s="184"/>
      <c r="W371" s="185"/>
      <c r="X371" s="186"/>
    </row>
    <row r="372" spans="2:24" s="178" customFormat="1" ht="63.75" customHeight="1" x14ac:dyDescent="0.25">
      <c r="B372" s="175"/>
      <c r="C372" s="176"/>
      <c r="D372" s="176"/>
      <c r="E372" s="177"/>
      <c r="F372" s="174"/>
      <c r="G372" s="174"/>
      <c r="H372" s="174"/>
      <c r="I372" s="174"/>
      <c r="J372" s="179"/>
      <c r="K372" s="174"/>
      <c r="L372" s="174"/>
      <c r="M372" s="174"/>
      <c r="N372" s="174"/>
      <c r="O372" s="180"/>
      <c r="P372" s="181"/>
      <c r="Q372" s="182"/>
      <c r="R372" s="180"/>
      <c r="S372" s="180"/>
      <c r="T372" s="183"/>
      <c r="U372" s="183"/>
      <c r="V372" s="184"/>
      <c r="W372" s="185"/>
      <c r="X372" s="186"/>
    </row>
    <row r="373" spans="2:24" s="178" customFormat="1" ht="63.75" customHeight="1" x14ac:dyDescent="0.25">
      <c r="B373" s="175"/>
      <c r="C373" s="176"/>
      <c r="D373" s="176"/>
      <c r="E373" s="177"/>
      <c r="F373" s="174"/>
      <c r="G373" s="174"/>
      <c r="H373" s="174"/>
      <c r="I373" s="174"/>
      <c r="J373" s="179"/>
      <c r="K373" s="174"/>
      <c r="L373" s="174"/>
      <c r="M373" s="174"/>
      <c r="N373" s="174"/>
      <c r="O373" s="180"/>
      <c r="P373" s="181"/>
      <c r="Q373" s="182"/>
      <c r="R373" s="180"/>
      <c r="S373" s="180"/>
      <c r="T373" s="183"/>
      <c r="U373" s="183"/>
      <c r="V373" s="184"/>
      <c r="W373" s="185"/>
      <c r="X373" s="186"/>
    </row>
    <row r="374" spans="2:24" s="178" customFormat="1" ht="63.75" customHeight="1" x14ac:dyDescent="0.25">
      <c r="B374" s="175"/>
      <c r="C374" s="176"/>
      <c r="D374" s="176"/>
      <c r="E374" s="177"/>
      <c r="F374" s="174"/>
      <c r="G374" s="174"/>
      <c r="H374" s="174"/>
      <c r="I374" s="174"/>
      <c r="J374" s="179"/>
      <c r="K374" s="174"/>
      <c r="L374" s="174"/>
      <c r="M374" s="174"/>
      <c r="N374" s="174"/>
      <c r="O374" s="180"/>
      <c r="P374" s="181"/>
      <c r="Q374" s="182"/>
      <c r="R374" s="180"/>
      <c r="S374" s="180"/>
      <c r="T374" s="183"/>
      <c r="U374" s="183"/>
      <c r="V374" s="184"/>
      <c r="W374" s="185"/>
      <c r="X374" s="186"/>
    </row>
    <row r="375" spans="2:24" s="178" customFormat="1" ht="63.75" customHeight="1" x14ac:dyDescent="0.25">
      <c r="B375" s="175"/>
      <c r="C375" s="176"/>
      <c r="D375" s="176"/>
      <c r="E375" s="177"/>
      <c r="F375" s="174"/>
      <c r="G375" s="174"/>
      <c r="H375" s="174"/>
      <c r="I375" s="174"/>
      <c r="J375" s="179"/>
      <c r="K375" s="174"/>
      <c r="L375" s="174"/>
      <c r="M375" s="174"/>
      <c r="N375" s="174"/>
      <c r="O375" s="180"/>
      <c r="P375" s="181"/>
      <c r="Q375" s="182"/>
      <c r="R375" s="180"/>
      <c r="S375" s="180"/>
      <c r="T375" s="183"/>
      <c r="U375" s="183"/>
      <c r="V375" s="184"/>
      <c r="W375" s="185"/>
      <c r="X375" s="186"/>
    </row>
    <row r="376" spans="2:24" s="178" customFormat="1" ht="63.75" customHeight="1" x14ac:dyDescent="0.25">
      <c r="B376" s="175"/>
      <c r="C376" s="176"/>
      <c r="D376" s="176"/>
      <c r="E376" s="177"/>
      <c r="F376" s="174"/>
      <c r="G376" s="174"/>
      <c r="H376" s="174"/>
      <c r="I376" s="174"/>
      <c r="J376" s="179"/>
      <c r="K376" s="174"/>
      <c r="L376" s="174"/>
      <c r="M376" s="174"/>
      <c r="N376" s="174"/>
      <c r="O376" s="180"/>
      <c r="P376" s="181"/>
      <c r="Q376" s="182"/>
      <c r="R376" s="180"/>
      <c r="S376" s="180"/>
      <c r="T376" s="183"/>
      <c r="U376" s="183"/>
      <c r="V376" s="184"/>
      <c r="W376" s="185"/>
      <c r="X376" s="186"/>
    </row>
    <row r="377" spans="2:24" s="178" customFormat="1" ht="63.75" customHeight="1" x14ac:dyDescent="0.25">
      <c r="B377" s="175"/>
      <c r="C377" s="176"/>
      <c r="D377" s="176"/>
      <c r="E377" s="177"/>
      <c r="F377" s="174"/>
      <c r="G377" s="174"/>
      <c r="H377" s="174"/>
      <c r="I377" s="174"/>
      <c r="J377" s="179"/>
      <c r="K377" s="174"/>
      <c r="L377" s="174"/>
      <c r="M377" s="174"/>
      <c r="N377" s="174"/>
      <c r="O377" s="180"/>
      <c r="P377" s="181"/>
      <c r="Q377" s="182"/>
      <c r="R377" s="180"/>
      <c r="S377" s="180"/>
      <c r="T377" s="183"/>
      <c r="U377" s="183"/>
      <c r="V377" s="184"/>
      <c r="W377" s="185"/>
      <c r="X377" s="186"/>
    </row>
    <row r="378" spans="2:24" s="178" customFormat="1" ht="63.75" customHeight="1" x14ac:dyDescent="0.25">
      <c r="B378" s="175"/>
      <c r="C378" s="176"/>
      <c r="D378" s="176"/>
      <c r="E378" s="177"/>
      <c r="F378" s="174"/>
      <c r="G378" s="174"/>
      <c r="H378" s="174"/>
      <c r="I378" s="174"/>
      <c r="J378" s="179"/>
      <c r="K378" s="174"/>
      <c r="L378" s="174"/>
      <c r="M378" s="174"/>
      <c r="N378" s="174"/>
      <c r="O378" s="180"/>
      <c r="P378" s="181"/>
      <c r="Q378" s="182"/>
      <c r="R378" s="180"/>
      <c r="S378" s="180"/>
      <c r="T378" s="183"/>
      <c r="U378" s="183"/>
      <c r="V378" s="184"/>
      <c r="W378" s="185"/>
      <c r="X378" s="186"/>
    </row>
    <row r="379" spans="2:24" s="178" customFormat="1" ht="63.75" customHeight="1" x14ac:dyDescent="0.25">
      <c r="B379" s="175"/>
      <c r="C379" s="176"/>
      <c r="D379" s="176"/>
      <c r="E379" s="177"/>
      <c r="F379" s="174"/>
      <c r="G379" s="174"/>
      <c r="H379" s="174"/>
      <c r="I379" s="174"/>
      <c r="J379" s="179"/>
      <c r="K379" s="174"/>
      <c r="L379" s="174"/>
      <c r="M379" s="174"/>
      <c r="N379" s="174"/>
      <c r="O379" s="180"/>
      <c r="P379" s="181"/>
      <c r="Q379" s="182"/>
      <c r="R379" s="180"/>
      <c r="S379" s="180"/>
      <c r="T379" s="183"/>
      <c r="U379" s="183"/>
      <c r="V379" s="184"/>
      <c r="W379" s="185"/>
      <c r="X379" s="186"/>
    </row>
    <row r="380" spans="2:24" s="178" customFormat="1" ht="63.75" customHeight="1" x14ac:dyDescent="0.25">
      <c r="B380" s="175"/>
      <c r="C380" s="176"/>
      <c r="D380" s="176"/>
      <c r="E380" s="177"/>
      <c r="F380" s="174"/>
      <c r="G380" s="174"/>
      <c r="H380" s="174"/>
      <c r="I380" s="174"/>
      <c r="J380" s="179"/>
      <c r="K380" s="174"/>
      <c r="L380" s="174"/>
      <c r="M380" s="174"/>
      <c r="N380" s="174"/>
      <c r="O380" s="180"/>
      <c r="P380" s="181"/>
      <c r="Q380" s="182"/>
      <c r="R380" s="180"/>
      <c r="S380" s="180"/>
      <c r="T380" s="183"/>
      <c r="U380" s="183"/>
      <c r="V380" s="184"/>
      <c r="W380" s="185"/>
      <c r="X380" s="186"/>
    </row>
    <row r="381" spans="2:24" s="178" customFormat="1" ht="63.75" customHeight="1" x14ac:dyDescent="0.25">
      <c r="B381" s="175"/>
      <c r="C381" s="176"/>
      <c r="D381" s="176"/>
      <c r="E381" s="177"/>
      <c r="F381" s="174"/>
      <c r="G381" s="174"/>
      <c r="H381" s="174"/>
      <c r="I381" s="174"/>
      <c r="J381" s="179"/>
      <c r="K381" s="174"/>
      <c r="L381" s="174"/>
      <c r="M381" s="174"/>
      <c r="N381" s="174"/>
      <c r="O381" s="180"/>
      <c r="P381" s="181"/>
      <c r="Q381" s="182"/>
      <c r="R381" s="180"/>
      <c r="S381" s="180"/>
      <c r="T381" s="183"/>
      <c r="U381" s="183"/>
      <c r="V381" s="184"/>
      <c r="W381" s="185"/>
      <c r="X381" s="186"/>
    </row>
    <row r="382" spans="2:24" s="178" customFormat="1" ht="63.75" customHeight="1" x14ac:dyDescent="0.25">
      <c r="B382" s="175"/>
      <c r="C382" s="176"/>
      <c r="D382" s="176"/>
      <c r="E382" s="177"/>
      <c r="F382" s="174"/>
      <c r="G382" s="174"/>
      <c r="H382" s="174"/>
      <c r="I382" s="174"/>
      <c r="J382" s="179"/>
      <c r="K382" s="174"/>
      <c r="L382" s="174"/>
      <c r="M382" s="174"/>
      <c r="N382" s="174"/>
      <c r="O382" s="180"/>
      <c r="P382" s="181"/>
      <c r="Q382" s="182"/>
      <c r="R382" s="180"/>
      <c r="S382" s="180"/>
      <c r="T382" s="183"/>
      <c r="U382" s="183"/>
      <c r="V382" s="184"/>
      <c r="W382" s="185"/>
      <c r="X382" s="186"/>
    </row>
    <row r="383" spans="2:24" s="178" customFormat="1" ht="63.75" customHeight="1" x14ac:dyDescent="0.25">
      <c r="B383" s="175"/>
      <c r="C383" s="176"/>
      <c r="D383" s="176"/>
      <c r="E383" s="177"/>
      <c r="F383" s="174"/>
      <c r="G383" s="174"/>
      <c r="H383" s="174"/>
      <c r="I383" s="174"/>
      <c r="J383" s="179"/>
      <c r="K383" s="174"/>
      <c r="L383" s="174"/>
      <c r="M383" s="174"/>
      <c r="N383" s="174"/>
      <c r="O383" s="180"/>
      <c r="P383" s="181"/>
      <c r="Q383" s="182"/>
      <c r="R383" s="180"/>
      <c r="S383" s="180"/>
      <c r="T383" s="183"/>
      <c r="U383" s="183"/>
      <c r="V383" s="184"/>
      <c r="W383" s="185"/>
      <c r="X383" s="186"/>
    </row>
    <row r="384" spans="2:24" s="178" customFormat="1" ht="63.75" customHeight="1" x14ac:dyDescent="0.25">
      <c r="B384" s="175"/>
      <c r="C384" s="176"/>
      <c r="D384" s="176"/>
      <c r="E384" s="177"/>
      <c r="F384" s="174"/>
      <c r="G384" s="174"/>
      <c r="H384" s="174"/>
      <c r="I384" s="174"/>
      <c r="J384" s="179"/>
      <c r="K384" s="174"/>
      <c r="L384" s="174"/>
      <c r="M384" s="174"/>
      <c r="N384" s="174"/>
      <c r="O384" s="180"/>
      <c r="P384" s="181"/>
      <c r="Q384" s="182"/>
      <c r="R384" s="180"/>
      <c r="S384" s="180"/>
      <c r="T384" s="183"/>
      <c r="U384" s="183"/>
      <c r="V384" s="184"/>
      <c r="W384" s="185"/>
      <c r="X384" s="186"/>
    </row>
    <row r="385" spans="2:24" s="178" customFormat="1" ht="63.75" customHeight="1" x14ac:dyDescent="0.25">
      <c r="B385" s="175"/>
      <c r="C385" s="176"/>
      <c r="D385" s="176"/>
      <c r="E385" s="177"/>
      <c r="F385" s="174"/>
      <c r="G385" s="174"/>
      <c r="H385" s="174"/>
      <c r="I385" s="174"/>
      <c r="J385" s="179"/>
      <c r="K385" s="174"/>
      <c r="L385" s="174"/>
      <c r="M385" s="174"/>
      <c r="N385" s="174"/>
      <c r="O385" s="180"/>
      <c r="P385" s="181"/>
      <c r="Q385" s="182"/>
      <c r="R385" s="180"/>
      <c r="S385" s="180"/>
      <c r="T385" s="183"/>
      <c r="U385" s="183"/>
      <c r="V385" s="184"/>
      <c r="W385" s="185"/>
      <c r="X385" s="186"/>
    </row>
    <row r="386" spans="2:24" s="178" customFormat="1" ht="63.75" customHeight="1" x14ac:dyDescent="0.25">
      <c r="B386" s="175"/>
      <c r="C386" s="176"/>
      <c r="D386" s="176"/>
      <c r="E386" s="177"/>
      <c r="F386" s="174"/>
      <c r="G386" s="174"/>
      <c r="H386" s="174"/>
      <c r="I386" s="174"/>
      <c r="J386" s="179"/>
      <c r="K386" s="174"/>
      <c r="L386" s="174"/>
      <c r="M386" s="174"/>
      <c r="N386" s="174"/>
      <c r="O386" s="180"/>
      <c r="P386" s="181"/>
      <c r="Q386" s="182"/>
      <c r="R386" s="180"/>
      <c r="S386" s="180"/>
      <c r="T386" s="183"/>
      <c r="U386" s="183"/>
      <c r="V386" s="184"/>
      <c r="W386" s="185"/>
      <c r="X386" s="186"/>
    </row>
    <row r="387" spans="2:24" s="178" customFormat="1" ht="63.75" customHeight="1" x14ac:dyDescent="0.25">
      <c r="B387" s="175"/>
      <c r="C387" s="176"/>
      <c r="D387" s="176"/>
      <c r="E387" s="177"/>
      <c r="F387" s="174"/>
      <c r="G387" s="174"/>
      <c r="H387" s="174"/>
      <c r="I387" s="174"/>
      <c r="J387" s="179"/>
      <c r="K387" s="174"/>
      <c r="L387" s="174"/>
      <c r="M387" s="174"/>
      <c r="N387" s="174"/>
      <c r="O387" s="180"/>
      <c r="P387" s="181"/>
      <c r="Q387" s="182"/>
      <c r="R387" s="180"/>
      <c r="S387" s="180"/>
      <c r="T387" s="183"/>
      <c r="U387" s="183"/>
      <c r="V387" s="184"/>
      <c r="W387" s="185"/>
      <c r="X387" s="186"/>
    </row>
    <row r="388" spans="2:24" s="178" customFormat="1" ht="63.75" customHeight="1" x14ac:dyDescent="0.25">
      <c r="B388" s="175"/>
      <c r="C388" s="176"/>
      <c r="D388" s="176"/>
      <c r="E388" s="177"/>
      <c r="F388" s="174"/>
      <c r="G388" s="174"/>
      <c r="H388" s="174"/>
      <c r="I388" s="174"/>
      <c r="J388" s="179"/>
      <c r="K388" s="174"/>
      <c r="L388" s="174"/>
      <c r="M388" s="174"/>
      <c r="N388" s="174"/>
      <c r="O388" s="180"/>
      <c r="P388" s="181"/>
      <c r="Q388" s="182"/>
      <c r="R388" s="180"/>
      <c r="S388" s="180"/>
      <c r="T388" s="183"/>
      <c r="U388" s="183"/>
      <c r="V388" s="184"/>
      <c r="W388" s="185"/>
      <c r="X388" s="186"/>
    </row>
    <row r="389" spans="2:24" s="178" customFormat="1" ht="63.75" customHeight="1" x14ac:dyDescent="0.25">
      <c r="B389" s="175"/>
      <c r="C389" s="176"/>
      <c r="D389" s="176"/>
      <c r="E389" s="177"/>
      <c r="F389" s="174"/>
      <c r="G389" s="174"/>
      <c r="H389" s="174"/>
      <c r="I389" s="174"/>
      <c r="J389" s="179"/>
      <c r="K389" s="174"/>
      <c r="L389" s="174"/>
      <c r="M389" s="174"/>
      <c r="N389" s="174"/>
      <c r="O389" s="180"/>
      <c r="P389" s="181"/>
      <c r="Q389" s="182"/>
      <c r="R389" s="180"/>
      <c r="S389" s="180"/>
      <c r="T389" s="183"/>
      <c r="U389" s="183"/>
      <c r="V389" s="184"/>
      <c r="W389" s="185"/>
      <c r="X389" s="186"/>
    </row>
    <row r="390" spans="2:24" s="178" customFormat="1" ht="63.75" customHeight="1" x14ac:dyDescent="0.25">
      <c r="B390" s="175"/>
      <c r="C390" s="176"/>
      <c r="D390" s="176"/>
      <c r="E390" s="177"/>
      <c r="F390" s="174"/>
      <c r="G390" s="174"/>
      <c r="H390" s="174"/>
      <c r="I390" s="174"/>
      <c r="J390" s="179"/>
      <c r="K390" s="174"/>
      <c r="L390" s="174"/>
      <c r="M390" s="174"/>
      <c r="N390" s="174"/>
      <c r="O390" s="180"/>
      <c r="P390" s="181"/>
      <c r="Q390" s="182"/>
      <c r="R390" s="180"/>
      <c r="S390" s="180"/>
      <c r="T390" s="183"/>
      <c r="U390" s="183"/>
      <c r="V390" s="184"/>
      <c r="W390" s="185"/>
      <c r="X390" s="186"/>
    </row>
    <row r="391" spans="2:24" s="178" customFormat="1" ht="63.75" customHeight="1" x14ac:dyDescent="0.25">
      <c r="B391" s="175"/>
      <c r="C391" s="176"/>
      <c r="D391" s="176"/>
      <c r="E391" s="177"/>
      <c r="F391" s="174"/>
      <c r="G391" s="174"/>
      <c r="H391" s="174"/>
      <c r="I391" s="174"/>
      <c r="J391" s="179"/>
      <c r="K391" s="174"/>
      <c r="L391" s="174"/>
      <c r="M391" s="174"/>
      <c r="N391" s="174"/>
      <c r="O391" s="180"/>
      <c r="P391" s="181"/>
      <c r="Q391" s="182"/>
      <c r="R391" s="180"/>
      <c r="S391" s="180"/>
      <c r="T391" s="183"/>
      <c r="U391" s="183"/>
      <c r="V391" s="184"/>
      <c r="W391" s="185"/>
      <c r="X391" s="186"/>
    </row>
    <row r="392" spans="2:24" s="178" customFormat="1" ht="63.75" customHeight="1" x14ac:dyDescent="0.25">
      <c r="B392" s="175"/>
      <c r="C392" s="176"/>
      <c r="D392" s="176"/>
      <c r="E392" s="177"/>
      <c r="F392" s="174"/>
      <c r="G392" s="174"/>
      <c r="H392" s="174"/>
      <c r="I392" s="174"/>
      <c r="J392" s="179"/>
      <c r="K392" s="174"/>
      <c r="L392" s="174"/>
      <c r="M392" s="174"/>
      <c r="N392" s="174"/>
      <c r="O392" s="180"/>
      <c r="P392" s="181"/>
      <c r="Q392" s="182"/>
      <c r="R392" s="180"/>
      <c r="S392" s="180"/>
      <c r="T392" s="183"/>
      <c r="U392" s="183"/>
      <c r="V392" s="184"/>
      <c r="W392" s="185"/>
      <c r="X392" s="186"/>
    </row>
    <row r="393" spans="2:24" s="178" customFormat="1" ht="63.75" customHeight="1" x14ac:dyDescent="0.25">
      <c r="B393" s="175"/>
      <c r="C393" s="176"/>
      <c r="D393" s="176"/>
      <c r="E393" s="177"/>
      <c r="F393" s="174"/>
      <c r="G393" s="174"/>
      <c r="H393" s="174"/>
      <c r="I393" s="174"/>
      <c r="J393" s="179"/>
      <c r="K393" s="174"/>
      <c r="L393" s="174"/>
      <c r="M393" s="174"/>
      <c r="N393" s="174"/>
      <c r="O393" s="180"/>
      <c r="P393" s="181"/>
      <c r="Q393" s="182"/>
      <c r="R393" s="180"/>
      <c r="S393" s="180"/>
      <c r="T393" s="183"/>
      <c r="U393" s="183"/>
      <c r="V393" s="184"/>
      <c r="W393" s="185"/>
      <c r="X393" s="186"/>
    </row>
    <row r="394" spans="2:24" s="178" customFormat="1" ht="63.75" customHeight="1" x14ac:dyDescent="0.25">
      <c r="B394" s="175"/>
      <c r="C394" s="176"/>
      <c r="D394" s="176"/>
      <c r="E394" s="177"/>
      <c r="F394" s="174"/>
      <c r="G394" s="174"/>
      <c r="H394" s="174"/>
      <c r="I394" s="174"/>
      <c r="J394" s="179"/>
      <c r="K394" s="174"/>
      <c r="L394" s="174"/>
      <c r="M394" s="174"/>
      <c r="N394" s="174"/>
      <c r="O394" s="180"/>
      <c r="P394" s="181"/>
      <c r="Q394" s="182"/>
      <c r="R394" s="180"/>
      <c r="S394" s="180"/>
      <c r="T394" s="183"/>
      <c r="U394" s="183"/>
      <c r="V394" s="184"/>
      <c r="W394" s="185"/>
      <c r="X394" s="186"/>
    </row>
    <row r="395" spans="2:24" s="178" customFormat="1" ht="63.75" customHeight="1" x14ac:dyDescent="0.25">
      <c r="B395" s="175"/>
      <c r="C395" s="176"/>
      <c r="D395" s="176"/>
      <c r="E395" s="177"/>
      <c r="F395" s="174"/>
      <c r="G395" s="174"/>
      <c r="H395" s="174"/>
      <c r="I395" s="174"/>
      <c r="J395" s="179"/>
      <c r="K395" s="174"/>
      <c r="L395" s="174"/>
      <c r="M395" s="174"/>
      <c r="N395" s="174"/>
      <c r="O395" s="180"/>
      <c r="P395" s="181"/>
      <c r="Q395" s="182"/>
      <c r="R395" s="180"/>
      <c r="S395" s="180"/>
      <c r="T395" s="183"/>
      <c r="U395" s="183"/>
      <c r="V395" s="184"/>
      <c r="W395" s="185"/>
      <c r="X395" s="186"/>
    </row>
    <row r="396" spans="2:24" s="178" customFormat="1" ht="63.75" customHeight="1" x14ac:dyDescent="0.25">
      <c r="B396" s="175"/>
      <c r="C396" s="176"/>
      <c r="D396" s="176"/>
      <c r="E396" s="177"/>
      <c r="F396" s="174"/>
      <c r="G396" s="174"/>
      <c r="H396" s="174"/>
      <c r="I396" s="174"/>
      <c r="J396" s="179"/>
      <c r="K396" s="174"/>
      <c r="L396" s="174"/>
      <c r="M396" s="174"/>
      <c r="N396" s="174"/>
      <c r="O396" s="180"/>
      <c r="P396" s="181"/>
      <c r="Q396" s="182"/>
      <c r="R396" s="180"/>
      <c r="S396" s="180"/>
      <c r="T396" s="183"/>
      <c r="U396" s="183"/>
      <c r="V396" s="184"/>
      <c r="W396" s="185"/>
      <c r="X396" s="186"/>
    </row>
    <row r="397" spans="2:24" s="178" customFormat="1" ht="63.75" customHeight="1" x14ac:dyDescent="0.25">
      <c r="B397" s="175"/>
      <c r="C397" s="176"/>
      <c r="D397" s="176"/>
      <c r="E397" s="177"/>
      <c r="F397" s="174"/>
      <c r="G397" s="174"/>
      <c r="H397" s="174"/>
      <c r="I397" s="174"/>
      <c r="J397" s="179"/>
      <c r="K397" s="174"/>
      <c r="L397" s="174"/>
      <c r="M397" s="174"/>
      <c r="N397" s="174"/>
      <c r="O397" s="180"/>
      <c r="P397" s="181"/>
      <c r="Q397" s="182"/>
      <c r="R397" s="180"/>
      <c r="S397" s="180"/>
      <c r="T397" s="183"/>
      <c r="U397" s="183"/>
      <c r="V397" s="184"/>
      <c r="W397" s="185"/>
      <c r="X397" s="186"/>
    </row>
    <row r="398" spans="2:24" s="178" customFormat="1" ht="63.75" customHeight="1" x14ac:dyDescent="0.25">
      <c r="B398" s="175"/>
      <c r="C398" s="176"/>
      <c r="D398" s="176"/>
      <c r="E398" s="177"/>
      <c r="F398" s="174"/>
      <c r="G398" s="174"/>
      <c r="H398" s="174"/>
      <c r="I398" s="174"/>
      <c r="J398" s="179"/>
      <c r="K398" s="174"/>
      <c r="L398" s="174"/>
      <c r="M398" s="174"/>
      <c r="N398" s="174"/>
      <c r="O398" s="180"/>
      <c r="P398" s="181"/>
      <c r="Q398" s="182"/>
      <c r="R398" s="180"/>
      <c r="S398" s="180"/>
      <c r="T398" s="183"/>
      <c r="U398" s="183"/>
      <c r="V398" s="184"/>
      <c r="W398" s="185"/>
      <c r="X398" s="186"/>
    </row>
    <row r="399" spans="2:24" s="178" customFormat="1" ht="63.75" customHeight="1" x14ac:dyDescent="0.25">
      <c r="B399" s="175"/>
      <c r="C399" s="176"/>
      <c r="D399" s="176"/>
      <c r="E399" s="177"/>
      <c r="F399" s="174"/>
      <c r="G399" s="174"/>
      <c r="H399" s="174"/>
      <c r="I399" s="174"/>
      <c r="J399" s="179"/>
      <c r="K399" s="174"/>
      <c r="L399" s="174"/>
      <c r="M399" s="174"/>
      <c r="N399" s="174"/>
      <c r="O399" s="180"/>
      <c r="P399" s="181"/>
      <c r="Q399" s="182"/>
      <c r="R399" s="180"/>
      <c r="S399" s="180"/>
      <c r="T399" s="183"/>
      <c r="U399" s="183"/>
      <c r="V399" s="184"/>
      <c r="W399" s="185"/>
      <c r="X399" s="186"/>
    </row>
    <row r="400" spans="2:24" s="178" customFormat="1" ht="63.75" customHeight="1" x14ac:dyDescent="0.25">
      <c r="B400" s="175"/>
      <c r="C400" s="176"/>
      <c r="D400" s="176"/>
      <c r="E400" s="177"/>
      <c r="F400" s="174"/>
      <c r="G400" s="174"/>
      <c r="H400" s="174"/>
      <c r="I400" s="174"/>
      <c r="J400" s="179"/>
      <c r="K400" s="174"/>
      <c r="L400" s="174"/>
      <c r="M400" s="174"/>
      <c r="N400" s="174"/>
      <c r="O400" s="180"/>
      <c r="P400" s="181"/>
      <c r="Q400" s="182"/>
      <c r="R400" s="180"/>
      <c r="S400" s="180"/>
      <c r="T400" s="183"/>
      <c r="U400" s="183"/>
      <c r="V400" s="184"/>
      <c r="W400" s="185"/>
      <c r="X400" s="186"/>
    </row>
    <row r="401" spans="2:24" s="178" customFormat="1" ht="63.75" customHeight="1" x14ac:dyDescent="0.25">
      <c r="B401" s="175"/>
      <c r="C401" s="176"/>
      <c r="D401" s="176"/>
      <c r="E401" s="177"/>
      <c r="F401" s="174"/>
      <c r="G401" s="174"/>
      <c r="H401" s="174"/>
      <c r="I401" s="174"/>
      <c r="J401" s="179"/>
      <c r="K401" s="174"/>
      <c r="L401" s="174"/>
      <c r="M401" s="174"/>
      <c r="N401" s="174"/>
      <c r="O401" s="180"/>
      <c r="P401" s="181"/>
      <c r="Q401" s="182"/>
      <c r="R401" s="180"/>
      <c r="S401" s="180"/>
      <c r="T401" s="183"/>
      <c r="U401" s="183"/>
      <c r="V401" s="184"/>
      <c r="W401" s="185"/>
      <c r="X401" s="186"/>
    </row>
    <row r="402" spans="2:24" s="178" customFormat="1" ht="63.75" customHeight="1" x14ac:dyDescent="0.25">
      <c r="B402" s="175"/>
      <c r="C402" s="176"/>
      <c r="D402" s="176"/>
      <c r="E402" s="177"/>
      <c r="F402" s="174"/>
      <c r="G402" s="174"/>
      <c r="H402" s="174"/>
      <c r="I402" s="174"/>
      <c r="J402" s="179"/>
      <c r="K402" s="174"/>
      <c r="L402" s="174"/>
      <c r="M402" s="174"/>
      <c r="N402" s="174"/>
      <c r="O402" s="180"/>
      <c r="P402" s="181"/>
      <c r="Q402" s="182"/>
      <c r="R402" s="180"/>
      <c r="S402" s="180"/>
      <c r="T402" s="183"/>
      <c r="U402" s="183"/>
      <c r="V402" s="184"/>
      <c r="W402" s="185"/>
      <c r="X402" s="186"/>
    </row>
    <row r="403" spans="2:24" s="178" customFormat="1" ht="63.75" customHeight="1" x14ac:dyDescent="0.25">
      <c r="B403" s="175"/>
      <c r="C403" s="176"/>
      <c r="D403" s="176"/>
      <c r="E403" s="177"/>
      <c r="F403" s="174"/>
      <c r="G403" s="174"/>
      <c r="H403" s="174"/>
      <c r="I403" s="174"/>
      <c r="J403" s="179"/>
      <c r="K403" s="174"/>
      <c r="L403" s="174"/>
      <c r="M403" s="174"/>
      <c r="N403" s="174"/>
      <c r="O403" s="180"/>
      <c r="P403" s="181"/>
      <c r="Q403" s="182"/>
      <c r="R403" s="180"/>
      <c r="S403" s="180"/>
      <c r="T403" s="183"/>
      <c r="U403" s="183"/>
      <c r="V403" s="184"/>
      <c r="W403" s="185"/>
      <c r="X403" s="186"/>
    </row>
    <row r="404" spans="2:24" s="178" customFormat="1" ht="63.75" customHeight="1" x14ac:dyDescent="0.25">
      <c r="B404" s="175"/>
      <c r="C404" s="176"/>
      <c r="D404" s="176"/>
      <c r="E404" s="177"/>
      <c r="F404" s="174"/>
      <c r="G404" s="174"/>
      <c r="H404" s="174"/>
      <c r="I404" s="174"/>
      <c r="J404" s="179"/>
      <c r="K404" s="174"/>
      <c r="L404" s="174"/>
      <c r="M404" s="174"/>
      <c r="N404" s="174"/>
      <c r="O404" s="180"/>
      <c r="P404" s="181"/>
      <c r="Q404" s="182"/>
      <c r="R404" s="180"/>
      <c r="S404" s="180"/>
      <c r="T404" s="183"/>
      <c r="U404" s="183"/>
      <c r="V404" s="184"/>
      <c r="W404" s="185"/>
      <c r="X404" s="186"/>
    </row>
    <row r="405" spans="2:24" s="178" customFormat="1" ht="63.75" customHeight="1" x14ac:dyDescent="0.25">
      <c r="B405" s="175"/>
      <c r="C405" s="176"/>
      <c r="D405" s="176"/>
      <c r="E405" s="177"/>
      <c r="F405" s="174"/>
      <c r="G405" s="174"/>
      <c r="H405" s="174"/>
      <c r="I405" s="174"/>
      <c r="J405" s="179"/>
      <c r="K405" s="174"/>
      <c r="L405" s="174"/>
      <c r="M405" s="174"/>
      <c r="N405" s="174"/>
      <c r="O405" s="180"/>
      <c r="P405" s="181"/>
      <c r="Q405" s="182"/>
      <c r="R405" s="180"/>
      <c r="S405" s="180"/>
      <c r="T405" s="183"/>
      <c r="U405" s="183"/>
      <c r="V405" s="184"/>
      <c r="W405" s="185"/>
      <c r="X405" s="186"/>
    </row>
    <row r="406" spans="2:24" s="178" customFormat="1" ht="63.75" customHeight="1" x14ac:dyDescent="0.25">
      <c r="B406" s="175"/>
      <c r="C406" s="176"/>
      <c r="D406" s="176"/>
      <c r="E406" s="177"/>
      <c r="F406" s="174"/>
      <c r="G406" s="174"/>
      <c r="H406" s="174"/>
      <c r="I406" s="174"/>
      <c r="J406" s="179"/>
      <c r="K406" s="174"/>
      <c r="L406" s="174"/>
      <c r="M406" s="174"/>
      <c r="N406" s="174"/>
      <c r="O406" s="180"/>
      <c r="P406" s="181"/>
      <c r="Q406" s="182"/>
      <c r="R406" s="180"/>
      <c r="S406" s="180"/>
      <c r="T406" s="183"/>
      <c r="U406" s="183"/>
      <c r="V406" s="184"/>
      <c r="W406" s="185"/>
      <c r="X406" s="186"/>
    </row>
    <row r="407" spans="2:24" s="178" customFormat="1" ht="63.75" customHeight="1" x14ac:dyDescent="0.25">
      <c r="B407" s="175"/>
      <c r="C407" s="176"/>
      <c r="D407" s="176"/>
      <c r="E407" s="177"/>
      <c r="F407" s="174"/>
      <c r="G407" s="174"/>
      <c r="H407" s="174"/>
      <c r="I407" s="174"/>
      <c r="J407" s="179"/>
      <c r="K407" s="174"/>
      <c r="L407" s="174"/>
      <c r="M407" s="174"/>
      <c r="N407" s="174"/>
      <c r="O407" s="180"/>
      <c r="P407" s="181"/>
      <c r="Q407" s="182"/>
      <c r="R407" s="180"/>
      <c r="S407" s="180"/>
      <c r="T407" s="183"/>
      <c r="U407" s="183"/>
      <c r="V407" s="184"/>
      <c r="W407" s="185"/>
      <c r="X407" s="186"/>
    </row>
    <row r="408" spans="2:24" s="178" customFormat="1" ht="63.75" customHeight="1" x14ac:dyDescent="0.25">
      <c r="B408" s="175"/>
      <c r="C408" s="176"/>
      <c r="D408" s="176"/>
      <c r="E408" s="177"/>
      <c r="F408" s="174"/>
      <c r="G408" s="174"/>
      <c r="H408" s="174"/>
      <c r="I408" s="174"/>
      <c r="J408" s="179"/>
      <c r="K408" s="174"/>
      <c r="L408" s="174"/>
      <c r="M408" s="174"/>
      <c r="N408" s="174"/>
      <c r="O408" s="180"/>
      <c r="P408" s="181"/>
      <c r="Q408" s="182"/>
      <c r="R408" s="180"/>
      <c r="S408" s="180"/>
      <c r="T408" s="183"/>
      <c r="U408" s="183"/>
      <c r="V408" s="184"/>
      <c r="W408" s="185"/>
      <c r="X408" s="186"/>
    </row>
    <row r="409" spans="2:24" s="178" customFormat="1" ht="63.75" customHeight="1" x14ac:dyDescent="0.25">
      <c r="B409" s="175"/>
      <c r="C409" s="176"/>
      <c r="D409" s="176"/>
      <c r="E409" s="177"/>
      <c r="F409" s="174"/>
      <c r="G409" s="174"/>
      <c r="H409" s="174"/>
      <c r="I409" s="174"/>
      <c r="J409" s="179"/>
      <c r="K409" s="174"/>
      <c r="L409" s="174"/>
      <c r="M409" s="174"/>
      <c r="N409" s="174"/>
      <c r="O409" s="180"/>
      <c r="P409" s="181"/>
      <c r="Q409" s="182"/>
      <c r="R409" s="180"/>
      <c r="S409" s="180"/>
      <c r="T409" s="183"/>
      <c r="U409" s="183"/>
      <c r="V409" s="184"/>
      <c r="W409" s="185"/>
      <c r="X409" s="186"/>
    </row>
    <row r="410" spans="2:24" s="178" customFormat="1" ht="63.75" customHeight="1" x14ac:dyDescent="0.25">
      <c r="B410" s="175"/>
      <c r="C410" s="176"/>
      <c r="D410" s="176"/>
      <c r="E410" s="177"/>
      <c r="F410" s="174"/>
      <c r="G410" s="174"/>
      <c r="H410" s="174"/>
      <c r="I410" s="174"/>
      <c r="J410" s="179"/>
      <c r="K410" s="174"/>
      <c r="L410" s="174"/>
      <c r="M410" s="174"/>
      <c r="N410" s="174"/>
      <c r="O410" s="180"/>
      <c r="P410" s="181"/>
      <c r="Q410" s="182"/>
      <c r="R410" s="180"/>
      <c r="S410" s="180"/>
      <c r="T410" s="183"/>
      <c r="U410" s="183"/>
      <c r="V410" s="184"/>
      <c r="W410" s="185"/>
      <c r="X410" s="186"/>
    </row>
    <row r="411" spans="2:24" s="178" customFormat="1" ht="63.75" customHeight="1" x14ac:dyDescent="0.25">
      <c r="B411" s="175"/>
      <c r="C411" s="176"/>
      <c r="D411" s="176"/>
      <c r="E411" s="177"/>
      <c r="F411" s="174"/>
      <c r="G411" s="174"/>
      <c r="H411" s="174"/>
      <c r="I411" s="174"/>
      <c r="J411" s="179"/>
      <c r="K411" s="174"/>
      <c r="L411" s="174"/>
      <c r="M411" s="174"/>
      <c r="N411" s="174"/>
      <c r="O411" s="180"/>
      <c r="P411" s="181"/>
      <c r="Q411" s="182"/>
      <c r="R411" s="180"/>
      <c r="S411" s="180"/>
      <c r="T411" s="183"/>
      <c r="U411" s="183"/>
      <c r="V411" s="184"/>
      <c r="W411" s="185"/>
      <c r="X411" s="186"/>
    </row>
    <row r="412" spans="2:24" s="178" customFormat="1" ht="63.75" customHeight="1" x14ac:dyDescent="0.25">
      <c r="B412" s="175"/>
      <c r="C412" s="176"/>
      <c r="D412" s="176"/>
      <c r="E412" s="177"/>
      <c r="F412" s="174"/>
      <c r="G412" s="174"/>
      <c r="H412" s="174"/>
      <c r="I412" s="174"/>
      <c r="J412" s="179"/>
      <c r="K412" s="174"/>
      <c r="L412" s="174"/>
      <c r="M412" s="174"/>
      <c r="N412" s="174"/>
      <c r="O412" s="180"/>
      <c r="P412" s="181"/>
      <c r="Q412" s="182"/>
      <c r="R412" s="180"/>
      <c r="S412" s="180"/>
      <c r="T412" s="183"/>
      <c r="U412" s="183"/>
      <c r="V412" s="184"/>
      <c r="W412" s="185"/>
      <c r="X412" s="186"/>
    </row>
    <row r="413" spans="2:24" s="178" customFormat="1" ht="63.75" customHeight="1" x14ac:dyDescent="0.25">
      <c r="B413" s="175"/>
      <c r="C413" s="176"/>
      <c r="D413" s="176"/>
      <c r="E413" s="177"/>
      <c r="F413" s="174"/>
      <c r="G413" s="174"/>
      <c r="H413" s="174"/>
      <c r="I413" s="174"/>
      <c r="J413" s="179"/>
      <c r="K413" s="174"/>
      <c r="L413" s="174"/>
      <c r="M413" s="174"/>
      <c r="N413" s="174"/>
      <c r="O413" s="180"/>
      <c r="P413" s="181"/>
      <c r="Q413" s="182"/>
      <c r="R413" s="180"/>
      <c r="S413" s="180"/>
      <c r="T413" s="183"/>
      <c r="U413" s="183"/>
      <c r="V413" s="184"/>
      <c r="W413" s="185"/>
      <c r="X413" s="186"/>
    </row>
    <row r="414" spans="2:24" s="178" customFormat="1" ht="63.75" customHeight="1" x14ac:dyDescent="0.25">
      <c r="B414" s="175"/>
      <c r="C414" s="176"/>
      <c r="D414" s="176"/>
      <c r="E414" s="177"/>
      <c r="F414" s="174"/>
      <c r="G414" s="174"/>
      <c r="H414" s="174"/>
      <c r="I414" s="174"/>
      <c r="J414" s="179"/>
      <c r="K414" s="174"/>
      <c r="L414" s="174"/>
      <c r="M414" s="174"/>
      <c r="N414" s="174"/>
      <c r="O414" s="180"/>
      <c r="P414" s="181"/>
      <c r="Q414" s="182"/>
      <c r="R414" s="180"/>
      <c r="S414" s="180"/>
      <c r="T414" s="183"/>
      <c r="U414" s="183"/>
      <c r="V414" s="184"/>
      <c r="W414" s="185"/>
      <c r="X414" s="186"/>
    </row>
    <row r="415" spans="2:24" s="178" customFormat="1" ht="63.75" customHeight="1" x14ac:dyDescent="0.25">
      <c r="B415" s="175"/>
      <c r="C415" s="176"/>
      <c r="D415" s="176"/>
      <c r="E415" s="177"/>
      <c r="F415" s="174"/>
      <c r="G415" s="174"/>
      <c r="H415" s="174"/>
      <c r="I415" s="174"/>
      <c r="J415" s="179"/>
      <c r="K415" s="174"/>
      <c r="L415" s="174"/>
      <c r="M415" s="174"/>
      <c r="N415" s="174"/>
      <c r="O415" s="180"/>
      <c r="P415" s="181"/>
      <c r="Q415" s="182"/>
      <c r="R415" s="180"/>
      <c r="S415" s="180"/>
      <c r="T415" s="183"/>
      <c r="U415" s="183"/>
      <c r="V415" s="184"/>
      <c r="W415" s="185"/>
      <c r="X415" s="186"/>
    </row>
    <row r="416" spans="2:24" s="178" customFormat="1" ht="63.75" customHeight="1" x14ac:dyDescent="0.25">
      <c r="B416" s="175"/>
      <c r="C416" s="176"/>
      <c r="D416" s="176"/>
      <c r="E416" s="177"/>
      <c r="F416" s="174"/>
      <c r="G416" s="174"/>
      <c r="H416" s="174"/>
      <c r="I416" s="174"/>
      <c r="J416" s="179"/>
      <c r="K416" s="174"/>
      <c r="L416" s="174"/>
      <c r="M416" s="174"/>
      <c r="N416" s="174"/>
      <c r="O416" s="180"/>
      <c r="P416" s="181"/>
      <c r="Q416" s="182"/>
      <c r="R416" s="180"/>
      <c r="S416" s="180"/>
      <c r="T416" s="183"/>
      <c r="U416" s="183"/>
      <c r="V416" s="184"/>
      <c r="W416" s="185"/>
      <c r="X416" s="186"/>
    </row>
    <row r="417" spans="2:24" s="178" customFormat="1" ht="63.75" customHeight="1" x14ac:dyDescent="0.25">
      <c r="B417" s="175"/>
      <c r="C417" s="176"/>
      <c r="D417" s="176"/>
      <c r="E417" s="177"/>
      <c r="F417" s="174"/>
      <c r="G417" s="174"/>
      <c r="H417" s="174"/>
      <c r="I417" s="174"/>
      <c r="J417" s="179"/>
      <c r="K417" s="174"/>
      <c r="L417" s="174"/>
      <c r="M417" s="174"/>
      <c r="N417" s="174"/>
      <c r="O417" s="180"/>
      <c r="P417" s="181"/>
      <c r="Q417" s="182"/>
      <c r="R417" s="180"/>
      <c r="S417" s="180"/>
      <c r="T417" s="183"/>
      <c r="U417" s="183"/>
      <c r="V417" s="184"/>
      <c r="W417" s="185"/>
      <c r="X417" s="186"/>
    </row>
    <row r="418" spans="2:24" s="178" customFormat="1" ht="63.75" customHeight="1" x14ac:dyDescent="0.25">
      <c r="B418" s="175"/>
      <c r="C418" s="176"/>
      <c r="D418" s="176"/>
      <c r="E418" s="177"/>
      <c r="F418" s="174"/>
      <c r="G418" s="174"/>
      <c r="H418" s="174"/>
      <c r="I418" s="174"/>
      <c r="J418" s="179"/>
      <c r="K418" s="174"/>
      <c r="L418" s="174"/>
      <c r="M418" s="174"/>
      <c r="N418" s="174"/>
      <c r="O418" s="180"/>
      <c r="P418" s="181"/>
      <c r="Q418" s="182"/>
      <c r="R418" s="180"/>
      <c r="S418" s="180"/>
      <c r="T418" s="183"/>
      <c r="U418" s="183"/>
      <c r="V418" s="184"/>
      <c r="W418" s="185"/>
      <c r="X418" s="186"/>
    </row>
    <row r="419" spans="2:24" s="178" customFormat="1" ht="63.75" customHeight="1" x14ac:dyDescent="0.25">
      <c r="B419" s="175"/>
      <c r="C419" s="176"/>
      <c r="D419" s="176"/>
      <c r="E419" s="177"/>
      <c r="F419" s="174"/>
      <c r="G419" s="174"/>
      <c r="H419" s="174"/>
      <c r="I419" s="174"/>
      <c r="J419" s="179"/>
      <c r="K419" s="174"/>
      <c r="L419" s="174"/>
      <c r="M419" s="174"/>
      <c r="N419" s="174"/>
      <c r="O419" s="180"/>
      <c r="P419" s="181"/>
      <c r="Q419" s="182"/>
      <c r="R419" s="180"/>
      <c r="S419" s="180"/>
      <c r="T419" s="183"/>
      <c r="U419" s="183"/>
      <c r="V419" s="184"/>
      <c r="W419" s="185"/>
      <c r="X419" s="186"/>
    </row>
    <row r="420" spans="2:24" s="178" customFormat="1" ht="63.75" customHeight="1" x14ac:dyDescent="0.25">
      <c r="B420" s="175"/>
      <c r="C420" s="176"/>
      <c r="D420" s="176"/>
      <c r="E420" s="177"/>
      <c r="F420" s="174"/>
      <c r="G420" s="174"/>
      <c r="H420" s="174"/>
      <c r="I420" s="174"/>
      <c r="J420" s="179"/>
      <c r="K420" s="174"/>
      <c r="L420" s="174"/>
      <c r="M420" s="174"/>
      <c r="N420" s="174"/>
      <c r="O420" s="180"/>
      <c r="P420" s="181"/>
      <c r="Q420" s="182"/>
      <c r="R420" s="180"/>
      <c r="S420" s="180"/>
      <c r="T420" s="183"/>
      <c r="U420" s="183"/>
      <c r="V420" s="184"/>
      <c r="W420" s="185"/>
      <c r="X420" s="186"/>
    </row>
    <row r="421" spans="2:24" s="178" customFormat="1" ht="63.75" customHeight="1" x14ac:dyDescent="0.25">
      <c r="B421" s="175"/>
      <c r="C421" s="176"/>
      <c r="D421" s="176"/>
      <c r="E421" s="177"/>
      <c r="F421" s="174"/>
      <c r="G421" s="174"/>
      <c r="H421" s="174"/>
      <c r="I421" s="174"/>
      <c r="J421" s="179"/>
      <c r="K421" s="174"/>
      <c r="L421" s="174"/>
      <c r="M421" s="174"/>
      <c r="N421" s="174"/>
      <c r="O421" s="180"/>
      <c r="P421" s="181"/>
      <c r="Q421" s="182"/>
      <c r="R421" s="180"/>
      <c r="S421" s="180"/>
      <c r="T421" s="183"/>
      <c r="U421" s="183"/>
      <c r="V421" s="184"/>
      <c r="W421" s="185"/>
      <c r="X421" s="186"/>
    </row>
    <row r="422" spans="2:24" s="178" customFormat="1" ht="63.75" customHeight="1" x14ac:dyDescent="0.25">
      <c r="B422" s="175"/>
      <c r="C422" s="176"/>
      <c r="D422" s="176"/>
      <c r="E422" s="177"/>
      <c r="F422" s="174"/>
      <c r="G422" s="174"/>
      <c r="H422" s="174"/>
      <c r="I422" s="174"/>
      <c r="J422" s="179"/>
      <c r="K422" s="174"/>
      <c r="L422" s="174"/>
      <c r="M422" s="174"/>
      <c r="N422" s="174"/>
      <c r="O422" s="180"/>
      <c r="P422" s="181"/>
      <c r="Q422" s="182"/>
      <c r="R422" s="180"/>
      <c r="S422" s="180"/>
      <c r="T422" s="183"/>
      <c r="U422" s="183"/>
      <c r="V422" s="184"/>
      <c r="W422" s="185"/>
      <c r="X422" s="186"/>
    </row>
    <row r="423" spans="2:24" s="178" customFormat="1" ht="63.75" customHeight="1" x14ac:dyDescent="0.25">
      <c r="B423" s="175"/>
      <c r="C423" s="176"/>
      <c r="D423" s="176"/>
      <c r="E423" s="177"/>
      <c r="F423" s="174"/>
      <c r="G423" s="174"/>
      <c r="H423" s="174"/>
      <c r="I423" s="174"/>
      <c r="J423" s="179"/>
      <c r="K423" s="174"/>
      <c r="L423" s="174"/>
      <c r="M423" s="174"/>
      <c r="N423" s="174"/>
      <c r="O423" s="180"/>
      <c r="P423" s="181"/>
      <c r="Q423" s="182"/>
      <c r="R423" s="180"/>
      <c r="S423" s="180"/>
      <c r="T423" s="183"/>
      <c r="U423" s="183"/>
      <c r="V423" s="184"/>
      <c r="W423" s="185"/>
      <c r="X423" s="186"/>
    </row>
    <row r="424" spans="2:24" s="178" customFormat="1" ht="63.75" customHeight="1" x14ac:dyDescent="0.25">
      <c r="B424" s="175"/>
      <c r="C424" s="176"/>
      <c r="D424" s="176"/>
      <c r="E424" s="177"/>
      <c r="F424" s="174"/>
      <c r="G424" s="174"/>
      <c r="H424" s="174"/>
      <c r="I424" s="174"/>
      <c r="J424" s="179"/>
      <c r="K424" s="174"/>
      <c r="L424" s="174"/>
      <c r="M424" s="174"/>
      <c r="N424" s="174"/>
      <c r="O424" s="180"/>
      <c r="P424" s="181"/>
      <c r="Q424" s="182"/>
      <c r="R424" s="180"/>
      <c r="S424" s="180"/>
      <c r="T424" s="183"/>
      <c r="U424" s="183"/>
      <c r="V424" s="184"/>
      <c r="W424" s="185"/>
      <c r="X424" s="186"/>
    </row>
    <row r="425" spans="2:24" s="178" customFormat="1" ht="63.75" customHeight="1" x14ac:dyDescent="0.25">
      <c r="B425" s="175"/>
      <c r="C425" s="176"/>
      <c r="D425" s="176"/>
      <c r="E425" s="177"/>
      <c r="F425" s="174"/>
      <c r="G425" s="174"/>
      <c r="H425" s="174"/>
      <c r="I425" s="174"/>
      <c r="J425" s="179"/>
      <c r="K425" s="174"/>
      <c r="L425" s="174"/>
      <c r="M425" s="174"/>
      <c r="N425" s="174"/>
      <c r="O425" s="180"/>
      <c r="P425" s="181"/>
      <c r="Q425" s="182"/>
      <c r="R425" s="180"/>
      <c r="S425" s="180"/>
      <c r="T425" s="183"/>
      <c r="U425" s="183"/>
      <c r="V425" s="184"/>
      <c r="W425" s="185"/>
      <c r="X425" s="186"/>
    </row>
    <row r="426" spans="2:24" s="178" customFormat="1" ht="63.75" customHeight="1" x14ac:dyDescent="0.25">
      <c r="B426" s="175"/>
      <c r="C426" s="176"/>
      <c r="D426" s="176"/>
      <c r="E426" s="177"/>
      <c r="F426" s="174"/>
      <c r="G426" s="174"/>
      <c r="H426" s="174"/>
      <c r="I426" s="174"/>
      <c r="J426" s="179"/>
      <c r="K426" s="174"/>
      <c r="L426" s="174"/>
      <c r="M426" s="174"/>
      <c r="N426" s="174"/>
      <c r="O426" s="180"/>
      <c r="P426" s="181"/>
      <c r="Q426" s="182"/>
      <c r="R426" s="180"/>
      <c r="S426" s="180"/>
      <c r="T426" s="183"/>
      <c r="U426" s="183"/>
      <c r="V426" s="184"/>
      <c r="W426" s="185"/>
      <c r="X426" s="186"/>
    </row>
    <row r="427" spans="2:24" s="178" customFormat="1" ht="63.75" customHeight="1" x14ac:dyDescent="0.25">
      <c r="B427" s="175"/>
      <c r="C427" s="176"/>
      <c r="D427" s="176"/>
      <c r="E427" s="177"/>
      <c r="F427" s="174"/>
      <c r="G427" s="174"/>
      <c r="H427" s="174"/>
      <c r="I427" s="174"/>
      <c r="J427" s="179"/>
      <c r="K427" s="174"/>
      <c r="L427" s="174"/>
      <c r="M427" s="174"/>
      <c r="N427" s="174"/>
      <c r="O427" s="180"/>
      <c r="P427" s="181"/>
      <c r="Q427" s="182"/>
      <c r="R427" s="180"/>
      <c r="S427" s="180"/>
      <c r="T427" s="183"/>
      <c r="U427" s="183"/>
      <c r="V427" s="184"/>
      <c r="W427" s="185"/>
      <c r="X427" s="186"/>
    </row>
    <row r="428" spans="2:24" s="178" customFormat="1" ht="63.75" customHeight="1" x14ac:dyDescent="0.25">
      <c r="B428" s="175"/>
      <c r="C428" s="176"/>
      <c r="D428" s="176"/>
      <c r="E428" s="177"/>
      <c r="F428" s="174"/>
      <c r="G428" s="174"/>
      <c r="H428" s="174"/>
      <c r="I428" s="174"/>
      <c r="J428" s="179"/>
      <c r="K428" s="174"/>
      <c r="L428" s="174"/>
      <c r="M428" s="174"/>
      <c r="N428" s="174"/>
      <c r="O428" s="180"/>
      <c r="P428" s="181"/>
      <c r="Q428" s="182"/>
      <c r="R428" s="180"/>
      <c r="S428" s="180"/>
      <c r="T428" s="183"/>
      <c r="U428" s="183"/>
      <c r="V428" s="184"/>
      <c r="W428" s="185"/>
      <c r="X428" s="186"/>
    </row>
    <row r="429" spans="2:24" s="178" customFormat="1" ht="63.75" customHeight="1" x14ac:dyDescent="0.25">
      <c r="B429" s="175"/>
      <c r="C429" s="176"/>
      <c r="D429" s="176"/>
      <c r="E429" s="177"/>
      <c r="F429" s="174"/>
      <c r="G429" s="174"/>
      <c r="H429" s="174"/>
      <c r="I429" s="174"/>
      <c r="J429" s="179"/>
      <c r="K429" s="174"/>
      <c r="L429" s="174"/>
      <c r="M429" s="174"/>
      <c r="N429" s="174"/>
      <c r="O429" s="180"/>
      <c r="P429" s="181"/>
      <c r="Q429" s="182"/>
      <c r="R429" s="180"/>
      <c r="S429" s="180"/>
      <c r="T429" s="183"/>
      <c r="U429" s="183"/>
      <c r="V429" s="184"/>
      <c r="W429" s="185"/>
      <c r="X429" s="186"/>
    </row>
    <row r="430" spans="2:24" s="178" customFormat="1" ht="63.75" customHeight="1" x14ac:dyDescent="0.25">
      <c r="B430" s="175"/>
      <c r="C430" s="176"/>
      <c r="D430" s="176"/>
      <c r="E430" s="177"/>
      <c r="F430" s="174"/>
      <c r="G430" s="174"/>
      <c r="H430" s="174"/>
      <c r="I430" s="174"/>
      <c r="J430" s="179"/>
      <c r="K430" s="174"/>
      <c r="L430" s="174"/>
      <c r="M430" s="174"/>
      <c r="N430" s="174"/>
      <c r="O430" s="180"/>
      <c r="P430" s="181"/>
      <c r="Q430" s="182"/>
      <c r="R430" s="180"/>
      <c r="S430" s="180"/>
      <c r="T430" s="183"/>
      <c r="U430" s="183"/>
      <c r="V430" s="184"/>
      <c r="W430" s="185"/>
      <c r="X430" s="186"/>
    </row>
    <row r="431" spans="2:24" s="178" customFormat="1" ht="63.75" customHeight="1" x14ac:dyDescent="0.25">
      <c r="B431" s="175"/>
      <c r="C431" s="176"/>
      <c r="D431" s="176"/>
      <c r="E431" s="177"/>
      <c r="F431" s="174"/>
      <c r="G431" s="174"/>
      <c r="H431" s="174"/>
      <c r="I431" s="174"/>
      <c r="J431" s="179"/>
      <c r="K431" s="174"/>
      <c r="L431" s="174"/>
      <c r="M431" s="174"/>
      <c r="N431" s="174"/>
      <c r="O431" s="180"/>
      <c r="P431" s="181"/>
      <c r="Q431" s="182"/>
      <c r="R431" s="180"/>
      <c r="S431" s="180"/>
      <c r="T431" s="183"/>
      <c r="U431" s="183"/>
      <c r="V431" s="184"/>
      <c r="W431" s="185"/>
      <c r="X431" s="186"/>
    </row>
    <row r="432" spans="2:24" s="178" customFormat="1" ht="63.75" customHeight="1" x14ac:dyDescent="0.25">
      <c r="B432" s="175"/>
      <c r="C432" s="176"/>
      <c r="D432" s="176"/>
      <c r="E432" s="177"/>
      <c r="F432" s="174"/>
      <c r="G432" s="174"/>
      <c r="H432" s="174"/>
      <c r="I432" s="174"/>
      <c r="J432" s="179"/>
      <c r="K432" s="174"/>
      <c r="L432" s="174"/>
      <c r="M432" s="174"/>
      <c r="N432" s="174"/>
      <c r="O432" s="180"/>
      <c r="P432" s="181"/>
      <c r="Q432" s="182"/>
      <c r="R432" s="180"/>
      <c r="S432" s="180"/>
      <c r="T432" s="183"/>
      <c r="U432" s="183"/>
      <c r="V432" s="184"/>
      <c r="W432" s="185"/>
      <c r="X432" s="186"/>
    </row>
    <row r="433" spans="2:24" s="178" customFormat="1" ht="63.75" customHeight="1" x14ac:dyDescent="0.25">
      <c r="B433" s="175"/>
      <c r="C433" s="176"/>
      <c r="D433" s="176"/>
      <c r="E433" s="177"/>
      <c r="F433" s="174"/>
      <c r="G433" s="174"/>
      <c r="H433" s="174"/>
      <c r="I433" s="174"/>
      <c r="J433" s="179"/>
      <c r="K433" s="174"/>
      <c r="L433" s="174"/>
      <c r="M433" s="174"/>
      <c r="N433" s="174"/>
      <c r="O433" s="180"/>
      <c r="P433" s="181"/>
      <c r="Q433" s="182"/>
      <c r="R433" s="180"/>
      <c r="S433" s="180"/>
      <c r="T433" s="183"/>
      <c r="U433" s="183"/>
      <c r="V433" s="184"/>
      <c r="W433" s="185"/>
      <c r="X433" s="186"/>
    </row>
    <row r="434" spans="2:24" s="178" customFormat="1" ht="63.75" customHeight="1" x14ac:dyDescent="0.25">
      <c r="B434" s="175"/>
      <c r="C434" s="176"/>
      <c r="D434" s="176"/>
      <c r="E434" s="177"/>
      <c r="F434" s="174"/>
      <c r="G434" s="174"/>
      <c r="H434" s="174"/>
      <c r="I434" s="174"/>
      <c r="J434" s="179"/>
      <c r="K434" s="174"/>
      <c r="L434" s="174"/>
      <c r="M434" s="174"/>
      <c r="N434" s="174"/>
      <c r="O434" s="180"/>
      <c r="P434" s="181"/>
      <c r="Q434" s="182"/>
      <c r="R434" s="180"/>
      <c r="S434" s="180"/>
      <c r="T434" s="183"/>
      <c r="U434" s="183"/>
      <c r="V434" s="184"/>
      <c r="W434" s="185"/>
      <c r="X434" s="186"/>
    </row>
    <row r="435" spans="2:24" s="178" customFormat="1" ht="63.75" customHeight="1" x14ac:dyDescent="0.25">
      <c r="B435" s="175"/>
      <c r="C435" s="176"/>
      <c r="D435" s="176"/>
      <c r="E435" s="177"/>
      <c r="F435" s="174"/>
      <c r="G435" s="174"/>
      <c r="H435" s="174"/>
      <c r="I435" s="174"/>
      <c r="J435" s="179"/>
      <c r="K435" s="174"/>
      <c r="L435" s="174"/>
      <c r="M435" s="174"/>
      <c r="N435" s="174"/>
      <c r="O435" s="180"/>
      <c r="P435" s="181"/>
      <c r="Q435" s="182"/>
      <c r="R435" s="180"/>
      <c r="S435" s="180"/>
      <c r="T435" s="183"/>
      <c r="U435" s="183"/>
      <c r="V435" s="184"/>
      <c r="W435" s="185"/>
      <c r="X435" s="186"/>
    </row>
    <row r="436" spans="2:24" s="178" customFormat="1" ht="63.75" customHeight="1" x14ac:dyDescent="0.25">
      <c r="B436" s="175"/>
      <c r="C436" s="176"/>
      <c r="D436" s="176"/>
      <c r="E436" s="177"/>
      <c r="F436" s="174"/>
      <c r="G436" s="174"/>
      <c r="H436" s="174"/>
      <c r="I436" s="174"/>
      <c r="J436" s="179"/>
      <c r="K436" s="174"/>
      <c r="L436" s="174"/>
      <c r="M436" s="174"/>
      <c r="N436" s="174"/>
      <c r="O436" s="180"/>
      <c r="P436" s="181"/>
      <c r="Q436" s="182"/>
      <c r="R436" s="180"/>
      <c r="S436" s="180"/>
      <c r="T436" s="183"/>
      <c r="U436" s="183"/>
      <c r="V436" s="184"/>
      <c r="W436" s="185"/>
      <c r="X436" s="186"/>
    </row>
    <row r="437" spans="2:24" s="178" customFormat="1" ht="63.75" customHeight="1" x14ac:dyDescent="0.25">
      <c r="B437" s="175"/>
      <c r="C437" s="176"/>
      <c r="D437" s="176"/>
      <c r="E437" s="177"/>
      <c r="F437" s="174"/>
      <c r="G437" s="174"/>
      <c r="H437" s="174"/>
      <c r="I437" s="174"/>
      <c r="J437" s="179"/>
      <c r="K437" s="174"/>
      <c r="L437" s="174"/>
      <c r="M437" s="174"/>
      <c r="N437" s="174"/>
      <c r="O437" s="180"/>
      <c r="P437" s="181"/>
      <c r="Q437" s="182"/>
      <c r="R437" s="180"/>
      <c r="S437" s="180"/>
      <c r="T437" s="183"/>
      <c r="U437" s="183"/>
      <c r="V437" s="184"/>
      <c r="W437" s="185"/>
      <c r="X437" s="186"/>
    </row>
    <row r="438" spans="2:24" s="178" customFormat="1" ht="63.75" customHeight="1" x14ac:dyDescent="0.25">
      <c r="B438" s="175"/>
      <c r="C438" s="176"/>
      <c r="D438" s="176"/>
      <c r="E438" s="177"/>
      <c r="F438" s="174"/>
      <c r="G438" s="174"/>
      <c r="H438" s="174"/>
      <c r="I438" s="174"/>
      <c r="J438" s="179"/>
      <c r="K438" s="174"/>
      <c r="L438" s="174"/>
      <c r="M438" s="174"/>
      <c r="N438" s="174"/>
      <c r="O438" s="180"/>
      <c r="P438" s="181"/>
      <c r="Q438" s="182"/>
      <c r="R438" s="180"/>
      <c r="S438" s="180"/>
      <c r="T438" s="183"/>
      <c r="U438" s="183"/>
      <c r="V438" s="184"/>
      <c r="W438" s="185"/>
      <c r="X438" s="186"/>
    </row>
    <row r="439" spans="2:24" s="178" customFormat="1" ht="63.75" customHeight="1" x14ac:dyDescent="0.25">
      <c r="B439" s="175"/>
      <c r="C439" s="176"/>
      <c r="D439" s="176"/>
      <c r="E439" s="177"/>
      <c r="F439" s="174"/>
      <c r="G439" s="174"/>
      <c r="H439" s="174"/>
      <c r="I439" s="174"/>
      <c r="J439" s="179"/>
      <c r="K439" s="174"/>
      <c r="L439" s="174"/>
      <c r="M439" s="174"/>
      <c r="N439" s="174"/>
      <c r="O439" s="180"/>
      <c r="P439" s="181"/>
      <c r="Q439" s="182"/>
      <c r="R439" s="180"/>
      <c r="S439" s="180"/>
      <c r="T439" s="183"/>
      <c r="U439" s="183"/>
      <c r="V439" s="184"/>
      <c r="W439" s="185"/>
      <c r="X439" s="186"/>
    </row>
    <row r="440" spans="2:24" s="178" customFormat="1" ht="63.75" customHeight="1" x14ac:dyDescent="0.25">
      <c r="B440" s="175"/>
      <c r="C440" s="176"/>
      <c r="D440" s="176"/>
      <c r="E440" s="177"/>
      <c r="F440" s="174"/>
      <c r="G440" s="174"/>
      <c r="H440" s="174"/>
      <c r="I440" s="174"/>
      <c r="J440" s="179"/>
      <c r="K440" s="174"/>
      <c r="L440" s="174"/>
      <c r="M440" s="174"/>
      <c r="N440" s="174"/>
      <c r="O440" s="180"/>
      <c r="P440" s="181"/>
      <c r="Q440" s="182"/>
      <c r="R440" s="180"/>
      <c r="S440" s="180"/>
      <c r="T440" s="183"/>
      <c r="U440" s="183"/>
      <c r="V440" s="184"/>
      <c r="W440" s="185"/>
      <c r="X440" s="186"/>
    </row>
    <row r="441" spans="2:24" s="178" customFormat="1" ht="63.75" customHeight="1" x14ac:dyDescent="0.25">
      <c r="B441" s="175"/>
      <c r="C441" s="176"/>
      <c r="D441" s="176"/>
      <c r="E441" s="177"/>
      <c r="F441" s="174"/>
      <c r="G441" s="174"/>
      <c r="H441" s="174"/>
      <c r="I441" s="174"/>
      <c r="J441" s="179"/>
      <c r="K441" s="174"/>
      <c r="L441" s="174"/>
      <c r="M441" s="174"/>
      <c r="N441" s="174"/>
      <c r="O441" s="180"/>
      <c r="P441" s="181"/>
      <c r="Q441" s="182"/>
      <c r="R441" s="180"/>
      <c r="S441" s="180"/>
      <c r="T441" s="183"/>
      <c r="U441" s="183"/>
      <c r="V441" s="184"/>
      <c r="W441" s="185"/>
      <c r="X441" s="186"/>
    </row>
    <row r="442" spans="2:24" s="178" customFormat="1" ht="63.75" customHeight="1" x14ac:dyDescent="0.25">
      <c r="B442" s="175"/>
      <c r="C442" s="176"/>
      <c r="D442" s="176"/>
      <c r="E442" s="177"/>
      <c r="F442" s="174"/>
      <c r="G442" s="174"/>
      <c r="H442" s="174"/>
      <c r="I442" s="174"/>
      <c r="J442" s="179"/>
      <c r="K442" s="174"/>
      <c r="L442" s="174"/>
      <c r="M442" s="174"/>
      <c r="N442" s="174"/>
      <c r="O442" s="180"/>
      <c r="P442" s="181"/>
      <c r="Q442" s="182"/>
      <c r="R442" s="180"/>
      <c r="S442" s="180"/>
      <c r="T442" s="183"/>
      <c r="U442" s="183"/>
      <c r="V442" s="184"/>
      <c r="W442" s="185"/>
      <c r="X442" s="186"/>
    </row>
    <row r="443" spans="2:24" s="178" customFormat="1" ht="63.75" customHeight="1" x14ac:dyDescent="0.25">
      <c r="B443" s="175"/>
      <c r="C443" s="176"/>
      <c r="D443" s="176"/>
      <c r="E443" s="177"/>
      <c r="F443" s="174"/>
      <c r="G443" s="174"/>
      <c r="H443" s="174"/>
      <c r="I443" s="174"/>
      <c r="J443" s="179"/>
      <c r="K443" s="174"/>
      <c r="L443" s="174"/>
      <c r="M443" s="174"/>
      <c r="N443" s="174"/>
      <c r="O443" s="180"/>
      <c r="P443" s="181"/>
      <c r="Q443" s="182"/>
      <c r="R443" s="180"/>
      <c r="S443" s="180"/>
      <c r="T443" s="183"/>
      <c r="U443" s="183"/>
      <c r="V443" s="184"/>
      <c r="W443" s="185"/>
      <c r="X443" s="186"/>
    </row>
    <row r="444" spans="2:24" s="178" customFormat="1" ht="63.75" customHeight="1" x14ac:dyDescent="0.25">
      <c r="B444" s="175"/>
      <c r="C444" s="176"/>
      <c r="D444" s="176"/>
      <c r="E444" s="177"/>
      <c r="F444" s="174"/>
      <c r="G444" s="174"/>
      <c r="H444" s="174"/>
      <c r="I444" s="174"/>
      <c r="J444" s="179"/>
      <c r="K444" s="174"/>
      <c r="L444" s="174"/>
      <c r="M444" s="174"/>
      <c r="N444" s="174"/>
      <c r="O444" s="180"/>
      <c r="P444" s="181"/>
      <c r="Q444" s="182"/>
      <c r="R444" s="180"/>
      <c r="S444" s="180"/>
      <c r="T444" s="183"/>
      <c r="U444" s="183"/>
      <c r="V444" s="184"/>
      <c r="W444" s="185"/>
      <c r="X444" s="186"/>
    </row>
    <row r="445" spans="2:24" s="178" customFormat="1" ht="63.75" customHeight="1" x14ac:dyDescent="0.25">
      <c r="B445" s="175"/>
      <c r="C445" s="176"/>
      <c r="D445" s="176"/>
      <c r="E445" s="177"/>
      <c r="F445" s="174"/>
      <c r="G445" s="174"/>
      <c r="H445" s="174"/>
      <c r="I445" s="174"/>
      <c r="J445" s="179"/>
      <c r="K445" s="174"/>
      <c r="L445" s="174"/>
      <c r="M445" s="174"/>
      <c r="N445" s="174"/>
      <c r="O445" s="180"/>
      <c r="P445" s="181"/>
      <c r="Q445" s="182"/>
      <c r="R445" s="180"/>
      <c r="S445" s="180"/>
      <c r="T445" s="183"/>
      <c r="U445" s="183"/>
      <c r="V445" s="184"/>
      <c r="W445" s="185"/>
      <c r="X445" s="186"/>
    </row>
    <row r="446" spans="2:24" s="178" customFormat="1" ht="63.75" customHeight="1" x14ac:dyDescent="0.25">
      <c r="B446" s="175"/>
      <c r="C446" s="176"/>
      <c r="D446" s="176"/>
      <c r="E446" s="177"/>
      <c r="F446" s="174"/>
      <c r="G446" s="174"/>
      <c r="H446" s="174"/>
      <c r="I446" s="174"/>
      <c r="J446" s="179"/>
      <c r="K446" s="174"/>
      <c r="L446" s="174"/>
      <c r="M446" s="174"/>
      <c r="N446" s="174"/>
      <c r="O446" s="180"/>
      <c r="P446" s="181"/>
      <c r="Q446" s="182"/>
      <c r="R446" s="180"/>
      <c r="S446" s="180"/>
      <c r="T446" s="183"/>
      <c r="U446" s="183"/>
      <c r="V446" s="184"/>
      <c r="W446" s="185"/>
      <c r="X446" s="186"/>
    </row>
    <row r="447" spans="2:24" s="178" customFormat="1" ht="63.75" customHeight="1" x14ac:dyDescent="0.25">
      <c r="B447" s="175"/>
      <c r="C447" s="176"/>
      <c r="D447" s="176"/>
      <c r="E447" s="177"/>
      <c r="F447" s="174"/>
      <c r="G447" s="174"/>
      <c r="H447" s="174"/>
      <c r="I447" s="174"/>
      <c r="J447" s="179"/>
      <c r="K447" s="174"/>
      <c r="L447" s="174"/>
      <c r="M447" s="174"/>
      <c r="N447" s="174"/>
      <c r="O447" s="180"/>
      <c r="P447" s="181"/>
      <c r="Q447" s="182"/>
      <c r="R447" s="180"/>
      <c r="S447" s="180"/>
      <c r="T447" s="183"/>
      <c r="U447" s="183"/>
      <c r="V447" s="184"/>
      <c r="W447" s="185"/>
      <c r="X447" s="186"/>
    </row>
    <row r="448" spans="2:24" s="178" customFormat="1" ht="63.75" customHeight="1" x14ac:dyDescent="0.25">
      <c r="B448" s="175"/>
      <c r="C448" s="176"/>
      <c r="D448" s="176"/>
      <c r="E448" s="177"/>
      <c r="F448" s="174"/>
      <c r="G448" s="174"/>
      <c r="H448" s="174"/>
      <c r="I448" s="174"/>
      <c r="J448" s="179"/>
      <c r="K448" s="174"/>
      <c r="L448" s="174"/>
      <c r="M448" s="174"/>
      <c r="N448" s="174"/>
      <c r="O448" s="180"/>
      <c r="P448" s="181"/>
      <c r="Q448" s="182"/>
      <c r="R448" s="180"/>
      <c r="S448" s="180"/>
      <c r="T448" s="183"/>
      <c r="U448" s="183"/>
      <c r="V448" s="184"/>
      <c r="W448" s="185"/>
      <c r="X448" s="186"/>
    </row>
    <row r="449" spans="2:24" s="178" customFormat="1" ht="63.75" customHeight="1" x14ac:dyDescent="0.25">
      <c r="B449" s="175"/>
      <c r="C449" s="176"/>
      <c r="D449" s="176"/>
      <c r="E449" s="177"/>
      <c r="F449" s="174"/>
      <c r="G449" s="174"/>
      <c r="H449" s="174"/>
      <c r="I449" s="174"/>
      <c r="J449" s="179"/>
      <c r="K449" s="174"/>
      <c r="L449" s="174"/>
      <c r="M449" s="174"/>
      <c r="N449" s="174"/>
      <c r="O449" s="180"/>
      <c r="P449" s="181"/>
      <c r="Q449" s="182"/>
      <c r="R449" s="180"/>
      <c r="S449" s="180"/>
      <c r="T449" s="183"/>
      <c r="U449" s="183"/>
      <c r="V449" s="184"/>
      <c r="W449" s="185"/>
      <c r="X449" s="186"/>
    </row>
    <row r="450" spans="2:24" s="178" customFormat="1" ht="63.75" customHeight="1" x14ac:dyDescent="0.25">
      <c r="B450" s="175"/>
      <c r="C450" s="176"/>
      <c r="D450" s="176"/>
      <c r="E450" s="177"/>
      <c r="F450" s="174"/>
      <c r="G450" s="174"/>
      <c r="H450" s="174"/>
      <c r="I450" s="174"/>
      <c r="J450" s="179"/>
      <c r="K450" s="174"/>
      <c r="L450" s="174"/>
      <c r="M450" s="174"/>
      <c r="N450" s="174"/>
      <c r="O450" s="180"/>
      <c r="P450" s="181"/>
      <c r="Q450" s="182"/>
      <c r="R450" s="180"/>
      <c r="S450" s="180"/>
      <c r="T450" s="183"/>
      <c r="U450" s="183"/>
      <c r="V450" s="184"/>
      <c r="W450" s="185"/>
      <c r="X450" s="186"/>
    </row>
    <row r="451" spans="2:24" s="178" customFormat="1" ht="63.75" customHeight="1" x14ac:dyDescent="0.25">
      <c r="B451" s="175"/>
      <c r="C451" s="176"/>
      <c r="D451" s="176"/>
      <c r="E451" s="177"/>
      <c r="F451" s="174"/>
      <c r="G451" s="174"/>
      <c r="H451" s="174"/>
      <c r="I451" s="174"/>
      <c r="J451" s="179"/>
      <c r="K451" s="174"/>
      <c r="L451" s="174"/>
      <c r="M451" s="174"/>
      <c r="N451" s="174"/>
      <c r="O451" s="180"/>
      <c r="P451" s="181"/>
      <c r="Q451" s="182"/>
      <c r="R451" s="180"/>
      <c r="S451" s="180"/>
      <c r="T451" s="183"/>
      <c r="U451" s="183"/>
      <c r="V451" s="184"/>
      <c r="W451" s="185"/>
      <c r="X451" s="186"/>
    </row>
    <row r="452" spans="2:24" s="178" customFormat="1" ht="63.75" customHeight="1" x14ac:dyDescent="0.25">
      <c r="B452" s="175"/>
      <c r="C452" s="176"/>
      <c r="D452" s="176"/>
      <c r="E452" s="177"/>
      <c r="F452" s="174"/>
      <c r="G452" s="174"/>
      <c r="H452" s="174"/>
      <c r="I452" s="174"/>
      <c r="J452" s="179"/>
      <c r="K452" s="174"/>
      <c r="L452" s="174"/>
      <c r="M452" s="174"/>
      <c r="N452" s="174"/>
      <c r="O452" s="180"/>
      <c r="P452" s="181"/>
      <c r="Q452" s="182"/>
      <c r="R452" s="180"/>
      <c r="S452" s="180"/>
      <c r="T452" s="183"/>
      <c r="U452" s="183"/>
      <c r="V452" s="184"/>
      <c r="W452" s="185"/>
      <c r="X452" s="186"/>
    </row>
    <row r="453" spans="2:24" s="178" customFormat="1" ht="63.75" customHeight="1" x14ac:dyDescent="0.25">
      <c r="B453" s="175"/>
      <c r="C453" s="176"/>
      <c r="D453" s="176"/>
      <c r="E453" s="177"/>
      <c r="F453" s="174"/>
      <c r="G453" s="174"/>
      <c r="H453" s="174"/>
      <c r="I453" s="174"/>
      <c r="J453" s="179"/>
      <c r="K453" s="174"/>
      <c r="L453" s="174"/>
      <c r="M453" s="174"/>
      <c r="N453" s="174"/>
      <c r="O453" s="180"/>
      <c r="P453" s="181"/>
      <c r="Q453" s="182"/>
      <c r="R453" s="180"/>
      <c r="S453" s="180"/>
      <c r="T453" s="183"/>
      <c r="U453" s="183"/>
      <c r="V453" s="184"/>
      <c r="W453" s="185"/>
      <c r="X453" s="186"/>
    </row>
    <row r="454" spans="2:24" s="178" customFormat="1" ht="63.75" customHeight="1" x14ac:dyDescent="0.25">
      <c r="B454" s="175"/>
      <c r="C454" s="176"/>
      <c r="D454" s="176"/>
      <c r="E454" s="177"/>
      <c r="F454" s="174"/>
      <c r="G454" s="174"/>
      <c r="H454" s="174"/>
      <c r="I454" s="174"/>
      <c r="J454" s="179"/>
      <c r="K454" s="174"/>
      <c r="L454" s="174"/>
      <c r="M454" s="174"/>
      <c r="N454" s="174"/>
      <c r="O454" s="180"/>
      <c r="P454" s="181"/>
      <c r="Q454" s="182"/>
      <c r="R454" s="180"/>
      <c r="S454" s="180"/>
      <c r="T454" s="183"/>
      <c r="U454" s="183"/>
      <c r="V454" s="184"/>
      <c r="W454" s="185"/>
      <c r="X454" s="186"/>
    </row>
    <row r="455" spans="2:24" s="178" customFormat="1" ht="63.75" customHeight="1" x14ac:dyDescent="0.25">
      <c r="B455" s="175"/>
      <c r="C455" s="176"/>
      <c r="D455" s="176"/>
      <c r="E455" s="177"/>
      <c r="F455" s="174"/>
      <c r="G455" s="174"/>
      <c r="H455" s="174"/>
      <c r="I455" s="174"/>
      <c r="J455" s="179"/>
      <c r="K455" s="174"/>
      <c r="L455" s="174"/>
      <c r="M455" s="174"/>
      <c r="N455" s="174"/>
      <c r="O455" s="180"/>
      <c r="P455" s="181"/>
      <c r="Q455" s="182"/>
      <c r="R455" s="180"/>
      <c r="S455" s="180"/>
      <c r="T455" s="183"/>
      <c r="U455" s="183"/>
      <c r="V455" s="184"/>
      <c r="W455" s="185"/>
      <c r="X455" s="186"/>
    </row>
    <row r="456" spans="2:24" s="178" customFormat="1" ht="63.75" customHeight="1" x14ac:dyDescent="0.25">
      <c r="B456" s="175"/>
      <c r="C456" s="176"/>
      <c r="D456" s="176"/>
      <c r="E456" s="177"/>
      <c r="F456" s="174"/>
      <c r="G456" s="174"/>
      <c r="H456" s="174"/>
      <c r="I456" s="174"/>
      <c r="J456" s="179"/>
      <c r="K456" s="174"/>
      <c r="L456" s="174"/>
      <c r="M456" s="174"/>
      <c r="N456" s="174"/>
      <c r="O456" s="180"/>
      <c r="P456" s="181"/>
      <c r="Q456" s="182"/>
      <c r="R456" s="180"/>
      <c r="S456" s="180"/>
      <c r="T456" s="183"/>
      <c r="U456" s="183"/>
      <c r="V456" s="184"/>
      <c r="W456" s="185"/>
      <c r="X456" s="186"/>
    </row>
    <row r="457" spans="2:24" s="178" customFormat="1" ht="63.75" customHeight="1" x14ac:dyDescent="0.25">
      <c r="B457" s="175"/>
      <c r="C457" s="176"/>
      <c r="D457" s="176"/>
      <c r="E457" s="177"/>
      <c r="F457" s="174"/>
      <c r="G457" s="174"/>
      <c r="H457" s="174"/>
      <c r="I457" s="174"/>
      <c r="J457" s="179"/>
      <c r="K457" s="174"/>
      <c r="L457" s="174"/>
      <c r="M457" s="174"/>
      <c r="N457" s="174"/>
      <c r="O457" s="180"/>
      <c r="P457" s="181"/>
      <c r="Q457" s="182"/>
      <c r="R457" s="180"/>
      <c r="S457" s="180"/>
      <c r="T457" s="183"/>
      <c r="U457" s="183"/>
      <c r="V457" s="184"/>
      <c r="W457" s="185"/>
      <c r="X457" s="186"/>
    </row>
    <row r="458" spans="2:24" s="178" customFormat="1" ht="63.75" customHeight="1" x14ac:dyDescent="0.25">
      <c r="B458" s="175"/>
      <c r="C458" s="176"/>
      <c r="D458" s="176"/>
      <c r="E458" s="177"/>
      <c r="F458" s="174"/>
      <c r="G458" s="174"/>
      <c r="H458" s="174"/>
      <c r="I458" s="174"/>
      <c r="J458" s="179"/>
      <c r="K458" s="174"/>
      <c r="L458" s="174"/>
      <c r="M458" s="174"/>
      <c r="N458" s="174"/>
      <c r="O458" s="180"/>
      <c r="P458" s="181"/>
      <c r="Q458" s="182"/>
      <c r="R458" s="180"/>
      <c r="S458" s="180"/>
      <c r="T458" s="183"/>
      <c r="U458" s="183"/>
      <c r="V458" s="184"/>
      <c r="W458" s="185"/>
      <c r="X458" s="186"/>
    </row>
    <row r="459" spans="2:24" s="178" customFormat="1" ht="63.75" customHeight="1" x14ac:dyDescent="0.25">
      <c r="B459" s="175"/>
      <c r="C459" s="176"/>
      <c r="D459" s="176"/>
      <c r="E459" s="177"/>
      <c r="F459" s="174"/>
      <c r="G459" s="174"/>
      <c r="H459" s="174"/>
      <c r="I459" s="174"/>
      <c r="J459" s="179"/>
      <c r="K459" s="174"/>
      <c r="L459" s="174"/>
      <c r="M459" s="174"/>
      <c r="N459" s="174"/>
      <c r="O459" s="180"/>
      <c r="P459" s="181"/>
      <c r="Q459" s="182"/>
      <c r="R459" s="180"/>
      <c r="S459" s="180"/>
      <c r="T459" s="183"/>
      <c r="U459" s="183"/>
      <c r="V459" s="184"/>
      <c r="W459" s="185"/>
      <c r="X459" s="186"/>
    </row>
    <row r="460" spans="2:24" s="178" customFormat="1" ht="63.75" customHeight="1" x14ac:dyDescent="0.25">
      <c r="B460" s="175"/>
      <c r="C460" s="176"/>
      <c r="D460" s="176"/>
      <c r="E460" s="177"/>
      <c r="F460" s="174"/>
      <c r="G460" s="174"/>
      <c r="H460" s="174"/>
      <c r="I460" s="174"/>
      <c r="J460" s="179"/>
      <c r="K460" s="174"/>
      <c r="L460" s="174"/>
      <c r="M460" s="174"/>
      <c r="N460" s="174"/>
      <c r="O460" s="180"/>
      <c r="P460" s="181"/>
      <c r="Q460" s="182"/>
      <c r="R460" s="180"/>
      <c r="S460" s="180"/>
      <c r="T460" s="183"/>
      <c r="U460" s="183"/>
      <c r="V460" s="184"/>
      <c r="W460" s="185"/>
      <c r="X460" s="186"/>
    </row>
    <row r="461" spans="2:24" s="178" customFormat="1" ht="63.75" customHeight="1" x14ac:dyDescent="0.25">
      <c r="B461" s="175"/>
      <c r="C461" s="176"/>
      <c r="D461" s="176"/>
      <c r="E461" s="177"/>
      <c r="F461" s="174"/>
      <c r="G461" s="174"/>
      <c r="H461" s="174"/>
      <c r="I461" s="174"/>
      <c r="J461" s="179"/>
      <c r="K461" s="174"/>
      <c r="L461" s="174"/>
      <c r="M461" s="174"/>
      <c r="N461" s="174"/>
      <c r="O461" s="180"/>
      <c r="P461" s="181"/>
      <c r="Q461" s="182"/>
      <c r="R461" s="180"/>
      <c r="S461" s="180"/>
      <c r="T461" s="183"/>
      <c r="U461" s="183"/>
      <c r="V461" s="184"/>
      <c r="W461" s="185"/>
      <c r="X461" s="186"/>
    </row>
    <row r="462" spans="2:24" s="178" customFormat="1" ht="63.75" customHeight="1" x14ac:dyDescent="0.25">
      <c r="B462" s="175"/>
      <c r="C462" s="176"/>
      <c r="D462" s="176"/>
      <c r="E462" s="177"/>
      <c r="F462" s="174"/>
      <c r="G462" s="174"/>
      <c r="H462" s="174"/>
      <c r="I462" s="174"/>
      <c r="J462" s="179"/>
      <c r="K462" s="174"/>
      <c r="L462" s="174"/>
      <c r="M462" s="174"/>
      <c r="N462" s="174"/>
      <c r="O462" s="180"/>
      <c r="P462" s="181"/>
      <c r="Q462" s="182"/>
      <c r="R462" s="180"/>
      <c r="S462" s="180"/>
      <c r="T462" s="183"/>
      <c r="U462" s="183"/>
      <c r="V462" s="184"/>
      <c r="W462" s="185"/>
      <c r="X462" s="186"/>
    </row>
    <row r="463" spans="2:24" s="178" customFormat="1" ht="63.75" customHeight="1" x14ac:dyDescent="0.25">
      <c r="B463" s="175"/>
      <c r="C463" s="176"/>
      <c r="D463" s="176"/>
      <c r="E463" s="177"/>
      <c r="F463" s="174"/>
      <c r="G463" s="174"/>
      <c r="H463" s="174"/>
      <c r="I463" s="174"/>
      <c r="J463" s="179"/>
      <c r="K463" s="174"/>
      <c r="L463" s="174"/>
      <c r="M463" s="174"/>
      <c r="N463" s="174"/>
      <c r="O463" s="180"/>
      <c r="P463" s="181"/>
      <c r="Q463" s="182"/>
      <c r="R463" s="180"/>
      <c r="S463" s="180"/>
      <c r="T463" s="183"/>
      <c r="U463" s="183"/>
      <c r="V463" s="184"/>
      <c r="W463" s="185"/>
      <c r="X463" s="186"/>
    </row>
  </sheetData>
  <mergeCells count="1063">
    <mergeCell ref="P10:V10"/>
    <mergeCell ref="K72:K73"/>
    <mergeCell ref="L72:L73"/>
    <mergeCell ref="M71:M73"/>
    <mergeCell ref="C7:V7"/>
    <mergeCell ref="B92:B94"/>
    <mergeCell ref="C92:C94"/>
    <mergeCell ref="D92:D94"/>
    <mergeCell ref="E92:E94"/>
    <mergeCell ref="J92:J94"/>
    <mergeCell ref="M92:M94"/>
    <mergeCell ref="N92:N94"/>
    <mergeCell ref="O92:O94"/>
    <mergeCell ref="P92:P94"/>
    <mergeCell ref="Q92:Q94"/>
    <mergeCell ref="R92:R94"/>
    <mergeCell ref="S92:S94"/>
    <mergeCell ref="T92:T94"/>
    <mergeCell ref="U92:U94"/>
    <mergeCell ref="V92:V94"/>
    <mergeCell ref="B86:B88"/>
    <mergeCell ref="C86:C88"/>
    <mergeCell ref="D86:D88"/>
    <mergeCell ref="E86:E88"/>
    <mergeCell ref="J86:J88"/>
    <mergeCell ref="M86:M88"/>
    <mergeCell ref="N86:N88"/>
    <mergeCell ref="O86:O88"/>
    <mergeCell ref="P86:P88"/>
    <mergeCell ref="Q86:Q88"/>
    <mergeCell ref="R86:R88"/>
    <mergeCell ref="S86:S88"/>
    <mergeCell ref="W92:X94"/>
    <mergeCell ref="F93:F94"/>
    <mergeCell ref="G93:G94"/>
    <mergeCell ref="H93:H94"/>
    <mergeCell ref="K93:K94"/>
    <mergeCell ref="L93:L94"/>
    <mergeCell ref="B89:B91"/>
    <mergeCell ref="C89:C91"/>
    <mergeCell ref="D89:D91"/>
    <mergeCell ref="E89:E91"/>
    <mergeCell ref="J89:J91"/>
    <mergeCell ref="M89:M91"/>
    <mergeCell ref="N89:N91"/>
    <mergeCell ref="O89:O91"/>
    <mergeCell ref="P89:P91"/>
    <mergeCell ref="Q89:Q91"/>
    <mergeCell ref="R89:R91"/>
    <mergeCell ref="S89:S91"/>
    <mergeCell ref="T89:T91"/>
    <mergeCell ref="U89:U91"/>
    <mergeCell ref="V89:V91"/>
    <mergeCell ref="W89:X91"/>
    <mergeCell ref="F90:F91"/>
    <mergeCell ref="G90:G91"/>
    <mergeCell ref="H90:H91"/>
    <mergeCell ref="K90:K91"/>
    <mergeCell ref="L90:L91"/>
    <mergeCell ref="T86:T88"/>
    <mergeCell ref="U86:U88"/>
    <mergeCell ref="V86:V88"/>
    <mergeCell ref="W86:X88"/>
    <mergeCell ref="F87:F88"/>
    <mergeCell ref="G87:G88"/>
    <mergeCell ref="H87:H88"/>
    <mergeCell ref="K87:K88"/>
    <mergeCell ref="L87:L88"/>
    <mergeCell ref="B83:B85"/>
    <mergeCell ref="C83:C85"/>
    <mergeCell ref="D83:D85"/>
    <mergeCell ref="E83:E85"/>
    <mergeCell ref="J83:J85"/>
    <mergeCell ref="M83:M85"/>
    <mergeCell ref="N83:N85"/>
    <mergeCell ref="O83:O85"/>
    <mergeCell ref="P83:P85"/>
    <mergeCell ref="Q83:Q85"/>
    <mergeCell ref="R83:R85"/>
    <mergeCell ref="S83:S85"/>
    <mergeCell ref="T83:T85"/>
    <mergeCell ref="U83:U85"/>
    <mergeCell ref="V83:V85"/>
    <mergeCell ref="W83:X85"/>
    <mergeCell ref="F84:F85"/>
    <mergeCell ref="G84:G85"/>
    <mergeCell ref="H84:H85"/>
    <mergeCell ref="K84:K85"/>
    <mergeCell ref="L84:L85"/>
    <mergeCell ref="B80:B82"/>
    <mergeCell ref="C80:C82"/>
    <mergeCell ref="D80:D82"/>
    <mergeCell ref="E80:E82"/>
    <mergeCell ref="J80:J82"/>
    <mergeCell ref="M80:M82"/>
    <mergeCell ref="N80:N82"/>
    <mergeCell ref="O80:O82"/>
    <mergeCell ref="P80:P82"/>
    <mergeCell ref="Q80:Q82"/>
    <mergeCell ref="R80:R82"/>
    <mergeCell ref="S80:S82"/>
    <mergeCell ref="T80:T82"/>
    <mergeCell ref="U80:U82"/>
    <mergeCell ref="V80:V82"/>
    <mergeCell ref="W80:X82"/>
    <mergeCell ref="F81:F82"/>
    <mergeCell ref="G81:G82"/>
    <mergeCell ref="H81:H82"/>
    <mergeCell ref="K81:K82"/>
    <mergeCell ref="L81:L82"/>
    <mergeCell ref="B77:B79"/>
    <mergeCell ref="C77:C79"/>
    <mergeCell ref="D77:D79"/>
    <mergeCell ref="E77:E79"/>
    <mergeCell ref="J77:J79"/>
    <mergeCell ref="M77:M79"/>
    <mergeCell ref="N77:N79"/>
    <mergeCell ref="O77:O79"/>
    <mergeCell ref="P77:P79"/>
    <mergeCell ref="Q77:Q79"/>
    <mergeCell ref="R77:R79"/>
    <mergeCell ref="S77:S79"/>
    <mergeCell ref="T77:T79"/>
    <mergeCell ref="U77:U79"/>
    <mergeCell ref="V77:V79"/>
    <mergeCell ref="W77:X79"/>
    <mergeCell ref="F78:F79"/>
    <mergeCell ref="G78:G79"/>
    <mergeCell ref="H78:H79"/>
    <mergeCell ref="K78:K79"/>
    <mergeCell ref="L78:L79"/>
    <mergeCell ref="B74:B76"/>
    <mergeCell ref="C74:C76"/>
    <mergeCell ref="D74:D76"/>
    <mergeCell ref="E74:E76"/>
    <mergeCell ref="J74:J76"/>
    <mergeCell ref="M74:M76"/>
    <mergeCell ref="N74:N76"/>
    <mergeCell ref="O74:O76"/>
    <mergeCell ref="P74:P76"/>
    <mergeCell ref="Q74:Q76"/>
    <mergeCell ref="R74:R76"/>
    <mergeCell ref="S74:S76"/>
    <mergeCell ref="T74:T76"/>
    <mergeCell ref="U74:U76"/>
    <mergeCell ref="V74:V76"/>
    <mergeCell ref="W74:X76"/>
    <mergeCell ref="F75:F76"/>
    <mergeCell ref="G75:G76"/>
    <mergeCell ref="H75:H76"/>
    <mergeCell ref="K75:K76"/>
    <mergeCell ref="L75:L76"/>
    <mergeCell ref="B66:B70"/>
    <mergeCell ref="B71:B73"/>
    <mergeCell ref="C71:C73"/>
    <mergeCell ref="D71:D73"/>
    <mergeCell ref="E71:E73"/>
    <mergeCell ref="J71:J73"/>
    <mergeCell ref="N71:N73"/>
    <mergeCell ref="O71:O73"/>
    <mergeCell ref="P71:P73"/>
    <mergeCell ref="Q71:Q73"/>
    <mergeCell ref="R71:R73"/>
    <mergeCell ref="S71:S73"/>
    <mergeCell ref="T71:T73"/>
    <mergeCell ref="U71:U73"/>
    <mergeCell ref="V71:V73"/>
    <mergeCell ref="W71:X73"/>
    <mergeCell ref="F72:F73"/>
    <mergeCell ref="G72:G73"/>
    <mergeCell ref="H72:H73"/>
    <mergeCell ref="E66:E70"/>
    <mergeCell ref="J66:J68"/>
    <mergeCell ref="M66:M70"/>
    <mergeCell ref="N66:N70"/>
    <mergeCell ref="O66:O70"/>
    <mergeCell ref="P66:P70"/>
    <mergeCell ref="Q66:Q70"/>
    <mergeCell ref="R66:R70"/>
    <mergeCell ref="S66:S70"/>
    <mergeCell ref="T66:T70"/>
    <mergeCell ref="U66:U70"/>
    <mergeCell ref="V66:V70"/>
    <mergeCell ref="W66:X70"/>
    <mergeCell ref="F67:F70"/>
    <mergeCell ref="G67:G70"/>
    <mergeCell ref="H67:H70"/>
    <mergeCell ref="K67:K70"/>
    <mergeCell ref="L67:L70"/>
    <mergeCell ref="B176:B178"/>
    <mergeCell ref="C176:C178"/>
    <mergeCell ref="D176:D178"/>
    <mergeCell ref="E176:E178"/>
    <mergeCell ref="J176:J178"/>
    <mergeCell ref="M176:M178"/>
    <mergeCell ref="N176:N178"/>
    <mergeCell ref="O176:O178"/>
    <mergeCell ref="P176:P178"/>
    <mergeCell ref="Q176:Q178"/>
    <mergeCell ref="R176:R178"/>
    <mergeCell ref="S176:S178"/>
    <mergeCell ref="B170:B172"/>
    <mergeCell ref="C170:C172"/>
    <mergeCell ref="D170:D172"/>
    <mergeCell ref="E170:E172"/>
    <mergeCell ref="J170:J172"/>
    <mergeCell ref="M170:M172"/>
    <mergeCell ref="N170:N172"/>
    <mergeCell ref="O170:O172"/>
    <mergeCell ref="P170:P172"/>
    <mergeCell ref="Q170:Q172"/>
    <mergeCell ref="R170:R172"/>
    <mergeCell ref="S170:S172"/>
    <mergeCell ref="B167:B169"/>
    <mergeCell ref="C167:C169"/>
    <mergeCell ref="D167:D169"/>
    <mergeCell ref="T176:T178"/>
    <mergeCell ref="U176:U178"/>
    <mergeCell ref="V176:V178"/>
    <mergeCell ref="W176:X178"/>
    <mergeCell ref="F177:F178"/>
    <mergeCell ref="G177:G178"/>
    <mergeCell ref="H177:H178"/>
    <mergeCell ref="K177:K178"/>
    <mergeCell ref="L177:L178"/>
    <mergeCell ref="B173:B175"/>
    <mergeCell ref="C173:C175"/>
    <mergeCell ref="D173:D175"/>
    <mergeCell ref="E173:E175"/>
    <mergeCell ref="J173:J175"/>
    <mergeCell ref="M173:M175"/>
    <mergeCell ref="N173:N175"/>
    <mergeCell ref="O173:O175"/>
    <mergeCell ref="P173:P175"/>
    <mergeCell ref="Q173:Q175"/>
    <mergeCell ref="R173:R175"/>
    <mergeCell ref="S173:S175"/>
    <mergeCell ref="T173:T175"/>
    <mergeCell ref="U173:U175"/>
    <mergeCell ref="V173:V175"/>
    <mergeCell ref="W173:X175"/>
    <mergeCell ref="F174:F175"/>
    <mergeCell ref="G174:G175"/>
    <mergeCell ref="H174:H175"/>
    <mergeCell ref="K174:K175"/>
    <mergeCell ref="L174:L175"/>
    <mergeCell ref="T170:T172"/>
    <mergeCell ref="U170:U172"/>
    <mergeCell ref="V170:V172"/>
    <mergeCell ref="W170:X172"/>
    <mergeCell ref="F171:F172"/>
    <mergeCell ref="G171:G172"/>
    <mergeCell ref="H171:H172"/>
    <mergeCell ref="K171:K172"/>
    <mergeCell ref="L171:L172"/>
    <mergeCell ref="U25:U27"/>
    <mergeCell ref="V25:V27"/>
    <mergeCell ref="W25:X27"/>
    <mergeCell ref="F26:F27"/>
    <mergeCell ref="G26:G27"/>
    <mergeCell ref="H26:H27"/>
    <mergeCell ref="K26:K27"/>
    <mergeCell ref="L26:L27"/>
    <mergeCell ref="S25:S27"/>
    <mergeCell ref="T25:T27"/>
    <mergeCell ref="T30:T35"/>
    <mergeCell ref="U30:U35"/>
    <mergeCell ref="V30:V35"/>
    <mergeCell ref="W30:X35"/>
    <mergeCell ref="T40:T42"/>
    <mergeCell ref="U40:U42"/>
    <mergeCell ref="V40:V42"/>
    <mergeCell ref="W40:X42"/>
    <mergeCell ref="M36:M39"/>
    <mergeCell ref="N36:N39"/>
    <mergeCell ref="O36:O39"/>
    <mergeCell ref="P36:P39"/>
    <mergeCell ref="Q36:Q39"/>
    <mergeCell ref="E167:E169"/>
    <mergeCell ref="J167:J169"/>
    <mergeCell ref="M167:M169"/>
    <mergeCell ref="N167:N169"/>
    <mergeCell ref="O167:O169"/>
    <mergeCell ref="P167:P169"/>
    <mergeCell ref="Q167:Q169"/>
    <mergeCell ref="W167:X167"/>
    <mergeCell ref="F168:F169"/>
    <mergeCell ref="G168:G169"/>
    <mergeCell ref="H168:H169"/>
    <mergeCell ref="K168:K169"/>
    <mergeCell ref="L168:L169"/>
    <mergeCell ref="R168:R169"/>
    <mergeCell ref="S168:S169"/>
    <mergeCell ref="T168:T169"/>
    <mergeCell ref="U168:U169"/>
    <mergeCell ref="V168:V169"/>
    <mergeCell ref="W168:X169"/>
    <mergeCell ref="C66:C70"/>
    <mergeCell ref="D66:D70"/>
    <mergeCell ref="G23:G24"/>
    <mergeCell ref="H23:H24"/>
    <mergeCell ref="K23:K24"/>
    <mergeCell ref="L23:L24"/>
    <mergeCell ref="B25:B27"/>
    <mergeCell ref="C25:C27"/>
    <mergeCell ref="D25:D27"/>
    <mergeCell ref="E25:E27"/>
    <mergeCell ref="J25:J27"/>
    <mergeCell ref="M25:M27"/>
    <mergeCell ref="N25:N27"/>
    <mergeCell ref="O25:O27"/>
    <mergeCell ref="P25:P27"/>
    <mergeCell ref="Q25:Q27"/>
    <mergeCell ref="R25:R27"/>
    <mergeCell ref="F31:F35"/>
    <mergeCell ref="G31:G35"/>
    <mergeCell ref="H31:H35"/>
    <mergeCell ref="K31:K35"/>
    <mergeCell ref="L31:L35"/>
    <mergeCell ref="F41:F42"/>
    <mergeCell ref="G41:G42"/>
    <mergeCell ref="H41:H42"/>
    <mergeCell ref="K41:K42"/>
    <mergeCell ref="L41:L42"/>
    <mergeCell ref="B36:B39"/>
    <mergeCell ref="C36:C39"/>
    <mergeCell ref="D36:D39"/>
    <mergeCell ref="E36:E39"/>
    <mergeCell ref="J36:J39"/>
    <mergeCell ref="F9:H9"/>
    <mergeCell ref="F10:H10"/>
    <mergeCell ref="I9:N9"/>
    <mergeCell ref="I10:N10"/>
    <mergeCell ref="B9:D10"/>
    <mergeCell ref="P9:V9"/>
    <mergeCell ref="B64:X64"/>
    <mergeCell ref="B14:B16"/>
    <mergeCell ref="C14:C16"/>
    <mergeCell ref="D14:D16"/>
    <mergeCell ref="E14:E16"/>
    <mergeCell ref="J14:J16"/>
    <mergeCell ref="M14:M16"/>
    <mergeCell ref="N14:N16"/>
    <mergeCell ref="O14:O16"/>
    <mergeCell ref="P14:P16"/>
    <mergeCell ref="Q14:Q16"/>
    <mergeCell ref="P17:P21"/>
    <mergeCell ref="Q17:Q21"/>
    <mergeCell ref="R17:R21"/>
    <mergeCell ref="S17:S21"/>
    <mergeCell ref="T17:T21"/>
    <mergeCell ref="U17:U21"/>
    <mergeCell ref="V17:V21"/>
    <mergeCell ref="B30:B35"/>
    <mergeCell ref="C30:C35"/>
    <mergeCell ref="D30:D35"/>
    <mergeCell ref="E30:E35"/>
    <mergeCell ref="G18:G21"/>
    <mergeCell ref="H18:H21"/>
    <mergeCell ref="K18:K21"/>
    <mergeCell ref="L18:L21"/>
    <mergeCell ref="M190:M192"/>
    <mergeCell ref="N190:N192"/>
    <mergeCell ref="O190:O192"/>
    <mergeCell ref="P190:P192"/>
    <mergeCell ref="Q190:Q192"/>
    <mergeCell ref="R190:R192"/>
    <mergeCell ref="S190:S192"/>
    <mergeCell ref="T190:T192"/>
    <mergeCell ref="U190:U192"/>
    <mergeCell ref="B139:B143"/>
    <mergeCell ref="C139:C143"/>
    <mergeCell ref="D139:D143"/>
    <mergeCell ref="E139:E143"/>
    <mergeCell ref="J139:J141"/>
    <mergeCell ref="M139:M143"/>
    <mergeCell ref="W10:W11"/>
    <mergeCell ref="B22:B24"/>
    <mergeCell ref="C22:C24"/>
    <mergeCell ref="D22:D24"/>
    <mergeCell ref="E22:E24"/>
    <mergeCell ref="J22:J24"/>
    <mergeCell ref="M22:M24"/>
    <mergeCell ref="N22:N24"/>
    <mergeCell ref="O22:O24"/>
    <mergeCell ref="P22:P24"/>
    <mergeCell ref="Q22:Q24"/>
    <mergeCell ref="R22:R24"/>
    <mergeCell ref="S22:S24"/>
    <mergeCell ref="T22:T24"/>
    <mergeCell ref="B28:X28"/>
    <mergeCell ref="B29:X29"/>
    <mergeCell ref="L15:L16"/>
    <mergeCell ref="B17:B21"/>
    <mergeCell ref="C17:C21"/>
    <mergeCell ref="D17:D21"/>
    <mergeCell ref="E17:E21"/>
    <mergeCell ref="J17:J20"/>
    <mergeCell ref="M17:M21"/>
    <mergeCell ref="N17:N21"/>
    <mergeCell ref="B46:X46"/>
    <mergeCell ref="B95:X95"/>
    <mergeCell ref="O17:O21"/>
    <mergeCell ref="W17:X21"/>
    <mergeCell ref="F18:F21"/>
    <mergeCell ref="N139:N143"/>
    <mergeCell ref="C99:C101"/>
    <mergeCell ref="D99:D101"/>
    <mergeCell ref="E99:E101"/>
    <mergeCell ref="J99:J101"/>
    <mergeCell ref="B120:X120"/>
    <mergeCell ref="M99:M101"/>
    <mergeCell ref="N99:N101"/>
    <mergeCell ref="O99:O101"/>
    <mergeCell ref="P99:P101"/>
    <mergeCell ref="Q99:Q101"/>
    <mergeCell ref="R99:R101"/>
    <mergeCell ref="B138:X138"/>
    <mergeCell ref="U22:U24"/>
    <mergeCell ref="V22:V24"/>
    <mergeCell ref="W22:X24"/>
    <mergeCell ref="F23:F24"/>
    <mergeCell ref="Q30:Q35"/>
    <mergeCell ref="R30:R35"/>
    <mergeCell ref="S30:S35"/>
    <mergeCell ref="T181:T183"/>
    <mergeCell ref="U181:U183"/>
    <mergeCell ref="V181:V183"/>
    <mergeCell ref="W181:X183"/>
    <mergeCell ref="B65:X65"/>
    <mergeCell ref="B1:C4"/>
    <mergeCell ref="B180:X180"/>
    <mergeCell ref="B179:X179"/>
    <mergeCell ref="B166:X166"/>
    <mergeCell ref="B165:X165"/>
    <mergeCell ref="J30:J35"/>
    <mergeCell ref="M30:M35"/>
    <mergeCell ref="N30:N35"/>
    <mergeCell ref="O30:O35"/>
    <mergeCell ref="F97:F98"/>
    <mergeCell ref="G97:G98"/>
    <mergeCell ref="H97:H98"/>
    <mergeCell ref="K97:K98"/>
    <mergeCell ref="L97:L98"/>
    <mergeCell ref="B12:X12"/>
    <mergeCell ref="B13:X13"/>
    <mergeCell ref="R14:R16"/>
    <mergeCell ref="S14:S16"/>
    <mergeCell ref="T14:T16"/>
    <mergeCell ref="U14:U16"/>
    <mergeCell ref="V14:V16"/>
    <mergeCell ref="W14:X16"/>
    <mergeCell ref="F15:F16"/>
    <mergeCell ref="G15:G16"/>
    <mergeCell ref="H15:H16"/>
    <mergeCell ref="K15:K16"/>
    <mergeCell ref="P30:P35"/>
    <mergeCell ref="R36:R39"/>
    <mergeCell ref="S36:S39"/>
    <mergeCell ref="T36:T39"/>
    <mergeCell ref="U36:U39"/>
    <mergeCell ref="V36:V39"/>
    <mergeCell ref="W36:X39"/>
    <mergeCell ref="F37:F39"/>
    <mergeCell ref="G37:G39"/>
    <mergeCell ref="H37:H39"/>
    <mergeCell ref="K37:K39"/>
    <mergeCell ref="L37:L39"/>
    <mergeCell ref="F44:F45"/>
    <mergeCell ref="G44:G45"/>
    <mergeCell ref="H44:H45"/>
    <mergeCell ref="K44:K45"/>
    <mergeCell ref="L44:L45"/>
    <mergeCell ref="B40:B42"/>
    <mergeCell ref="C40:C42"/>
    <mergeCell ref="D40:D42"/>
    <mergeCell ref="E40:E42"/>
    <mergeCell ref="J40:J42"/>
    <mergeCell ref="M40:M42"/>
    <mergeCell ref="N40:N42"/>
    <mergeCell ref="O40:O42"/>
    <mergeCell ref="P40:P42"/>
    <mergeCell ref="Q40:Q42"/>
    <mergeCell ref="R40:R42"/>
    <mergeCell ref="S40:S42"/>
    <mergeCell ref="B96:B98"/>
    <mergeCell ref="C96:C98"/>
    <mergeCell ref="D96:D98"/>
    <mergeCell ref="E96:E98"/>
    <mergeCell ref="J96:J98"/>
    <mergeCell ref="M96:M98"/>
    <mergeCell ref="N96:N98"/>
    <mergeCell ref="O96:O98"/>
    <mergeCell ref="P96:P98"/>
    <mergeCell ref="Q96:Q98"/>
    <mergeCell ref="R96:R98"/>
    <mergeCell ref="S96:S98"/>
    <mergeCell ref="T96:T98"/>
    <mergeCell ref="U96:U98"/>
    <mergeCell ref="V96:V98"/>
    <mergeCell ref="W96:X98"/>
    <mergeCell ref="B43:B45"/>
    <mergeCell ref="C43:C45"/>
    <mergeCell ref="D43:D45"/>
    <mergeCell ref="E43:E45"/>
    <mergeCell ref="J43:J45"/>
    <mergeCell ref="M43:M45"/>
    <mergeCell ref="N43:N45"/>
    <mergeCell ref="O43:O45"/>
    <mergeCell ref="P43:P45"/>
    <mergeCell ref="Q43:Q45"/>
    <mergeCell ref="R43:R45"/>
    <mergeCell ref="S43:S45"/>
    <mergeCell ref="T43:T45"/>
    <mergeCell ref="U43:U45"/>
    <mergeCell ref="V43:V45"/>
    <mergeCell ref="W43:X45"/>
    <mergeCell ref="S99:S101"/>
    <mergeCell ref="T99:T101"/>
    <mergeCell ref="U99:U101"/>
    <mergeCell ref="V99:V101"/>
    <mergeCell ref="W99:X101"/>
    <mergeCell ref="F100:F101"/>
    <mergeCell ref="G100:G101"/>
    <mergeCell ref="H100:H101"/>
    <mergeCell ref="K100:K101"/>
    <mergeCell ref="L100:L101"/>
    <mergeCell ref="B102:B104"/>
    <mergeCell ref="C102:C104"/>
    <mergeCell ref="D102:D104"/>
    <mergeCell ref="E102:E104"/>
    <mergeCell ref="J102:J104"/>
    <mergeCell ref="M102:M104"/>
    <mergeCell ref="N102:N104"/>
    <mergeCell ref="O102:O104"/>
    <mergeCell ref="P102:P104"/>
    <mergeCell ref="Q102:Q104"/>
    <mergeCell ref="R102:R104"/>
    <mergeCell ref="S102:S104"/>
    <mergeCell ref="T102:T104"/>
    <mergeCell ref="U102:U104"/>
    <mergeCell ref="V102:V104"/>
    <mergeCell ref="W102:X104"/>
    <mergeCell ref="F103:F104"/>
    <mergeCell ref="G103:G104"/>
    <mergeCell ref="H103:H104"/>
    <mergeCell ref="K103:K104"/>
    <mergeCell ref="L103:L104"/>
    <mergeCell ref="B99:B101"/>
    <mergeCell ref="B105:B107"/>
    <mergeCell ref="C105:C107"/>
    <mergeCell ref="D105:D107"/>
    <mergeCell ref="E105:E107"/>
    <mergeCell ref="J105:J107"/>
    <mergeCell ref="M105:M107"/>
    <mergeCell ref="N105:N107"/>
    <mergeCell ref="O105:O107"/>
    <mergeCell ref="Q105:Q107"/>
    <mergeCell ref="R105:R107"/>
    <mergeCell ref="S105:S107"/>
    <mergeCell ref="T105:T107"/>
    <mergeCell ref="U105:U107"/>
    <mergeCell ref="W105:X105"/>
    <mergeCell ref="F106:F107"/>
    <mergeCell ref="G106:G107"/>
    <mergeCell ref="H106:H107"/>
    <mergeCell ref="K106:K107"/>
    <mergeCell ref="L106:L107"/>
    <mergeCell ref="P106:P107"/>
    <mergeCell ref="V106:V107"/>
    <mergeCell ref="W106:X107"/>
    <mergeCell ref="B108:X108"/>
    <mergeCell ref="B109:B111"/>
    <mergeCell ref="C109:C111"/>
    <mergeCell ref="D109:D111"/>
    <mergeCell ref="E109:E111"/>
    <mergeCell ref="J109:J111"/>
    <mergeCell ref="M109:M111"/>
    <mergeCell ref="N109:N111"/>
    <mergeCell ref="O109:O111"/>
    <mergeCell ref="P109:P111"/>
    <mergeCell ref="Q109:Q111"/>
    <mergeCell ref="R109:R111"/>
    <mergeCell ref="S109:S111"/>
    <mergeCell ref="T109:T111"/>
    <mergeCell ref="U109:U111"/>
    <mergeCell ref="V109:V111"/>
    <mergeCell ref="W109:X111"/>
    <mergeCell ref="F110:F111"/>
    <mergeCell ref="G110:G111"/>
    <mergeCell ref="H110:H111"/>
    <mergeCell ref="K110:K111"/>
    <mergeCell ref="L110:L111"/>
    <mergeCell ref="B112:B116"/>
    <mergeCell ref="C112:C116"/>
    <mergeCell ref="D112:D116"/>
    <mergeCell ref="E112:E116"/>
    <mergeCell ref="J112:J116"/>
    <mergeCell ref="M112:M116"/>
    <mergeCell ref="N112:N116"/>
    <mergeCell ref="O112:O116"/>
    <mergeCell ref="P112:P116"/>
    <mergeCell ref="Q112:Q116"/>
    <mergeCell ref="R112:R116"/>
    <mergeCell ref="S112:S116"/>
    <mergeCell ref="T112:T116"/>
    <mergeCell ref="U112:U116"/>
    <mergeCell ref="V112:V116"/>
    <mergeCell ref="W112:X116"/>
    <mergeCell ref="F113:F116"/>
    <mergeCell ref="G113:G116"/>
    <mergeCell ref="H113:H116"/>
    <mergeCell ref="K113:K116"/>
    <mergeCell ref="L113:L116"/>
    <mergeCell ref="B117:B119"/>
    <mergeCell ref="C117:C119"/>
    <mergeCell ref="D117:D119"/>
    <mergeCell ref="E117:E119"/>
    <mergeCell ref="J117:J119"/>
    <mergeCell ref="M117:M119"/>
    <mergeCell ref="N117:N119"/>
    <mergeCell ref="O117:O119"/>
    <mergeCell ref="P117:P119"/>
    <mergeCell ref="Q117:Q119"/>
    <mergeCell ref="R117:R119"/>
    <mergeCell ref="S117:S119"/>
    <mergeCell ref="T117:T119"/>
    <mergeCell ref="U117:U119"/>
    <mergeCell ref="V117:V119"/>
    <mergeCell ref="W117:X119"/>
    <mergeCell ref="F118:F119"/>
    <mergeCell ref="G118:G119"/>
    <mergeCell ref="H118:H119"/>
    <mergeCell ref="K118:K119"/>
    <mergeCell ref="L118:L119"/>
    <mergeCell ref="O139:O143"/>
    <mergeCell ref="P139:P143"/>
    <mergeCell ref="Q139:Q143"/>
    <mergeCell ref="R139:R143"/>
    <mergeCell ref="S139:S143"/>
    <mergeCell ref="T139:T143"/>
    <mergeCell ref="U139:U143"/>
    <mergeCell ref="V139:V143"/>
    <mergeCell ref="W139:X143"/>
    <mergeCell ref="F140:F143"/>
    <mergeCell ref="G140:G143"/>
    <mergeCell ref="H140:H143"/>
    <mergeCell ref="K140:K143"/>
    <mergeCell ref="L140:L143"/>
    <mergeCell ref="B144:B146"/>
    <mergeCell ref="C144:C146"/>
    <mergeCell ref="D144:D146"/>
    <mergeCell ref="E144:E146"/>
    <mergeCell ref="J144:J146"/>
    <mergeCell ref="M144:M146"/>
    <mergeCell ref="N144:N146"/>
    <mergeCell ref="O144:O146"/>
    <mergeCell ref="P144:P146"/>
    <mergeCell ref="Q144:Q146"/>
    <mergeCell ref="R144:R146"/>
    <mergeCell ref="S144:S146"/>
    <mergeCell ref="T144:T146"/>
    <mergeCell ref="U144:U146"/>
    <mergeCell ref="V144:V146"/>
    <mergeCell ref="W144:X146"/>
    <mergeCell ref="F145:F146"/>
    <mergeCell ref="G145:G146"/>
    <mergeCell ref="H145:H146"/>
    <mergeCell ref="K145:K146"/>
    <mergeCell ref="L145:L146"/>
    <mergeCell ref="B147:B149"/>
    <mergeCell ref="C147:C149"/>
    <mergeCell ref="D147:D149"/>
    <mergeCell ref="E147:E149"/>
    <mergeCell ref="J147:J149"/>
    <mergeCell ref="M147:M149"/>
    <mergeCell ref="N147:N149"/>
    <mergeCell ref="O147:O149"/>
    <mergeCell ref="P147:P149"/>
    <mergeCell ref="Q147:Q149"/>
    <mergeCell ref="R147:R149"/>
    <mergeCell ref="S147:S149"/>
    <mergeCell ref="T147:T149"/>
    <mergeCell ref="U147:U149"/>
    <mergeCell ref="V147:V149"/>
    <mergeCell ref="W147:X149"/>
    <mergeCell ref="F148:F149"/>
    <mergeCell ref="G148:G149"/>
    <mergeCell ref="H148:H149"/>
    <mergeCell ref="K148:K149"/>
    <mergeCell ref="L148:L149"/>
    <mergeCell ref="B150:B152"/>
    <mergeCell ref="C150:C152"/>
    <mergeCell ref="D150:D152"/>
    <mergeCell ref="E150:E152"/>
    <mergeCell ref="J150:J152"/>
    <mergeCell ref="M150:M152"/>
    <mergeCell ref="N150:N152"/>
    <mergeCell ref="O150:O152"/>
    <mergeCell ref="P150:P152"/>
    <mergeCell ref="Q150:Q152"/>
    <mergeCell ref="R150:R152"/>
    <mergeCell ref="S150:S152"/>
    <mergeCell ref="T150:T152"/>
    <mergeCell ref="U150:U152"/>
    <mergeCell ref="V150:V152"/>
    <mergeCell ref="W150:X152"/>
    <mergeCell ref="F151:F152"/>
    <mergeCell ref="G151:G152"/>
    <mergeCell ref="H151:H152"/>
    <mergeCell ref="K151:K152"/>
    <mergeCell ref="L151:L152"/>
    <mergeCell ref="B153:B155"/>
    <mergeCell ref="C153:C155"/>
    <mergeCell ref="D153:D155"/>
    <mergeCell ref="E153:E155"/>
    <mergeCell ref="J153:J155"/>
    <mergeCell ref="M153:M155"/>
    <mergeCell ref="N153:N155"/>
    <mergeCell ref="O153:O155"/>
    <mergeCell ref="P153:P155"/>
    <mergeCell ref="Q153:Q155"/>
    <mergeCell ref="R153:R155"/>
    <mergeCell ref="S153:S155"/>
    <mergeCell ref="T153:T155"/>
    <mergeCell ref="U153:U155"/>
    <mergeCell ref="V153:V155"/>
    <mergeCell ref="W153:X155"/>
    <mergeCell ref="F154:F155"/>
    <mergeCell ref="G154:G155"/>
    <mergeCell ref="H154:H155"/>
    <mergeCell ref="K154:K155"/>
    <mergeCell ref="L154:L155"/>
    <mergeCell ref="B156:B158"/>
    <mergeCell ref="C156:C158"/>
    <mergeCell ref="D156:D158"/>
    <mergeCell ref="E156:E158"/>
    <mergeCell ref="J156:J158"/>
    <mergeCell ref="M156:M158"/>
    <mergeCell ref="N156:N158"/>
    <mergeCell ref="O156:O158"/>
    <mergeCell ref="P156:P158"/>
    <mergeCell ref="Q156:Q158"/>
    <mergeCell ref="R156:R158"/>
    <mergeCell ref="S156:S158"/>
    <mergeCell ref="T156:T158"/>
    <mergeCell ref="U156:U158"/>
    <mergeCell ref="V156:V158"/>
    <mergeCell ref="W156:X158"/>
    <mergeCell ref="F157:F158"/>
    <mergeCell ref="G157:G158"/>
    <mergeCell ref="H157:H158"/>
    <mergeCell ref="K157:K158"/>
    <mergeCell ref="L157:L158"/>
    <mergeCell ref="B159:B161"/>
    <mergeCell ref="C159:C161"/>
    <mergeCell ref="D159:D161"/>
    <mergeCell ref="E159:E161"/>
    <mergeCell ref="J159:J161"/>
    <mergeCell ref="M159:M161"/>
    <mergeCell ref="N159:N161"/>
    <mergeCell ref="O159:O161"/>
    <mergeCell ref="P159:P161"/>
    <mergeCell ref="Q159:Q161"/>
    <mergeCell ref="R159:R161"/>
    <mergeCell ref="S159:S161"/>
    <mergeCell ref="T159:T161"/>
    <mergeCell ref="U159:U161"/>
    <mergeCell ref="V159:V161"/>
    <mergeCell ref="W159:X161"/>
    <mergeCell ref="F160:F161"/>
    <mergeCell ref="G160:G161"/>
    <mergeCell ref="H160:H161"/>
    <mergeCell ref="K160:K161"/>
    <mergeCell ref="L160:L161"/>
    <mergeCell ref="I159:I161"/>
    <mergeCell ref="B162:B164"/>
    <mergeCell ref="C162:C164"/>
    <mergeCell ref="D162:D164"/>
    <mergeCell ref="E162:E164"/>
    <mergeCell ref="J162:J164"/>
    <mergeCell ref="M162:M164"/>
    <mergeCell ref="N162:N164"/>
    <mergeCell ref="O162:O164"/>
    <mergeCell ref="P162:P164"/>
    <mergeCell ref="Q162:Q164"/>
    <mergeCell ref="R162:R164"/>
    <mergeCell ref="S162:S164"/>
    <mergeCell ref="T162:T164"/>
    <mergeCell ref="U162:U164"/>
    <mergeCell ref="V162:V164"/>
    <mergeCell ref="W162:X164"/>
    <mergeCell ref="F163:F164"/>
    <mergeCell ref="G163:G164"/>
    <mergeCell ref="H163:H164"/>
    <mergeCell ref="K163:K164"/>
    <mergeCell ref="L163:L164"/>
    <mergeCell ref="F182:F183"/>
    <mergeCell ref="G182:G183"/>
    <mergeCell ref="H182:H183"/>
    <mergeCell ref="K182:K183"/>
    <mergeCell ref="L182:L183"/>
    <mergeCell ref="B184:B186"/>
    <mergeCell ref="C184:C186"/>
    <mergeCell ref="D184:D186"/>
    <mergeCell ref="E184:E186"/>
    <mergeCell ref="J184:J186"/>
    <mergeCell ref="M184:M186"/>
    <mergeCell ref="N184:N186"/>
    <mergeCell ref="O184:O186"/>
    <mergeCell ref="P184:P186"/>
    <mergeCell ref="Q184:Q186"/>
    <mergeCell ref="R184:R186"/>
    <mergeCell ref="S184:S186"/>
    <mergeCell ref="P181:P183"/>
    <mergeCell ref="Q181:Q183"/>
    <mergeCell ref="R181:R183"/>
    <mergeCell ref="B181:B183"/>
    <mergeCell ref="C181:C183"/>
    <mergeCell ref="D181:D183"/>
    <mergeCell ref="E181:E183"/>
    <mergeCell ref="J181:J183"/>
    <mergeCell ref="M181:M183"/>
    <mergeCell ref="N181:N183"/>
    <mergeCell ref="O181:O183"/>
    <mergeCell ref="S181:S183"/>
    <mergeCell ref="W184:X186"/>
    <mergeCell ref="F185:F186"/>
    <mergeCell ref="G185:G186"/>
    <mergeCell ref="H185:H186"/>
    <mergeCell ref="K185:K186"/>
    <mergeCell ref="L185:L186"/>
    <mergeCell ref="B187:B189"/>
    <mergeCell ref="C187:C189"/>
    <mergeCell ref="D187:D189"/>
    <mergeCell ref="E187:E189"/>
    <mergeCell ref="J187:J189"/>
    <mergeCell ref="M187:M189"/>
    <mergeCell ref="N187:N189"/>
    <mergeCell ref="O187:O189"/>
    <mergeCell ref="P187:P189"/>
    <mergeCell ref="Q187:Q189"/>
    <mergeCell ref="R187:R189"/>
    <mergeCell ref="S187:S189"/>
    <mergeCell ref="T187:T189"/>
    <mergeCell ref="U187:U189"/>
    <mergeCell ref="V187:V189"/>
    <mergeCell ref="W187:X189"/>
    <mergeCell ref="F188:F189"/>
    <mergeCell ref="G188:G189"/>
    <mergeCell ref="H188:H189"/>
    <mergeCell ref="K188:K189"/>
    <mergeCell ref="L188:L189"/>
    <mergeCell ref="T184:T186"/>
    <mergeCell ref="U184:U186"/>
    <mergeCell ref="V184:V186"/>
    <mergeCell ref="W190:X192"/>
    <mergeCell ref="F191:F192"/>
    <mergeCell ref="G191:G192"/>
    <mergeCell ref="H191:H192"/>
    <mergeCell ref="K191:K192"/>
    <mergeCell ref="L191:L192"/>
    <mergeCell ref="B193:B195"/>
    <mergeCell ref="C193:C195"/>
    <mergeCell ref="D193:D195"/>
    <mergeCell ref="E193:E195"/>
    <mergeCell ref="J193:J195"/>
    <mergeCell ref="M193:M195"/>
    <mergeCell ref="N193:N195"/>
    <mergeCell ref="O193:O195"/>
    <mergeCell ref="P193:P195"/>
    <mergeCell ref="Q193:Q195"/>
    <mergeCell ref="R193:R195"/>
    <mergeCell ref="S193:S195"/>
    <mergeCell ref="T193:T195"/>
    <mergeCell ref="U193:U195"/>
    <mergeCell ref="V193:V195"/>
    <mergeCell ref="W193:X195"/>
    <mergeCell ref="F194:F195"/>
    <mergeCell ref="G194:G195"/>
    <mergeCell ref="H194:H195"/>
    <mergeCell ref="K194:K195"/>
    <mergeCell ref="L194:L195"/>
    <mergeCell ref="B190:B192"/>
    <mergeCell ref="C190:C192"/>
    <mergeCell ref="D190:D192"/>
    <mergeCell ref="E190:E192"/>
    <mergeCell ref="J190:J192"/>
    <mergeCell ref="B47:B51"/>
    <mergeCell ref="C47:C51"/>
    <mergeCell ref="D47:D51"/>
    <mergeCell ref="E47:E51"/>
    <mergeCell ref="J47:J51"/>
    <mergeCell ref="M47:M51"/>
    <mergeCell ref="N47:N51"/>
    <mergeCell ref="O47:O51"/>
    <mergeCell ref="P47:P51"/>
    <mergeCell ref="Q47:Q51"/>
    <mergeCell ref="R47:R51"/>
    <mergeCell ref="S47:S51"/>
    <mergeCell ref="T47:T51"/>
    <mergeCell ref="U47:U51"/>
    <mergeCell ref="V47:V51"/>
    <mergeCell ref="W47:X51"/>
    <mergeCell ref="F48:F51"/>
    <mergeCell ref="G48:G51"/>
    <mergeCell ref="H48:H51"/>
    <mergeCell ref="K48:K51"/>
    <mergeCell ref="L48:L51"/>
    <mergeCell ref="B52:B57"/>
    <mergeCell ref="C52:C57"/>
    <mergeCell ref="D52:D57"/>
    <mergeCell ref="E52:E57"/>
    <mergeCell ref="J52:J57"/>
    <mergeCell ref="M52:M57"/>
    <mergeCell ref="N52:N57"/>
    <mergeCell ref="O52:O57"/>
    <mergeCell ref="P52:P57"/>
    <mergeCell ref="Q52:Q57"/>
    <mergeCell ref="R52:R57"/>
    <mergeCell ref="S52:S57"/>
    <mergeCell ref="T52:T57"/>
    <mergeCell ref="U52:U57"/>
    <mergeCell ref="V52:V57"/>
    <mergeCell ref="W52:X57"/>
    <mergeCell ref="F53:F57"/>
    <mergeCell ref="G53:G57"/>
    <mergeCell ref="H53:H57"/>
    <mergeCell ref="K53:K57"/>
    <mergeCell ref="L53:L57"/>
    <mergeCell ref="B58:B60"/>
    <mergeCell ref="C58:C60"/>
    <mergeCell ref="D58:D60"/>
    <mergeCell ref="E58:E60"/>
    <mergeCell ref="J58:J60"/>
    <mergeCell ref="M58:M60"/>
    <mergeCell ref="N58:N60"/>
    <mergeCell ref="O58:O60"/>
    <mergeCell ref="P58:P60"/>
    <mergeCell ref="Q58:Q60"/>
    <mergeCell ref="R58:R60"/>
    <mergeCell ref="S58:S60"/>
    <mergeCell ref="T58:T60"/>
    <mergeCell ref="U58:U60"/>
    <mergeCell ref="V58:V60"/>
    <mergeCell ref="W58:X60"/>
    <mergeCell ref="F59:F60"/>
    <mergeCell ref="G59:G60"/>
    <mergeCell ref="H59:H60"/>
    <mergeCell ref="K59:K60"/>
    <mergeCell ref="L59:L60"/>
    <mergeCell ref="B61:B63"/>
    <mergeCell ref="C61:C63"/>
    <mergeCell ref="D61:D63"/>
    <mergeCell ref="E61:E63"/>
    <mergeCell ref="J61:J63"/>
    <mergeCell ref="M61:M63"/>
    <mergeCell ref="N61:N63"/>
    <mergeCell ref="O61:O63"/>
    <mergeCell ref="P61:P63"/>
    <mergeCell ref="Q61:Q63"/>
    <mergeCell ref="R61:R63"/>
    <mergeCell ref="S61:S63"/>
    <mergeCell ref="T61:T63"/>
    <mergeCell ref="U61:U63"/>
    <mergeCell ref="V61:V63"/>
    <mergeCell ref="W61:X63"/>
    <mergeCell ref="F62:F63"/>
    <mergeCell ref="G62:G63"/>
    <mergeCell ref="H62:H63"/>
    <mergeCell ref="K62:K63"/>
    <mergeCell ref="L62:L63"/>
    <mergeCell ref="W125:X130"/>
    <mergeCell ref="F126:F130"/>
    <mergeCell ref="G126:G130"/>
    <mergeCell ref="H126:H130"/>
    <mergeCell ref="K126:K130"/>
    <mergeCell ref="L126:L130"/>
    <mergeCell ref="B121:B124"/>
    <mergeCell ref="C121:C124"/>
    <mergeCell ref="D121:D124"/>
    <mergeCell ref="E121:E124"/>
    <mergeCell ref="J121:J123"/>
    <mergeCell ref="M121:M124"/>
    <mergeCell ref="N121:N124"/>
    <mergeCell ref="O121:O124"/>
    <mergeCell ref="P121:P124"/>
    <mergeCell ref="Q121:Q124"/>
    <mergeCell ref="R121:R124"/>
    <mergeCell ref="S121:S124"/>
    <mergeCell ref="T121:T124"/>
    <mergeCell ref="U121:U124"/>
    <mergeCell ref="V121:V124"/>
    <mergeCell ref="W121:X124"/>
    <mergeCell ref="F122:F124"/>
    <mergeCell ref="G122:G124"/>
    <mergeCell ref="H122:H124"/>
    <mergeCell ref="K122:K124"/>
    <mergeCell ref="L122:L124"/>
    <mergeCell ref="S125:S130"/>
    <mergeCell ref="T125:T130"/>
    <mergeCell ref="U125:U130"/>
    <mergeCell ref="V135:V137"/>
    <mergeCell ref="W135:X137"/>
    <mergeCell ref="F136:F137"/>
    <mergeCell ref="G136:G137"/>
    <mergeCell ref="H136:H137"/>
    <mergeCell ref="K136:K137"/>
    <mergeCell ref="L136:L137"/>
    <mergeCell ref="B131:B134"/>
    <mergeCell ref="C131:C134"/>
    <mergeCell ref="D131:D134"/>
    <mergeCell ref="E131:E134"/>
    <mergeCell ref="J131:J133"/>
    <mergeCell ref="M131:M134"/>
    <mergeCell ref="N131:N134"/>
    <mergeCell ref="O131:O134"/>
    <mergeCell ref="P131:P134"/>
    <mergeCell ref="Q131:Q134"/>
    <mergeCell ref="R131:R134"/>
    <mergeCell ref="S131:S134"/>
    <mergeCell ref="T131:T134"/>
    <mergeCell ref="U131:U134"/>
    <mergeCell ref="V131:V134"/>
    <mergeCell ref="W131:X134"/>
    <mergeCell ref="F132:F134"/>
    <mergeCell ref="G132:G134"/>
    <mergeCell ref="H132:H134"/>
    <mergeCell ref="K132:K134"/>
    <mergeCell ref="L132:L134"/>
    <mergeCell ref="V125:V130"/>
    <mergeCell ref="Y117:Y119"/>
    <mergeCell ref="Y112:Y116"/>
    <mergeCell ref="Y109:Y111"/>
    <mergeCell ref="D1:U1"/>
    <mergeCell ref="D2:U2"/>
    <mergeCell ref="D4:U4"/>
    <mergeCell ref="D3:U3"/>
    <mergeCell ref="B135:B137"/>
    <mergeCell ref="C135:C137"/>
    <mergeCell ref="D135:D137"/>
    <mergeCell ref="E135:E137"/>
    <mergeCell ref="J135:J137"/>
    <mergeCell ref="M135:M137"/>
    <mergeCell ref="N135:N137"/>
    <mergeCell ref="O135:O137"/>
    <mergeCell ref="P135:P137"/>
    <mergeCell ref="Q135:Q137"/>
    <mergeCell ref="R135:R137"/>
    <mergeCell ref="S135:S137"/>
    <mergeCell ref="T135:T137"/>
    <mergeCell ref="U135:U137"/>
    <mergeCell ref="B125:B130"/>
    <mergeCell ref="C125:C130"/>
    <mergeCell ref="D125:D130"/>
    <mergeCell ref="E125:E130"/>
    <mergeCell ref="J125:J130"/>
    <mergeCell ref="M125:M130"/>
    <mergeCell ref="N125:N130"/>
    <mergeCell ref="O125:O130"/>
    <mergeCell ref="P125:P130"/>
    <mergeCell ref="Q125:Q130"/>
    <mergeCell ref="R125:R130"/>
  </mergeCells>
  <conditionalFormatting sqref="H156 H159 H162">
    <cfRule type="containsText" dxfId="317" priority="4501" stopIfTrue="1" operator="containsText" text="riesgo Extrema">
      <formula>NOT(ISERROR(SEARCH("riesgo Extrema",H156)))</formula>
    </cfRule>
    <cfRule type="containsText" dxfId="316" priority="4503" stopIfTrue="1" operator="containsText" text="riesgo Alta">
      <formula>NOT(ISERROR(SEARCH("riesgo Alta",H156)))</formula>
    </cfRule>
    <cfRule type="containsText" dxfId="315" priority="4505" stopIfTrue="1" operator="containsText" text="riesgo Moderada">
      <formula>NOT(ISERROR(SEARCH("riesgo Moderada",H156)))</formula>
    </cfRule>
    <cfRule type="containsText" dxfId="314" priority="4507" stopIfTrue="1" operator="containsText" text="riesgo Baja">
      <formula>NOT(ISERROR(SEARCH("riesgo Baja",H156)))</formula>
    </cfRule>
  </conditionalFormatting>
  <conditionalFormatting sqref="N36 H31 N30 H37 H41 H44 N40 N43 H97 H100:H101 H103 H106 N96 N99 N102 N105 H110 H113:H116 N109 N112 H118 N117 H140 H145 H148 H151 H154 H157 H160 N139 N144 N147 N150 N153 N156 N159 N162 H163 H182 H185 H188 H191 H194 N181 N184 N187 N190 N193">
    <cfRule type="containsText" dxfId="313" priority="1046" stopIfTrue="1" operator="containsText" text="Riesgo Alto">
      <formula>NOT(ISERROR(SEARCH("Riesgo Alto",H30)))</formula>
    </cfRule>
    <cfRule type="containsText" dxfId="312" priority="1047" stopIfTrue="1" operator="containsText" text="Riesgo Moderado">
      <formula>NOT(ISERROR(SEARCH("Riesgo Moderado",H30)))</formula>
    </cfRule>
    <cfRule type="containsText" dxfId="311" priority="1048" stopIfTrue="1" operator="containsText" text="Riesgo Bajo">
      <formula>NOT(ISERROR(SEARCH("Riesgo Bajo",H30)))</formula>
    </cfRule>
    <cfRule type="containsText" dxfId="310" priority="1049" stopIfTrue="1" operator="containsText" text="Riesgo Alto">
      <formula>NOT(ISERROR(SEARCH("Riesgo Alto",H30)))</formula>
    </cfRule>
    <cfRule type="containsText" dxfId="309" priority="1050" stopIfTrue="1" operator="containsText" text="Riesgo Extremo">
      <formula>NOT(ISERROR(SEARCH("Riesgo Extremo",H30)))</formula>
    </cfRule>
  </conditionalFormatting>
  <conditionalFormatting sqref="N40 N43 N36 H31 N30 H37 H41 H44 H97 H100:H101 H103 H106 N96 N99 N102 N105 H110 H113:H116 N109 N112 H118 N117 H140 H145 H148 H151 H154 H157 H160 N139 N144 N147 N150 N153 N156 N159 N162 H163 H182 H185 H188 H191 H194 N181 N184 N187 N190 N193">
    <cfRule type="containsText" dxfId="308" priority="1045" stopIfTrue="1" operator="containsText" text="Riesgo Extremo">
      <formula>NOT(ISERROR(SEARCH("Riesgo Extremo",H30)))</formula>
    </cfRule>
  </conditionalFormatting>
  <conditionalFormatting sqref="H15">
    <cfRule type="containsText" dxfId="307" priority="252" stopIfTrue="1" operator="containsText" text="Riesgo Alto">
      <formula>NOT(ISERROR(SEARCH("Riesgo Alto",H15)))</formula>
    </cfRule>
    <cfRule type="containsText" dxfId="306" priority="253" stopIfTrue="1" operator="containsText" text="Riesgo Moderado">
      <formula>NOT(ISERROR(SEARCH("Riesgo Moderado",H15)))</formula>
    </cfRule>
    <cfRule type="containsText" dxfId="305" priority="254" stopIfTrue="1" operator="containsText" text="Riesgo Bajo">
      <formula>NOT(ISERROR(SEARCH("Riesgo Bajo",H15)))</formula>
    </cfRule>
    <cfRule type="containsText" dxfId="304" priority="255" stopIfTrue="1" operator="containsText" text="Riesgo Alto">
      <formula>NOT(ISERROR(SEARCH("Riesgo Alto",H15)))</formula>
    </cfRule>
    <cfRule type="containsText" dxfId="303" priority="256" stopIfTrue="1" operator="containsText" text="Riesgo Extremo">
      <formula>NOT(ISERROR(SEARCH("Riesgo Extremo",H15)))</formula>
    </cfRule>
  </conditionalFormatting>
  <conditionalFormatting sqref="H15">
    <cfRule type="containsText" dxfId="302" priority="251" stopIfTrue="1" operator="containsText" text="Riesgo Extremo">
      <formula>NOT(ISERROR(SEARCH("Riesgo Extremo",H15)))</formula>
    </cfRule>
  </conditionalFormatting>
  <conditionalFormatting sqref="H18">
    <cfRule type="containsText" dxfId="301" priority="246" stopIfTrue="1" operator="containsText" text="Riesgo Alto">
      <formula>NOT(ISERROR(SEARCH("Riesgo Alto",H18)))</formula>
    </cfRule>
    <cfRule type="containsText" dxfId="300" priority="247" stopIfTrue="1" operator="containsText" text="Riesgo Moderado">
      <formula>NOT(ISERROR(SEARCH("Riesgo Moderado",H18)))</formula>
    </cfRule>
    <cfRule type="containsText" dxfId="299" priority="248" stopIfTrue="1" operator="containsText" text="Riesgo Bajo">
      <formula>NOT(ISERROR(SEARCH("Riesgo Bajo",H18)))</formula>
    </cfRule>
    <cfRule type="containsText" dxfId="298" priority="249" stopIfTrue="1" operator="containsText" text="Riesgo Alto">
      <formula>NOT(ISERROR(SEARCH("Riesgo Alto",H18)))</formula>
    </cfRule>
    <cfRule type="containsText" dxfId="297" priority="250" stopIfTrue="1" operator="containsText" text="Riesgo Extremo">
      <formula>NOT(ISERROR(SEARCH("Riesgo Extremo",H18)))</formula>
    </cfRule>
  </conditionalFormatting>
  <conditionalFormatting sqref="H18">
    <cfRule type="containsText" dxfId="296" priority="245" stopIfTrue="1" operator="containsText" text="Riesgo Extremo">
      <formula>NOT(ISERROR(SEARCH("Riesgo Extremo",H18)))</formula>
    </cfRule>
  </conditionalFormatting>
  <conditionalFormatting sqref="H23">
    <cfRule type="containsText" dxfId="295" priority="240" stopIfTrue="1" operator="containsText" text="Riesgo Alto">
      <formula>NOT(ISERROR(SEARCH("Riesgo Alto",H23)))</formula>
    </cfRule>
    <cfRule type="containsText" dxfId="294" priority="241" stopIfTrue="1" operator="containsText" text="Riesgo Moderado">
      <formula>NOT(ISERROR(SEARCH("Riesgo Moderado",H23)))</formula>
    </cfRule>
    <cfRule type="containsText" dxfId="293" priority="242" stopIfTrue="1" operator="containsText" text="Riesgo Bajo">
      <formula>NOT(ISERROR(SEARCH("Riesgo Bajo",H23)))</formula>
    </cfRule>
    <cfRule type="containsText" dxfId="292" priority="243" stopIfTrue="1" operator="containsText" text="Riesgo Alto">
      <formula>NOT(ISERROR(SEARCH("Riesgo Alto",H23)))</formula>
    </cfRule>
    <cfRule type="containsText" dxfId="291" priority="244" stopIfTrue="1" operator="containsText" text="Riesgo Extremo">
      <formula>NOT(ISERROR(SEARCH("Riesgo Extremo",H23)))</formula>
    </cfRule>
  </conditionalFormatting>
  <conditionalFormatting sqref="H23">
    <cfRule type="containsText" dxfId="290" priority="239" stopIfTrue="1" operator="containsText" text="Riesgo Extremo">
      <formula>NOT(ISERROR(SEARCH("Riesgo Extremo",H23)))</formula>
    </cfRule>
  </conditionalFormatting>
  <conditionalFormatting sqref="H26">
    <cfRule type="containsText" dxfId="289" priority="234" stopIfTrue="1" operator="containsText" text="Riesgo Alto">
      <formula>NOT(ISERROR(SEARCH("Riesgo Alto",H26)))</formula>
    </cfRule>
    <cfRule type="containsText" dxfId="288" priority="235" stopIfTrue="1" operator="containsText" text="Riesgo Moderado">
      <formula>NOT(ISERROR(SEARCH("Riesgo Moderado",H26)))</formula>
    </cfRule>
    <cfRule type="containsText" dxfId="287" priority="236" stopIfTrue="1" operator="containsText" text="Riesgo Bajo">
      <formula>NOT(ISERROR(SEARCH("Riesgo Bajo",H26)))</formula>
    </cfRule>
    <cfRule type="containsText" dxfId="286" priority="237" stopIfTrue="1" operator="containsText" text="Riesgo Alto">
      <formula>NOT(ISERROR(SEARCH("Riesgo Alto",H26)))</formula>
    </cfRule>
    <cfRule type="containsText" dxfId="285" priority="238" stopIfTrue="1" operator="containsText" text="Riesgo Extremo">
      <formula>NOT(ISERROR(SEARCH("Riesgo Extremo",H26)))</formula>
    </cfRule>
  </conditionalFormatting>
  <conditionalFormatting sqref="H26">
    <cfRule type="containsText" dxfId="284" priority="233" stopIfTrue="1" operator="containsText" text="Riesgo Extremo">
      <formula>NOT(ISERROR(SEARCH("Riesgo Extremo",H26)))</formula>
    </cfRule>
  </conditionalFormatting>
  <conditionalFormatting sqref="N14 N17 N22 N25">
    <cfRule type="containsText" dxfId="283" priority="228" stopIfTrue="1" operator="containsText" text="Riesgo Alto">
      <formula>NOT(ISERROR(SEARCH("Riesgo Alto",N14)))</formula>
    </cfRule>
    <cfRule type="containsText" dxfId="282" priority="229" stopIfTrue="1" operator="containsText" text="Riesgo Moderado">
      <formula>NOT(ISERROR(SEARCH("Riesgo Moderado",N14)))</formula>
    </cfRule>
    <cfRule type="containsText" dxfId="281" priority="230" stopIfTrue="1" operator="containsText" text="Riesgo Bajo">
      <formula>NOT(ISERROR(SEARCH("Riesgo Bajo",N14)))</formula>
    </cfRule>
    <cfRule type="containsText" dxfId="280" priority="231" stopIfTrue="1" operator="containsText" text="Riesgo Alto">
      <formula>NOT(ISERROR(SEARCH("Riesgo Alto",N14)))</formula>
    </cfRule>
    <cfRule type="containsText" dxfId="279" priority="232" stopIfTrue="1" operator="containsText" text="Riesgo Extremo">
      <formula>NOT(ISERROR(SEARCH("Riesgo Extremo",N14)))</formula>
    </cfRule>
  </conditionalFormatting>
  <conditionalFormatting sqref="N14 N17 N22 N25">
    <cfRule type="containsText" dxfId="278" priority="227" stopIfTrue="1" operator="containsText" text="Riesgo Extremo">
      <formula>NOT(ISERROR(SEARCH("Riesgo Extremo",N14)))</formula>
    </cfRule>
  </conditionalFormatting>
  <conditionalFormatting sqref="H213:H463">
    <cfRule type="containsText" dxfId="277" priority="170" stopIfTrue="1" operator="containsText" text="Riesgo Alto">
      <formula>NOT(ISERROR(SEARCH("Riesgo Alto",H213)))</formula>
    </cfRule>
    <cfRule type="containsText" dxfId="276" priority="171" stopIfTrue="1" operator="containsText" text="Riesgo Moderado">
      <formula>NOT(ISERROR(SEARCH("Riesgo Moderado",H213)))</formula>
    </cfRule>
    <cfRule type="containsText" dxfId="275" priority="172" stopIfTrue="1" operator="containsText" text="Riesgo Bajo">
      <formula>NOT(ISERROR(SEARCH("Riesgo Bajo",H213)))</formula>
    </cfRule>
    <cfRule type="containsText" dxfId="274" priority="173" stopIfTrue="1" operator="containsText" text="Riesgo Alto">
      <formula>NOT(ISERROR(SEARCH("Riesgo Alto",H213)))</formula>
    </cfRule>
    <cfRule type="containsText" dxfId="273" priority="174" stopIfTrue="1" operator="containsText" text="Riesgo Extremo">
      <formula>NOT(ISERROR(SEARCH("Riesgo Extremo",H213)))</formula>
    </cfRule>
  </conditionalFormatting>
  <conditionalFormatting sqref="H213:H463">
    <cfRule type="containsText" dxfId="272" priority="169" stopIfTrue="1" operator="containsText" text="Riesgo Extremo">
      <formula>NOT(ISERROR(SEARCH("Riesgo Extremo",H213)))</formula>
    </cfRule>
  </conditionalFormatting>
  <conditionalFormatting sqref="H48:H51">
    <cfRule type="containsText" dxfId="271" priority="154" stopIfTrue="1" operator="containsText" text="Riesgo Alto">
      <formula>NOT(ISERROR(SEARCH("Riesgo Alto",H48)))</formula>
    </cfRule>
    <cfRule type="containsText" dxfId="270" priority="155" stopIfTrue="1" operator="containsText" text="Riesgo Moderado">
      <formula>NOT(ISERROR(SEARCH("Riesgo Moderado",H48)))</formula>
    </cfRule>
    <cfRule type="containsText" dxfId="269" priority="156" stopIfTrue="1" operator="containsText" text="Riesgo Bajo">
      <formula>NOT(ISERROR(SEARCH("Riesgo Bajo",H48)))</formula>
    </cfRule>
    <cfRule type="containsText" dxfId="268" priority="157" stopIfTrue="1" operator="containsText" text="Riesgo Alto">
      <formula>NOT(ISERROR(SEARCH("Riesgo Alto",H48)))</formula>
    </cfRule>
    <cfRule type="containsText" dxfId="267" priority="158" stopIfTrue="1" operator="containsText" text="Riesgo Extremo">
      <formula>NOT(ISERROR(SEARCH("Riesgo Extremo",H48)))</formula>
    </cfRule>
  </conditionalFormatting>
  <conditionalFormatting sqref="H48:H51">
    <cfRule type="containsText" dxfId="266" priority="153" stopIfTrue="1" operator="containsText" text="Riesgo Extremo">
      <formula>NOT(ISERROR(SEARCH("Riesgo Extremo",H48)))</formula>
    </cfRule>
  </conditionalFormatting>
  <conditionalFormatting sqref="H53:H57">
    <cfRule type="containsText" dxfId="265" priority="148" stopIfTrue="1" operator="containsText" text="Riesgo Alto">
      <formula>NOT(ISERROR(SEARCH("Riesgo Alto",H53)))</formula>
    </cfRule>
    <cfRule type="containsText" dxfId="264" priority="149" stopIfTrue="1" operator="containsText" text="Riesgo Moderado">
      <formula>NOT(ISERROR(SEARCH("Riesgo Moderado",H53)))</formula>
    </cfRule>
    <cfRule type="containsText" dxfId="263" priority="150" stopIfTrue="1" operator="containsText" text="Riesgo Bajo">
      <formula>NOT(ISERROR(SEARCH("Riesgo Bajo",H53)))</formula>
    </cfRule>
    <cfRule type="containsText" dxfId="262" priority="151" stopIfTrue="1" operator="containsText" text="Riesgo Alto">
      <formula>NOT(ISERROR(SEARCH("Riesgo Alto",H53)))</formula>
    </cfRule>
    <cfRule type="containsText" dxfId="261" priority="152" stopIfTrue="1" operator="containsText" text="Riesgo Extremo">
      <formula>NOT(ISERROR(SEARCH("Riesgo Extremo",H53)))</formula>
    </cfRule>
  </conditionalFormatting>
  <conditionalFormatting sqref="H53:H57">
    <cfRule type="containsText" dxfId="260" priority="147" stopIfTrue="1" operator="containsText" text="Riesgo Extremo">
      <formula>NOT(ISERROR(SEARCH("Riesgo Extremo",H53)))</formula>
    </cfRule>
  </conditionalFormatting>
  <conditionalFormatting sqref="H59">
    <cfRule type="containsText" dxfId="259" priority="142" stopIfTrue="1" operator="containsText" text="Riesgo Alto">
      <formula>NOT(ISERROR(SEARCH("Riesgo Alto",H59)))</formula>
    </cfRule>
    <cfRule type="containsText" dxfId="258" priority="143" stopIfTrue="1" operator="containsText" text="Riesgo Moderado">
      <formula>NOT(ISERROR(SEARCH("Riesgo Moderado",H59)))</formula>
    </cfRule>
    <cfRule type="containsText" dxfId="257" priority="144" stopIfTrue="1" operator="containsText" text="Riesgo Bajo">
      <formula>NOT(ISERROR(SEARCH("Riesgo Bajo",H59)))</formula>
    </cfRule>
    <cfRule type="containsText" dxfId="256" priority="145" stopIfTrue="1" operator="containsText" text="Riesgo Alto">
      <formula>NOT(ISERROR(SEARCH("Riesgo Alto",H59)))</formula>
    </cfRule>
    <cfRule type="containsText" dxfId="255" priority="146" stopIfTrue="1" operator="containsText" text="Riesgo Extremo">
      <formula>NOT(ISERROR(SEARCH("Riesgo Extremo",H59)))</formula>
    </cfRule>
  </conditionalFormatting>
  <conditionalFormatting sqref="H59">
    <cfRule type="containsText" dxfId="254" priority="141" stopIfTrue="1" operator="containsText" text="Riesgo Extremo">
      <formula>NOT(ISERROR(SEARCH("Riesgo Extremo",H59)))</formula>
    </cfRule>
  </conditionalFormatting>
  <conditionalFormatting sqref="H62">
    <cfRule type="containsText" dxfId="253" priority="136" stopIfTrue="1" operator="containsText" text="Riesgo Alto">
      <formula>NOT(ISERROR(SEARCH("Riesgo Alto",H62)))</formula>
    </cfRule>
    <cfRule type="containsText" dxfId="252" priority="137" stopIfTrue="1" operator="containsText" text="Riesgo Moderado">
      <formula>NOT(ISERROR(SEARCH("Riesgo Moderado",H62)))</formula>
    </cfRule>
    <cfRule type="containsText" dxfId="251" priority="138" stopIfTrue="1" operator="containsText" text="Riesgo Bajo">
      <formula>NOT(ISERROR(SEARCH("Riesgo Bajo",H62)))</formula>
    </cfRule>
    <cfRule type="containsText" dxfId="250" priority="139" stopIfTrue="1" operator="containsText" text="Riesgo Alto">
      <formula>NOT(ISERROR(SEARCH("Riesgo Alto",H62)))</formula>
    </cfRule>
    <cfRule type="containsText" dxfId="249" priority="140" stopIfTrue="1" operator="containsText" text="Riesgo Extremo">
      <formula>NOT(ISERROR(SEARCH("Riesgo Extremo",H62)))</formula>
    </cfRule>
  </conditionalFormatting>
  <conditionalFormatting sqref="H62">
    <cfRule type="containsText" dxfId="248" priority="135" stopIfTrue="1" operator="containsText" text="Riesgo Extremo">
      <formula>NOT(ISERROR(SEARCH("Riesgo Extremo",H62)))</formula>
    </cfRule>
  </conditionalFormatting>
  <conditionalFormatting sqref="N47 N52 N58 N61">
    <cfRule type="containsText" dxfId="247" priority="130" stopIfTrue="1" operator="containsText" text="Riesgo Alto">
      <formula>NOT(ISERROR(SEARCH("Riesgo Alto",N47)))</formula>
    </cfRule>
    <cfRule type="containsText" dxfId="246" priority="131" stopIfTrue="1" operator="containsText" text="Riesgo Moderado">
      <formula>NOT(ISERROR(SEARCH("Riesgo Moderado",N47)))</formula>
    </cfRule>
    <cfRule type="containsText" dxfId="245" priority="132" stopIfTrue="1" operator="containsText" text="Riesgo Bajo">
      <formula>NOT(ISERROR(SEARCH("Riesgo Bajo",N47)))</formula>
    </cfRule>
    <cfRule type="containsText" dxfId="244" priority="133" stopIfTrue="1" operator="containsText" text="Riesgo Alto">
      <formula>NOT(ISERROR(SEARCH("Riesgo Alto",N47)))</formula>
    </cfRule>
    <cfRule type="containsText" dxfId="243" priority="134" stopIfTrue="1" operator="containsText" text="Riesgo Extremo">
      <formula>NOT(ISERROR(SEARCH("Riesgo Extremo",N47)))</formula>
    </cfRule>
  </conditionalFormatting>
  <conditionalFormatting sqref="N47 N52 N58 N61">
    <cfRule type="containsText" dxfId="242" priority="129" stopIfTrue="1" operator="containsText" text="Riesgo Extremo">
      <formula>NOT(ISERROR(SEARCH("Riesgo Extremo",N47)))</formula>
    </cfRule>
  </conditionalFormatting>
  <conditionalFormatting sqref="H168">
    <cfRule type="containsText" dxfId="241" priority="124" stopIfTrue="1" operator="containsText" text="Riesgo Alto">
      <formula>NOT(ISERROR(SEARCH("Riesgo Alto",H168)))</formula>
    </cfRule>
    <cfRule type="containsText" dxfId="240" priority="125" stopIfTrue="1" operator="containsText" text="Riesgo Moderado">
      <formula>NOT(ISERROR(SEARCH("Riesgo Moderado",H168)))</formula>
    </cfRule>
    <cfRule type="containsText" dxfId="239" priority="126" stopIfTrue="1" operator="containsText" text="Riesgo Bajo">
      <formula>NOT(ISERROR(SEARCH("Riesgo Bajo",H168)))</formula>
    </cfRule>
    <cfRule type="containsText" dxfId="238" priority="127" stopIfTrue="1" operator="containsText" text="Riesgo Alto">
      <formula>NOT(ISERROR(SEARCH("Riesgo Alto",H168)))</formula>
    </cfRule>
    <cfRule type="containsText" dxfId="237" priority="128" stopIfTrue="1" operator="containsText" text="Riesgo Extremo">
      <formula>NOT(ISERROR(SEARCH("Riesgo Extremo",H168)))</formula>
    </cfRule>
  </conditionalFormatting>
  <conditionalFormatting sqref="H168">
    <cfRule type="containsText" dxfId="236" priority="123" stopIfTrue="1" operator="containsText" text="Riesgo Extremo">
      <formula>NOT(ISERROR(SEARCH("Riesgo Extremo",H168)))</formula>
    </cfRule>
  </conditionalFormatting>
  <conditionalFormatting sqref="H171:H172">
    <cfRule type="containsText" dxfId="235" priority="118" stopIfTrue="1" operator="containsText" text="Riesgo Alto">
      <formula>NOT(ISERROR(SEARCH("Riesgo Alto",H171)))</formula>
    </cfRule>
    <cfRule type="containsText" dxfId="234" priority="119" stopIfTrue="1" operator="containsText" text="Riesgo Moderado">
      <formula>NOT(ISERROR(SEARCH("Riesgo Moderado",H171)))</formula>
    </cfRule>
    <cfRule type="containsText" dxfId="233" priority="120" stopIfTrue="1" operator="containsText" text="Riesgo Bajo">
      <formula>NOT(ISERROR(SEARCH("Riesgo Bajo",H171)))</formula>
    </cfRule>
    <cfRule type="containsText" dxfId="232" priority="121" stopIfTrue="1" operator="containsText" text="Riesgo Alto">
      <formula>NOT(ISERROR(SEARCH("Riesgo Alto",H171)))</formula>
    </cfRule>
    <cfRule type="containsText" dxfId="231" priority="122" stopIfTrue="1" operator="containsText" text="Riesgo Extremo">
      <formula>NOT(ISERROR(SEARCH("Riesgo Extremo",H171)))</formula>
    </cfRule>
  </conditionalFormatting>
  <conditionalFormatting sqref="H171:H172">
    <cfRule type="containsText" dxfId="230" priority="117" stopIfTrue="1" operator="containsText" text="Riesgo Extremo">
      <formula>NOT(ISERROR(SEARCH("Riesgo Extremo",H171)))</formula>
    </cfRule>
  </conditionalFormatting>
  <conditionalFormatting sqref="H174">
    <cfRule type="containsText" dxfId="229" priority="112" stopIfTrue="1" operator="containsText" text="Riesgo Alto">
      <formula>NOT(ISERROR(SEARCH("Riesgo Alto",H174)))</formula>
    </cfRule>
    <cfRule type="containsText" dxfId="228" priority="113" stopIfTrue="1" operator="containsText" text="Riesgo Moderado">
      <formula>NOT(ISERROR(SEARCH("Riesgo Moderado",H174)))</formula>
    </cfRule>
    <cfRule type="containsText" dxfId="227" priority="114" stopIfTrue="1" operator="containsText" text="Riesgo Bajo">
      <formula>NOT(ISERROR(SEARCH("Riesgo Bajo",H174)))</formula>
    </cfRule>
    <cfRule type="containsText" dxfId="226" priority="115" stopIfTrue="1" operator="containsText" text="Riesgo Alto">
      <formula>NOT(ISERROR(SEARCH("Riesgo Alto",H174)))</formula>
    </cfRule>
    <cfRule type="containsText" dxfId="225" priority="116" stopIfTrue="1" operator="containsText" text="Riesgo Extremo">
      <formula>NOT(ISERROR(SEARCH("Riesgo Extremo",H174)))</formula>
    </cfRule>
  </conditionalFormatting>
  <conditionalFormatting sqref="H174">
    <cfRule type="containsText" dxfId="224" priority="111" stopIfTrue="1" operator="containsText" text="Riesgo Extremo">
      <formula>NOT(ISERROR(SEARCH("Riesgo Extremo",H174)))</formula>
    </cfRule>
  </conditionalFormatting>
  <conditionalFormatting sqref="H177">
    <cfRule type="containsText" dxfId="223" priority="106" stopIfTrue="1" operator="containsText" text="Riesgo Alto">
      <formula>NOT(ISERROR(SEARCH("Riesgo Alto",H177)))</formula>
    </cfRule>
    <cfRule type="containsText" dxfId="222" priority="107" stopIfTrue="1" operator="containsText" text="Riesgo Moderado">
      <formula>NOT(ISERROR(SEARCH("Riesgo Moderado",H177)))</formula>
    </cfRule>
    <cfRule type="containsText" dxfId="221" priority="108" stopIfTrue="1" operator="containsText" text="Riesgo Bajo">
      <formula>NOT(ISERROR(SEARCH("Riesgo Bajo",H177)))</formula>
    </cfRule>
    <cfRule type="containsText" dxfId="220" priority="109" stopIfTrue="1" operator="containsText" text="Riesgo Alto">
      <formula>NOT(ISERROR(SEARCH("Riesgo Alto",H177)))</formula>
    </cfRule>
    <cfRule type="containsText" dxfId="219" priority="110" stopIfTrue="1" operator="containsText" text="Riesgo Extremo">
      <formula>NOT(ISERROR(SEARCH("Riesgo Extremo",H177)))</formula>
    </cfRule>
  </conditionalFormatting>
  <conditionalFormatting sqref="H177">
    <cfRule type="containsText" dxfId="218" priority="105" stopIfTrue="1" operator="containsText" text="Riesgo Extremo">
      <formula>NOT(ISERROR(SEARCH("Riesgo Extremo",H177)))</formula>
    </cfRule>
  </conditionalFormatting>
  <conditionalFormatting sqref="N167 N170 N173 N176">
    <cfRule type="containsText" dxfId="217" priority="100" stopIfTrue="1" operator="containsText" text="Riesgo Alto">
      <formula>NOT(ISERROR(SEARCH("Riesgo Alto",N167)))</formula>
    </cfRule>
    <cfRule type="containsText" dxfId="216" priority="101" stopIfTrue="1" operator="containsText" text="Riesgo Moderado">
      <formula>NOT(ISERROR(SEARCH("Riesgo Moderado",N167)))</formula>
    </cfRule>
    <cfRule type="containsText" dxfId="215" priority="102" stopIfTrue="1" operator="containsText" text="Riesgo Bajo">
      <formula>NOT(ISERROR(SEARCH("Riesgo Bajo",N167)))</formula>
    </cfRule>
    <cfRule type="containsText" dxfId="214" priority="103" stopIfTrue="1" operator="containsText" text="Riesgo Alto">
      <formula>NOT(ISERROR(SEARCH("Riesgo Alto",N167)))</formula>
    </cfRule>
    <cfRule type="containsText" dxfId="213" priority="104" stopIfTrue="1" operator="containsText" text="Riesgo Extremo">
      <formula>NOT(ISERROR(SEARCH("Riesgo Extremo",N167)))</formula>
    </cfRule>
  </conditionalFormatting>
  <conditionalFormatting sqref="N167 N170 N173 N176">
    <cfRule type="containsText" dxfId="212" priority="99" stopIfTrue="1" operator="containsText" text="Riesgo Extremo">
      <formula>NOT(ISERROR(SEARCH("Riesgo Extremo",N167)))</formula>
    </cfRule>
  </conditionalFormatting>
  <conditionalFormatting sqref="H83 H86">
    <cfRule type="containsText" dxfId="211" priority="95" stopIfTrue="1" operator="containsText" text="riesgo Extrema">
      <formula>NOT(ISERROR(SEARCH("riesgo Extrema",H83)))</formula>
    </cfRule>
    <cfRule type="containsText" dxfId="210" priority="96" stopIfTrue="1" operator="containsText" text="riesgo Alta">
      <formula>NOT(ISERROR(SEARCH("riesgo Alta",H83)))</formula>
    </cfRule>
    <cfRule type="containsText" dxfId="209" priority="97" stopIfTrue="1" operator="containsText" text="riesgo Moderada">
      <formula>NOT(ISERROR(SEARCH("riesgo Moderada",H83)))</formula>
    </cfRule>
    <cfRule type="containsText" dxfId="208" priority="98" stopIfTrue="1" operator="containsText" text="riesgo Baja">
      <formula>NOT(ISERROR(SEARCH("riesgo Baja",H83)))</formula>
    </cfRule>
  </conditionalFormatting>
  <conditionalFormatting sqref="H67">
    <cfRule type="containsText" dxfId="207" priority="90" stopIfTrue="1" operator="containsText" text="Riesgo Alto">
      <formula>NOT(ISERROR(SEARCH("Riesgo Alto",H67)))</formula>
    </cfRule>
    <cfRule type="containsText" dxfId="206" priority="91" stopIfTrue="1" operator="containsText" text="Riesgo Moderado">
      <formula>NOT(ISERROR(SEARCH("Riesgo Moderado",H67)))</formula>
    </cfRule>
    <cfRule type="containsText" dxfId="205" priority="92" stopIfTrue="1" operator="containsText" text="Riesgo Bajo">
      <formula>NOT(ISERROR(SEARCH("Riesgo Bajo",H67)))</formula>
    </cfRule>
    <cfRule type="containsText" dxfId="204" priority="93" stopIfTrue="1" operator="containsText" text="Riesgo Alto">
      <formula>NOT(ISERROR(SEARCH("Riesgo Alto",H67)))</formula>
    </cfRule>
    <cfRule type="containsText" dxfId="203" priority="94" stopIfTrue="1" operator="containsText" text="Riesgo Extremo">
      <formula>NOT(ISERROR(SEARCH("Riesgo Extremo",H67)))</formula>
    </cfRule>
  </conditionalFormatting>
  <conditionalFormatting sqref="H67">
    <cfRule type="containsText" dxfId="202" priority="89" stopIfTrue="1" operator="containsText" text="Riesgo Extremo">
      <formula>NOT(ISERROR(SEARCH("Riesgo Extremo",H67)))</formula>
    </cfRule>
  </conditionalFormatting>
  <conditionalFormatting sqref="H72">
    <cfRule type="containsText" dxfId="201" priority="84" stopIfTrue="1" operator="containsText" text="Riesgo Alto">
      <formula>NOT(ISERROR(SEARCH("Riesgo Alto",H72)))</formula>
    </cfRule>
    <cfRule type="containsText" dxfId="200" priority="85" stopIfTrue="1" operator="containsText" text="Riesgo Moderado">
      <formula>NOT(ISERROR(SEARCH("Riesgo Moderado",H72)))</formula>
    </cfRule>
    <cfRule type="containsText" dxfId="199" priority="86" stopIfTrue="1" operator="containsText" text="Riesgo Bajo">
      <formula>NOT(ISERROR(SEARCH("Riesgo Bajo",H72)))</formula>
    </cfRule>
    <cfRule type="containsText" dxfId="198" priority="87" stopIfTrue="1" operator="containsText" text="Riesgo Alto">
      <formula>NOT(ISERROR(SEARCH("Riesgo Alto",H72)))</formula>
    </cfRule>
    <cfRule type="containsText" dxfId="197" priority="88" stopIfTrue="1" operator="containsText" text="Riesgo Extremo">
      <formula>NOT(ISERROR(SEARCH("Riesgo Extremo",H72)))</formula>
    </cfRule>
  </conditionalFormatting>
  <conditionalFormatting sqref="H72">
    <cfRule type="containsText" dxfId="196" priority="83" stopIfTrue="1" operator="containsText" text="Riesgo Extremo">
      <formula>NOT(ISERROR(SEARCH("Riesgo Extremo",H72)))</formula>
    </cfRule>
  </conditionalFormatting>
  <conditionalFormatting sqref="H75">
    <cfRule type="containsText" dxfId="195" priority="78" stopIfTrue="1" operator="containsText" text="Riesgo Alto">
      <formula>NOT(ISERROR(SEARCH("Riesgo Alto",H75)))</formula>
    </cfRule>
    <cfRule type="containsText" dxfId="194" priority="79" stopIfTrue="1" operator="containsText" text="Riesgo Moderado">
      <formula>NOT(ISERROR(SEARCH("Riesgo Moderado",H75)))</formula>
    </cfRule>
    <cfRule type="containsText" dxfId="193" priority="80" stopIfTrue="1" operator="containsText" text="Riesgo Bajo">
      <formula>NOT(ISERROR(SEARCH("Riesgo Bajo",H75)))</formula>
    </cfRule>
    <cfRule type="containsText" dxfId="192" priority="81" stopIfTrue="1" operator="containsText" text="Riesgo Alto">
      <formula>NOT(ISERROR(SEARCH("Riesgo Alto",H75)))</formula>
    </cfRule>
    <cfRule type="containsText" dxfId="191" priority="82" stopIfTrue="1" operator="containsText" text="Riesgo Extremo">
      <formula>NOT(ISERROR(SEARCH("Riesgo Extremo",H75)))</formula>
    </cfRule>
  </conditionalFormatting>
  <conditionalFormatting sqref="H75">
    <cfRule type="containsText" dxfId="190" priority="77" stopIfTrue="1" operator="containsText" text="Riesgo Extremo">
      <formula>NOT(ISERROR(SEARCH("Riesgo Extremo",H75)))</formula>
    </cfRule>
  </conditionalFormatting>
  <conditionalFormatting sqref="H78">
    <cfRule type="containsText" dxfId="189" priority="72" stopIfTrue="1" operator="containsText" text="Riesgo Alto">
      <formula>NOT(ISERROR(SEARCH("Riesgo Alto",H78)))</formula>
    </cfRule>
    <cfRule type="containsText" dxfId="188" priority="73" stopIfTrue="1" operator="containsText" text="Riesgo Moderado">
      <formula>NOT(ISERROR(SEARCH("Riesgo Moderado",H78)))</formula>
    </cfRule>
    <cfRule type="containsText" dxfId="187" priority="74" stopIfTrue="1" operator="containsText" text="Riesgo Bajo">
      <formula>NOT(ISERROR(SEARCH("Riesgo Bajo",H78)))</formula>
    </cfRule>
    <cfRule type="containsText" dxfId="186" priority="75" stopIfTrue="1" operator="containsText" text="Riesgo Alto">
      <formula>NOT(ISERROR(SEARCH("Riesgo Alto",H78)))</formula>
    </cfRule>
    <cfRule type="containsText" dxfId="185" priority="76" stopIfTrue="1" operator="containsText" text="Riesgo Extremo">
      <formula>NOT(ISERROR(SEARCH("Riesgo Extremo",H78)))</formula>
    </cfRule>
  </conditionalFormatting>
  <conditionalFormatting sqref="H78">
    <cfRule type="containsText" dxfId="184" priority="71" stopIfTrue="1" operator="containsText" text="Riesgo Extremo">
      <formula>NOT(ISERROR(SEARCH("Riesgo Extremo",H78)))</formula>
    </cfRule>
  </conditionalFormatting>
  <conditionalFormatting sqref="H81">
    <cfRule type="containsText" dxfId="183" priority="66" stopIfTrue="1" operator="containsText" text="Riesgo Alto">
      <formula>NOT(ISERROR(SEARCH("Riesgo Alto",H81)))</formula>
    </cfRule>
    <cfRule type="containsText" dxfId="182" priority="67" stopIfTrue="1" operator="containsText" text="Riesgo Moderado">
      <formula>NOT(ISERROR(SEARCH("Riesgo Moderado",H81)))</formula>
    </cfRule>
    <cfRule type="containsText" dxfId="181" priority="68" stopIfTrue="1" operator="containsText" text="Riesgo Bajo">
      <formula>NOT(ISERROR(SEARCH("Riesgo Bajo",H81)))</formula>
    </cfRule>
    <cfRule type="containsText" dxfId="180" priority="69" stopIfTrue="1" operator="containsText" text="Riesgo Alto">
      <formula>NOT(ISERROR(SEARCH("Riesgo Alto",H81)))</formula>
    </cfRule>
    <cfRule type="containsText" dxfId="179" priority="70" stopIfTrue="1" operator="containsText" text="Riesgo Extremo">
      <formula>NOT(ISERROR(SEARCH("Riesgo Extremo",H81)))</formula>
    </cfRule>
  </conditionalFormatting>
  <conditionalFormatting sqref="H81">
    <cfRule type="containsText" dxfId="178" priority="65" stopIfTrue="1" operator="containsText" text="Riesgo Extremo">
      <formula>NOT(ISERROR(SEARCH("Riesgo Extremo",H81)))</formula>
    </cfRule>
  </conditionalFormatting>
  <conditionalFormatting sqref="H84">
    <cfRule type="containsText" dxfId="177" priority="60" stopIfTrue="1" operator="containsText" text="Riesgo Alto">
      <formula>NOT(ISERROR(SEARCH("Riesgo Alto",H84)))</formula>
    </cfRule>
    <cfRule type="containsText" dxfId="176" priority="61" stopIfTrue="1" operator="containsText" text="Riesgo Moderado">
      <formula>NOT(ISERROR(SEARCH("Riesgo Moderado",H84)))</formula>
    </cfRule>
    <cfRule type="containsText" dxfId="175" priority="62" stopIfTrue="1" operator="containsText" text="Riesgo Bajo">
      <formula>NOT(ISERROR(SEARCH("Riesgo Bajo",H84)))</formula>
    </cfRule>
    <cfRule type="containsText" dxfId="174" priority="63" stopIfTrue="1" operator="containsText" text="Riesgo Alto">
      <formula>NOT(ISERROR(SEARCH("Riesgo Alto",H84)))</formula>
    </cfRule>
    <cfRule type="containsText" dxfId="173" priority="64" stopIfTrue="1" operator="containsText" text="Riesgo Extremo">
      <formula>NOT(ISERROR(SEARCH("Riesgo Extremo",H84)))</formula>
    </cfRule>
  </conditionalFormatting>
  <conditionalFormatting sqref="H84">
    <cfRule type="containsText" dxfId="172" priority="59" stopIfTrue="1" operator="containsText" text="Riesgo Extremo">
      <formula>NOT(ISERROR(SEARCH("Riesgo Extremo",H84)))</formula>
    </cfRule>
  </conditionalFormatting>
  <conditionalFormatting sqref="H87">
    <cfRule type="containsText" dxfId="171" priority="54" stopIfTrue="1" operator="containsText" text="Riesgo Alto">
      <formula>NOT(ISERROR(SEARCH("Riesgo Alto",H87)))</formula>
    </cfRule>
    <cfRule type="containsText" dxfId="170" priority="55" stopIfTrue="1" operator="containsText" text="Riesgo Moderado">
      <formula>NOT(ISERROR(SEARCH("Riesgo Moderado",H87)))</formula>
    </cfRule>
    <cfRule type="containsText" dxfId="169" priority="56" stopIfTrue="1" operator="containsText" text="Riesgo Bajo">
      <formula>NOT(ISERROR(SEARCH("Riesgo Bajo",H87)))</formula>
    </cfRule>
    <cfRule type="containsText" dxfId="168" priority="57" stopIfTrue="1" operator="containsText" text="Riesgo Alto">
      <formula>NOT(ISERROR(SEARCH("Riesgo Alto",H87)))</formula>
    </cfRule>
    <cfRule type="containsText" dxfId="167" priority="58" stopIfTrue="1" operator="containsText" text="Riesgo Extremo">
      <formula>NOT(ISERROR(SEARCH("Riesgo Extremo",H87)))</formula>
    </cfRule>
  </conditionalFormatting>
  <conditionalFormatting sqref="H87">
    <cfRule type="containsText" dxfId="166" priority="53" stopIfTrue="1" operator="containsText" text="Riesgo Extremo">
      <formula>NOT(ISERROR(SEARCH("Riesgo Extremo",H87)))</formula>
    </cfRule>
  </conditionalFormatting>
  <conditionalFormatting sqref="N66 N71 N74 N77 N80 N83 N86 N89 N92">
    <cfRule type="containsText" dxfId="165" priority="48" stopIfTrue="1" operator="containsText" text="Riesgo Alto">
      <formula>NOT(ISERROR(SEARCH("Riesgo Alto",N66)))</formula>
    </cfRule>
    <cfRule type="containsText" dxfId="164" priority="49" stopIfTrue="1" operator="containsText" text="Riesgo Moderado">
      <formula>NOT(ISERROR(SEARCH("Riesgo Moderado",N66)))</formula>
    </cfRule>
    <cfRule type="containsText" dxfId="163" priority="50" stopIfTrue="1" operator="containsText" text="Riesgo Bajo">
      <formula>NOT(ISERROR(SEARCH("Riesgo Bajo",N66)))</formula>
    </cfRule>
    <cfRule type="containsText" dxfId="162" priority="51" stopIfTrue="1" operator="containsText" text="Riesgo Alto">
      <formula>NOT(ISERROR(SEARCH("Riesgo Alto",N66)))</formula>
    </cfRule>
    <cfRule type="containsText" dxfId="161" priority="52" stopIfTrue="1" operator="containsText" text="Riesgo Extremo">
      <formula>NOT(ISERROR(SEARCH("Riesgo Extremo",N66)))</formula>
    </cfRule>
  </conditionalFormatting>
  <conditionalFormatting sqref="N66 N71 N74 N77 N80 N83 N86 N89 N92">
    <cfRule type="containsText" dxfId="160" priority="47" stopIfTrue="1" operator="containsText" text="Riesgo Extremo">
      <formula>NOT(ISERROR(SEARCH("Riesgo Extremo",N66)))</formula>
    </cfRule>
  </conditionalFormatting>
  <conditionalFormatting sqref="H93:H94">
    <cfRule type="containsText" dxfId="159" priority="42" stopIfTrue="1" operator="containsText" text="Riesgo Alto">
      <formula>NOT(ISERROR(SEARCH("Riesgo Alto",H93)))</formula>
    </cfRule>
    <cfRule type="containsText" dxfId="158" priority="43" stopIfTrue="1" operator="containsText" text="Riesgo Moderado">
      <formula>NOT(ISERROR(SEARCH("Riesgo Moderado",H93)))</formula>
    </cfRule>
    <cfRule type="containsText" dxfId="157" priority="44" stopIfTrue="1" operator="containsText" text="Riesgo Bajo">
      <formula>NOT(ISERROR(SEARCH("Riesgo Bajo",H93)))</formula>
    </cfRule>
    <cfRule type="containsText" dxfId="156" priority="45" stopIfTrue="1" operator="containsText" text="Riesgo Alto">
      <formula>NOT(ISERROR(SEARCH("Riesgo Alto",H93)))</formula>
    </cfRule>
    <cfRule type="containsText" dxfId="155" priority="46" stopIfTrue="1" operator="containsText" text="Riesgo Extremo">
      <formula>NOT(ISERROR(SEARCH("Riesgo Extremo",H93)))</formula>
    </cfRule>
  </conditionalFormatting>
  <conditionalFormatting sqref="H93:H94">
    <cfRule type="containsText" dxfId="154" priority="41" stopIfTrue="1" operator="containsText" text="Riesgo Extremo">
      <formula>NOT(ISERROR(SEARCH("Riesgo Extremo",H93)))</formula>
    </cfRule>
  </conditionalFormatting>
  <conditionalFormatting sqref="H89">
    <cfRule type="containsText" dxfId="153" priority="37" stopIfTrue="1" operator="containsText" text="riesgo Extrema">
      <formula>NOT(ISERROR(SEARCH("riesgo Extrema",H89)))</formula>
    </cfRule>
    <cfRule type="containsText" dxfId="152" priority="38" stopIfTrue="1" operator="containsText" text="riesgo Alta">
      <formula>NOT(ISERROR(SEARCH("riesgo Alta",H89)))</formula>
    </cfRule>
    <cfRule type="containsText" dxfId="151" priority="39" stopIfTrue="1" operator="containsText" text="riesgo Moderada">
      <formula>NOT(ISERROR(SEARCH("riesgo Moderada",H89)))</formula>
    </cfRule>
    <cfRule type="containsText" dxfId="150" priority="40" stopIfTrue="1" operator="containsText" text="riesgo Baja">
      <formula>NOT(ISERROR(SEARCH("riesgo Baja",H89)))</formula>
    </cfRule>
  </conditionalFormatting>
  <conditionalFormatting sqref="H90">
    <cfRule type="containsText" dxfId="149" priority="32" stopIfTrue="1" operator="containsText" text="Riesgo Alto">
      <formula>NOT(ISERROR(SEARCH("Riesgo Alto",H90)))</formula>
    </cfRule>
    <cfRule type="containsText" dxfId="148" priority="33" stopIfTrue="1" operator="containsText" text="Riesgo Moderado">
      <formula>NOT(ISERROR(SEARCH("Riesgo Moderado",H90)))</formula>
    </cfRule>
    <cfRule type="containsText" dxfId="147" priority="34" stopIfTrue="1" operator="containsText" text="Riesgo Bajo">
      <formula>NOT(ISERROR(SEARCH("Riesgo Bajo",H90)))</formula>
    </cfRule>
    <cfRule type="containsText" dxfId="146" priority="35" stopIfTrue="1" operator="containsText" text="Riesgo Alto">
      <formula>NOT(ISERROR(SEARCH("Riesgo Alto",H90)))</formula>
    </cfRule>
    <cfRule type="containsText" dxfId="145" priority="36" stopIfTrue="1" operator="containsText" text="Riesgo Extremo">
      <formula>NOT(ISERROR(SEARCH("Riesgo Extremo",H90)))</formula>
    </cfRule>
  </conditionalFormatting>
  <conditionalFormatting sqref="H90">
    <cfRule type="containsText" dxfId="144" priority="31" stopIfTrue="1" operator="containsText" text="Riesgo Extremo">
      <formula>NOT(ISERROR(SEARCH("Riesgo Extremo",H90)))</formula>
    </cfRule>
  </conditionalFormatting>
  <conditionalFormatting sqref="H122">
    <cfRule type="containsText" dxfId="143" priority="26" stopIfTrue="1" operator="containsText" text="Riesgo Alto">
      <formula>NOT(ISERROR(SEARCH("Riesgo Alto",H122)))</formula>
    </cfRule>
    <cfRule type="containsText" dxfId="142" priority="27" stopIfTrue="1" operator="containsText" text="Riesgo Moderado">
      <formula>NOT(ISERROR(SEARCH("Riesgo Moderado",H122)))</formula>
    </cfRule>
    <cfRule type="containsText" dxfId="141" priority="28" stopIfTrue="1" operator="containsText" text="Riesgo Bajo">
      <formula>NOT(ISERROR(SEARCH("Riesgo Bajo",H122)))</formula>
    </cfRule>
    <cfRule type="containsText" dxfId="140" priority="29" stopIfTrue="1" operator="containsText" text="Riesgo Alto">
      <formula>NOT(ISERROR(SEARCH("Riesgo Alto",H122)))</formula>
    </cfRule>
    <cfRule type="containsText" dxfId="139" priority="30" stopIfTrue="1" operator="containsText" text="Riesgo Extremo">
      <formula>NOT(ISERROR(SEARCH("Riesgo Extremo",H122)))</formula>
    </cfRule>
  </conditionalFormatting>
  <conditionalFormatting sqref="H122">
    <cfRule type="containsText" dxfId="138" priority="25" stopIfTrue="1" operator="containsText" text="Riesgo Extremo">
      <formula>NOT(ISERROR(SEARCH("Riesgo Extremo",H122)))</formula>
    </cfRule>
  </conditionalFormatting>
  <conditionalFormatting sqref="H126:H129">
    <cfRule type="containsText" dxfId="137" priority="20" stopIfTrue="1" operator="containsText" text="Riesgo Alto">
      <formula>NOT(ISERROR(SEARCH("Riesgo Alto",H126)))</formula>
    </cfRule>
    <cfRule type="containsText" dxfId="136" priority="21" stopIfTrue="1" operator="containsText" text="Riesgo Moderado">
      <formula>NOT(ISERROR(SEARCH("Riesgo Moderado",H126)))</formula>
    </cfRule>
    <cfRule type="containsText" dxfId="135" priority="22" stopIfTrue="1" operator="containsText" text="Riesgo Bajo">
      <formula>NOT(ISERROR(SEARCH("Riesgo Bajo",H126)))</formula>
    </cfRule>
    <cfRule type="containsText" dxfId="134" priority="23" stopIfTrue="1" operator="containsText" text="Riesgo Alto">
      <formula>NOT(ISERROR(SEARCH("Riesgo Alto",H126)))</formula>
    </cfRule>
    <cfRule type="containsText" dxfId="133" priority="24" stopIfTrue="1" operator="containsText" text="Riesgo Extremo">
      <formula>NOT(ISERROR(SEARCH("Riesgo Extremo",H126)))</formula>
    </cfRule>
  </conditionalFormatting>
  <conditionalFormatting sqref="H126:H129">
    <cfRule type="containsText" dxfId="132" priority="19" stopIfTrue="1" operator="containsText" text="Riesgo Extremo">
      <formula>NOT(ISERROR(SEARCH("Riesgo Extremo",H126)))</formula>
    </cfRule>
  </conditionalFormatting>
  <conditionalFormatting sqref="H132">
    <cfRule type="containsText" dxfId="131" priority="14" stopIfTrue="1" operator="containsText" text="Riesgo Alto">
      <formula>NOT(ISERROR(SEARCH("Riesgo Alto",H132)))</formula>
    </cfRule>
    <cfRule type="containsText" dxfId="130" priority="15" stopIfTrue="1" operator="containsText" text="Riesgo Moderado">
      <formula>NOT(ISERROR(SEARCH("Riesgo Moderado",H132)))</formula>
    </cfRule>
    <cfRule type="containsText" dxfId="129" priority="16" stopIfTrue="1" operator="containsText" text="Riesgo Bajo">
      <formula>NOT(ISERROR(SEARCH("Riesgo Bajo",H132)))</formula>
    </cfRule>
    <cfRule type="containsText" dxfId="128" priority="17" stopIfTrue="1" operator="containsText" text="Riesgo Alto">
      <formula>NOT(ISERROR(SEARCH("Riesgo Alto",H132)))</formula>
    </cfRule>
    <cfRule type="containsText" dxfId="127" priority="18" stopIfTrue="1" operator="containsText" text="Riesgo Extremo">
      <formula>NOT(ISERROR(SEARCH("Riesgo Extremo",H132)))</formula>
    </cfRule>
  </conditionalFormatting>
  <conditionalFormatting sqref="H132">
    <cfRule type="containsText" dxfId="126" priority="13" stopIfTrue="1" operator="containsText" text="Riesgo Extremo">
      <formula>NOT(ISERROR(SEARCH("Riesgo Extremo",H132)))</formula>
    </cfRule>
  </conditionalFormatting>
  <conditionalFormatting sqref="H136">
    <cfRule type="containsText" dxfId="125" priority="8" stopIfTrue="1" operator="containsText" text="Riesgo Alto">
      <formula>NOT(ISERROR(SEARCH("Riesgo Alto",H136)))</formula>
    </cfRule>
    <cfRule type="containsText" dxfId="124" priority="9" stopIfTrue="1" operator="containsText" text="Riesgo Moderado">
      <formula>NOT(ISERROR(SEARCH("Riesgo Moderado",H136)))</formula>
    </cfRule>
    <cfRule type="containsText" dxfId="123" priority="10" stopIfTrue="1" operator="containsText" text="Riesgo Bajo">
      <formula>NOT(ISERROR(SEARCH("Riesgo Bajo",H136)))</formula>
    </cfRule>
    <cfRule type="containsText" dxfId="122" priority="11" stopIfTrue="1" operator="containsText" text="Riesgo Alto">
      <formula>NOT(ISERROR(SEARCH("Riesgo Alto",H136)))</formula>
    </cfRule>
    <cfRule type="containsText" dxfId="121" priority="12" stopIfTrue="1" operator="containsText" text="Riesgo Extremo">
      <formula>NOT(ISERROR(SEARCH("Riesgo Extremo",H136)))</formula>
    </cfRule>
  </conditionalFormatting>
  <conditionalFormatting sqref="H136">
    <cfRule type="containsText" dxfId="120" priority="7" stopIfTrue="1" operator="containsText" text="Riesgo Extremo">
      <formula>NOT(ISERROR(SEARCH("Riesgo Extremo",H136)))</formula>
    </cfRule>
  </conditionalFormatting>
  <conditionalFormatting sqref="N121 N125 N131 N135">
    <cfRule type="containsText" dxfId="119" priority="2" stopIfTrue="1" operator="containsText" text="Riesgo Alto">
      <formula>NOT(ISERROR(SEARCH("Riesgo Alto",N121)))</formula>
    </cfRule>
    <cfRule type="containsText" dxfId="118" priority="3" stopIfTrue="1" operator="containsText" text="Riesgo Moderado">
      <formula>NOT(ISERROR(SEARCH("Riesgo Moderado",N121)))</formula>
    </cfRule>
    <cfRule type="containsText" dxfId="117" priority="4" stopIfTrue="1" operator="containsText" text="Riesgo Bajo">
      <formula>NOT(ISERROR(SEARCH("Riesgo Bajo",N121)))</formula>
    </cfRule>
    <cfRule type="containsText" dxfId="116" priority="5" stopIfTrue="1" operator="containsText" text="Riesgo Alto">
      <formula>NOT(ISERROR(SEARCH("Riesgo Alto",N121)))</formula>
    </cfRule>
    <cfRule type="containsText" dxfId="115" priority="6" stopIfTrue="1" operator="containsText" text="Riesgo Extremo">
      <formula>NOT(ISERROR(SEARCH("Riesgo Extremo",N121)))</formula>
    </cfRule>
  </conditionalFormatting>
  <conditionalFormatting sqref="N121 N125 N131 N135">
    <cfRule type="containsText" dxfId="114" priority="1" stopIfTrue="1" operator="containsText" text="Riesgo Extremo">
      <formula>NOT(ISERROR(SEARCH("Riesgo Extremo",N121)))</formula>
    </cfRule>
  </conditionalFormatting>
  <printOptions horizontalCentered="1" verticalCentered="1"/>
  <pageMargins left="0.78740157480314965" right="0.19685039370078741" top="0.19685039370078741" bottom="0.27559055118110237" header="0" footer="0.11811023622047245"/>
  <pageSetup paperSize="5" scale="19" fitToHeight="10" orientation="landscape" r:id="rId1"/>
  <headerFooter>
    <oddFooter>&amp;C&amp;14&amp;P de &amp;N&amp;R&amp;14GIT Riesgos - VPRE, Diciembre de 2013</oddFooter>
  </headerFooter>
  <rowBreaks count="8" manualBreakCount="8">
    <brk id="33" min="1" max="24" man="1"/>
    <brk id="60" min="1" max="24" man="1"/>
    <brk id="82" min="1" max="24" man="1"/>
    <brk id="104" min="1" max="24" man="1"/>
    <brk id="119" min="1" max="24" man="1"/>
    <brk id="137" min="1" max="24" man="1"/>
    <brk id="164" min="1" max="24" man="1"/>
    <brk id="186" min="1" max="24"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N60"/>
  <sheetViews>
    <sheetView workbookViewId="0"/>
  </sheetViews>
  <sheetFormatPr baseColWidth="10" defaultRowHeight="12.75" x14ac:dyDescent="0.2"/>
  <cols>
    <col min="1" max="1" width="4.42578125" customWidth="1"/>
    <col min="2" max="2" width="14.85546875" customWidth="1"/>
    <col min="3" max="3" width="20.5703125" customWidth="1"/>
    <col min="4" max="4" width="26.28515625" customWidth="1"/>
    <col min="7" max="7" width="14.5703125" bestFit="1" customWidth="1"/>
    <col min="8" max="8" width="9.28515625" bestFit="1" customWidth="1"/>
    <col min="13" max="13" width="2.85546875" customWidth="1"/>
    <col min="14" max="14" width="22.140625" customWidth="1"/>
  </cols>
  <sheetData>
    <row r="3" spans="2:14" x14ac:dyDescent="0.2">
      <c r="J3" t="s">
        <v>17</v>
      </c>
      <c r="K3" t="s">
        <v>9</v>
      </c>
      <c r="L3" t="s">
        <v>18</v>
      </c>
      <c r="N3" s="2"/>
    </row>
    <row r="4" spans="2:14" ht="107.25" customHeight="1" x14ac:dyDescent="0.2">
      <c r="B4" t="s">
        <v>8</v>
      </c>
      <c r="D4" t="s">
        <v>15</v>
      </c>
      <c r="G4" t="s">
        <v>0</v>
      </c>
      <c r="H4" t="s">
        <v>1</v>
      </c>
      <c r="J4" s="5" t="s">
        <v>7</v>
      </c>
      <c r="K4" s="5" t="s">
        <v>6</v>
      </c>
      <c r="L4" s="5" t="s">
        <v>5</v>
      </c>
      <c r="N4" s="13" t="s">
        <v>4</v>
      </c>
    </row>
    <row r="5" spans="2:14" x14ac:dyDescent="0.2">
      <c r="B5" t="s">
        <v>10</v>
      </c>
      <c r="D5">
        <v>1</v>
      </c>
      <c r="G5" t="s">
        <v>16</v>
      </c>
      <c r="H5" t="s">
        <v>16</v>
      </c>
      <c r="J5">
        <v>0</v>
      </c>
      <c r="K5">
        <v>0</v>
      </c>
      <c r="L5">
        <v>0</v>
      </c>
      <c r="N5" s="2" t="s">
        <v>19</v>
      </c>
    </row>
    <row r="6" spans="2:14" x14ac:dyDescent="0.2">
      <c r="B6" t="s">
        <v>11</v>
      </c>
      <c r="D6">
        <v>0</v>
      </c>
      <c r="J6">
        <v>1</v>
      </c>
      <c r="K6">
        <v>1</v>
      </c>
      <c r="L6">
        <v>1</v>
      </c>
      <c r="N6" s="2" t="s">
        <v>20</v>
      </c>
    </row>
    <row r="7" spans="2:14" ht="38.25" x14ac:dyDescent="0.2">
      <c r="B7" t="s">
        <v>12</v>
      </c>
      <c r="N7" s="14" t="s">
        <v>22</v>
      </c>
    </row>
    <row r="8" spans="2:14" x14ac:dyDescent="0.2">
      <c r="B8" t="s">
        <v>13</v>
      </c>
      <c r="N8" s="2" t="s">
        <v>21</v>
      </c>
    </row>
    <row r="9" spans="2:14" x14ac:dyDescent="0.2">
      <c r="B9" t="s">
        <v>14</v>
      </c>
    </row>
    <row r="15" spans="2:14" ht="15.75" x14ac:dyDescent="0.2">
      <c r="B15" s="7">
        <v>1</v>
      </c>
      <c r="C15" s="10" t="s">
        <v>24</v>
      </c>
      <c r="D15" s="8"/>
      <c r="E15" s="18" t="s">
        <v>16</v>
      </c>
      <c r="I15" s="505"/>
      <c r="J15" s="506"/>
      <c r="K15" s="506"/>
      <c r="L15" s="506"/>
    </row>
    <row r="16" spans="2:14" ht="15.75" x14ac:dyDescent="0.2">
      <c r="B16" s="7">
        <v>2</v>
      </c>
      <c r="C16" s="10" t="s">
        <v>25</v>
      </c>
      <c r="D16" s="8"/>
      <c r="E16" s="8"/>
      <c r="I16" s="4"/>
      <c r="J16" s="3"/>
      <c r="K16" s="3"/>
      <c r="L16" s="3"/>
    </row>
    <row r="17" spans="2:12" ht="15.75" x14ac:dyDescent="0.2">
      <c r="B17" s="7">
        <v>3</v>
      </c>
      <c r="C17" s="10" t="s">
        <v>2</v>
      </c>
      <c r="D17" s="8"/>
      <c r="E17" s="8"/>
      <c r="I17" s="4"/>
      <c r="J17" s="3"/>
      <c r="K17" s="3"/>
      <c r="L17" s="3"/>
    </row>
    <row r="18" spans="2:12" ht="15.75" x14ac:dyDescent="0.2">
      <c r="B18" s="7">
        <v>4</v>
      </c>
      <c r="C18" s="10" t="s">
        <v>26</v>
      </c>
      <c r="D18" s="9"/>
      <c r="E18" s="9"/>
      <c r="I18" s="505"/>
      <c r="J18" s="506"/>
      <c r="K18" s="506"/>
      <c r="L18" s="506"/>
    </row>
    <row r="19" spans="2:12" ht="15.75" x14ac:dyDescent="0.2">
      <c r="B19" s="7">
        <v>5</v>
      </c>
      <c r="C19" s="10" t="s">
        <v>28</v>
      </c>
      <c r="D19" s="9"/>
      <c r="E19" s="9"/>
      <c r="I19" s="505"/>
      <c r="J19" s="506"/>
      <c r="K19" s="506"/>
      <c r="L19" s="506"/>
    </row>
    <row r="20" spans="2:12" ht="15.75" x14ac:dyDescent="0.2">
      <c r="B20" s="1"/>
      <c r="C20" s="15"/>
      <c r="D20" s="9"/>
      <c r="E20" s="9"/>
      <c r="I20" s="4"/>
      <c r="J20" s="3"/>
      <c r="K20" s="3"/>
      <c r="L20" s="3"/>
    </row>
    <row r="23" spans="2:12" x14ac:dyDescent="0.2">
      <c r="B23" s="11">
        <v>13</v>
      </c>
      <c r="C23" s="10" t="s">
        <v>3</v>
      </c>
      <c r="D23" s="11"/>
    </row>
    <row r="24" spans="2:12" x14ac:dyDescent="0.2">
      <c r="B24" s="11">
        <v>11</v>
      </c>
      <c r="C24" s="10" t="s">
        <v>27</v>
      </c>
      <c r="D24" s="11"/>
    </row>
    <row r="25" spans="2:12" x14ac:dyDescent="0.2">
      <c r="B25" s="11">
        <v>7</v>
      </c>
      <c r="C25" s="10" t="s">
        <v>2</v>
      </c>
      <c r="D25" s="11"/>
    </row>
    <row r="26" spans="2:12" x14ac:dyDescent="0.2">
      <c r="B26" s="6"/>
      <c r="C26" s="10"/>
      <c r="D26" s="6"/>
    </row>
    <row r="27" spans="2:12" x14ac:dyDescent="0.2">
      <c r="B27" s="6"/>
      <c r="C27" s="10"/>
      <c r="D27" s="6"/>
    </row>
    <row r="28" spans="2:12" x14ac:dyDescent="0.2">
      <c r="B28" s="9"/>
      <c r="C28" s="15"/>
      <c r="D28" s="9"/>
    </row>
    <row r="29" spans="2:12" x14ac:dyDescent="0.2">
      <c r="B29" s="9"/>
      <c r="C29" s="15"/>
      <c r="D29" s="9"/>
    </row>
    <row r="30" spans="2:12" x14ac:dyDescent="0.2">
      <c r="B30" s="9"/>
      <c r="C30" s="15"/>
      <c r="D30" s="9"/>
    </row>
    <row r="31" spans="2:12" x14ac:dyDescent="0.2">
      <c r="B31" s="9"/>
      <c r="C31" s="15"/>
      <c r="D31" s="9"/>
    </row>
    <row r="32" spans="2:12" ht="13.5" customHeight="1" x14ac:dyDescent="0.2">
      <c r="B32" s="9"/>
      <c r="C32" s="15"/>
      <c r="D32" s="9"/>
    </row>
    <row r="33" spans="2:7" ht="13.5" customHeight="1" x14ac:dyDescent="0.2">
      <c r="B33" s="9"/>
      <c r="C33" s="15"/>
      <c r="D33" s="9"/>
    </row>
    <row r="35" spans="2:7" x14ac:dyDescent="0.2">
      <c r="B35" s="7" t="s">
        <v>33</v>
      </c>
      <c r="C35" s="7"/>
      <c r="D35" s="7" t="s">
        <v>34</v>
      </c>
    </row>
    <row r="36" spans="2:7" x14ac:dyDescent="0.2">
      <c r="B36" s="7">
        <v>1</v>
      </c>
      <c r="C36" s="16" t="s">
        <v>29</v>
      </c>
      <c r="D36" s="12" t="s">
        <v>29</v>
      </c>
      <c r="E36" s="17"/>
      <c r="F36" s="7"/>
      <c r="G36" s="7"/>
    </row>
    <row r="37" spans="2:7" x14ac:dyDescent="0.2">
      <c r="B37" s="7">
        <v>2</v>
      </c>
      <c r="C37" s="12" t="s">
        <v>29</v>
      </c>
      <c r="D37" s="12" t="s">
        <v>30</v>
      </c>
      <c r="E37" s="7"/>
      <c r="F37" s="7"/>
      <c r="G37" s="7"/>
    </row>
    <row r="38" spans="2:7" x14ac:dyDescent="0.2">
      <c r="B38" s="7">
        <v>3</v>
      </c>
      <c r="C38" s="12" t="s">
        <v>29</v>
      </c>
      <c r="D38" s="12" t="s">
        <v>31</v>
      </c>
      <c r="E38" s="7"/>
      <c r="F38" s="7"/>
      <c r="G38" s="7"/>
    </row>
    <row r="39" spans="2:7" x14ac:dyDescent="0.2">
      <c r="B39" s="7">
        <v>4</v>
      </c>
      <c r="C39" s="12" t="s">
        <v>30</v>
      </c>
      <c r="D39" s="12" t="s">
        <v>32</v>
      </c>
      <c r="E39" s="7"/>
      <c r="F39" s="7"/>
      <c r="G39" s="7"/>
    </row>
    <row r="40" spans="2:7" x14ac:dyDescent="0.2">
      <c r="B40" s="7">
        <v>5</v>
      </c>
      <c r="C40" s="12" t="s">
        <v>31</v>
      </c>
      <c r="D40" s="7"/>
      <c r="E40" s="7"/>
      <c r="F40" s="7"/>
      <c r="G40" s="7"/>
    </row>
    <row r="41" spans="2:7" x14ac:dyDescent="0.2">
      <c r="B41" s="7">
        <v>6</v>
      </c>
      <c r="C41" s="12" t="s">
        <v>29</v>
      </c>
      <c r="D41" s="7"/>
      <c r="E41" s="7"/>
      <c r="F41" s="7"/>
      <c r="G41" s="7"/>
    </row>
    <row r="42" spans="2:7" x14ac:dyDescent="0.2">
      <c r="B42" s="7">
        <v>7</v>
      </c>
      <c r="C42" s="12" t="s">
        <v>30</v>
      </c>
      <c r="D42" s="7"/>
      <c r="E42" s="7"/>
      <c r="F42" s="7"/>
      <c r="G42" s="7"/>
    </row>
    <row r="43" spans="2:7" x14ac:dyDescent="0.2">
      <c r="B43" s="7">
        <v>11</v>
      </c>
      <c r="C43" s="12" t="s">
        <v>31</v>
      </c>
      <c r="D43" s="7"/>
      <c r="E43" s="7"/>
      <c r="F43" s="7"/>
      <c r="G43" s="7"/>
    </row>
    <row r="44" spans="2:7" x14ac:dyDescent="0.2">
      <c r="B44" s="7">
        <v>12</v>
      </c>
      <c r="C44" s="12" t="s">
        <v>29</v>
      </c>
      <c r="D44" s="7"/>
      <c r="E44" s="7"/>
      <c r="F44" s="7"/>
      <c r="G44" s="7"/>
    </row>
    <row r="45" spans="2:7" x14ac:dyDescent="0.2">
      <c r="B45" s="7">
        <v>13</v>
      </c>
      <c r="C45" s="12" t="s">
        <v>31</v>
      </c>
      <c r="D45" s="7"/>
      <c r="E45" s="7"/>
      <c r="F45" s="7"/>
      <c r="G45" s="7"/>
    </row>
    <row r="46" spans="2:7" x14ac:dyDescent="0.2">
      <c r="B46" s="7">
        <v>14</v>
      </c>
      <c r="C46" s="12" t="s">
        <v>30</v>
      </c>
      <c r="D46" s="7"/>
      <c r="E46" s="7"/>
      <c r="F46" s="7"/>
      <c r="G46" s="7"/>
    </row>
    <row r="47" spans="2:7" x14ac:dyDescent="0.2">
      <c r="B47" s="7">
        <v>18</v>
      </c>
      <c r="C47" s="12" t="s">
        <v>30</v>
      </c>
      <c r="D47" s="7"/>
      <c r="E47" s="7"/>
      <c r="F47" s="7"/>
      <c r="G47" s="7"/>
    </row>
    <row r="48" spans="2:7" x14ac:dyDescent="0.2">
      <c r="B48" s="7">
        <v>21</v>
      </c>
      <c r="C48" s="12" t="s">
        <v>31</v>
      </c>
      <c r="D48" s="7"/>
      <c r="E48" s="7"/>
      <c r="F48" s="7"/>
      <c r="G48" s="7"/>
    </row>
    <row r="49" spans="2:7" x14ac:dyDescent="0.2">
      <c r="B49" s="7">
        <v>22</v>
      </c>
      <c r="C49" s="12" t="s">
        <v>31</v>
      </c>
      <c r="D49" s="7"/>
      <c r="E49" s="7"/>
      <c r="F49" s="7"/>
      <c r="G49" s="7"/>
    </row>
    <row r="50" spans="2:7" x14ac:dyDescent="0.2">
      <c r="B50" s="7">
        <v>24</v>
      </c>
      <c r="C50" s="12" t="s">
        <v>31</v>
      </c>
      <c r="D50" s="7"/>
      <c r="E50" s="7"/>
      <c r="F50" s="7"/>
      <c r="G50" s="7"/>
    </row>
    <row r="51" spans="2:7" x14ac:dyDescent="0.2">
      <c r="B51" s="7">
        <v>26</v>
      </c>
      <c r="C51" s="12" t="s">
        <v>32</v>
      </c>
      <c r="D51" s="7"/>
      <c r="E51" s="7"/>
      <c r="F51" s="7"/>
      <c r="G51" s="7"/>
    </row>
    <row r="52" spans="2:7" x14ac:dyDescent="0.2">
      <c r="B52" s="7">
        <v>28</v>
      </c>
      <c r="C52" s="12" t="s">
        <v>31</v>
      </c>
      <c r="D52" s="7"/>
      <c r="E52" s="7"/>
      <c r="F52" s="7"/>
      <c r="G52" s="7"/>
    </row>
    <row r="53" spans="2:7" x14ac:dyDescent="0.2">
      <c r="B53" s="7">
        <v>30</v>
      </c>
      <c r="C53" s="12" t="s">
        <v>31</v>
      </c>
      <c r="D53" s="7"/>
      <c r="E53" s="7"/>
      <c r="F53" s="7"/>
      <c r="G53" s="7"/>
    </row>
    <row r="54" spans="2:7" x14ac:dyDescent="0.2">
      <c r="B54" s="7">
        <v>33</v>
      </c>
      <c r="C54" s="12" t="s">
        <v>32</v>
      </c>
      <c r="D54" s="7"/>
      <c r="E54" s="7"/>
      <c r="F54" s="7"/>
      <c r="G54" s="7"/>
    </row>
    <row r="55" spans="2:7" x14ac:dyDescent="0.2">
      <c r="B55" s="7">
        <v>35</v>
      </c>
      <c r="C55" s="12" t="s">
        <v>32</v>
      </c>
      <c r="D55" s="7"/>
      <c r="E55" s="7"/>
      <c r="F55" s="7"/>
      <c r="G55" s="7"/>
    </row>
    <row r="56" spans="2:7" x14ac:dyDescent="0.2">
      <c r="B56" s="7">
        <v>39</v>
      </c>
      <c r="C56" s="12" t="s">
        <v>32</v>
      </c>
      <c r="D56" s="7"/>
      <c r="E56" s="7"/>
      <c r="F56" s="7"/>
      <c r="G56" s="7"/>
    </row>
    <row r="57" spans="2:7" x14ac:dyDescent="0.2">
      <c r="B57" s="7">
        <v>44</v>
      </c>
      <c r="C57" s="12" t="s">
        <v>32</v>
      </c>
      <c r="D57" s="7"/>
      <c r="E57" s="7"/>
      <c r="F57" s="7"/>
      <c r="G57" s="7"/>
    </row>
    <row r="58" spans="2:7" x14ac:dyDescent="0.2">
      <c r="B58" s="7">
        <v>52</v>
      </c>
      <c r="C58" s="12" t="s">
        <v>32</v>
      </c>
      <c r="D58" s="7"/>
      <c r="E58" s="7"/>
      <c r="F58" s="7"/>
      <c r="G58" s="7"/>
    </row>
    <row r="59" spans="2:7" x14ac:dyDescent="0.2">
      <c r="B59" s="7">
        <v>55</v>
      </c>
      <c r="C59" s="12" t="s">
        <v>32</v>
      </c>
      <c r="D59" s="7"/>
      <c r="E59" s="7"/>
      <c r="F59" s="7"/>
      <c r="G59" s="7"/>
    </row>
    <row r="60" spans="2:7" x14ac:dyDescent="0.2">
      <c r="B60" s="7">
        <v>65</v>
      </c>
      <c r="C60" s="12" t="s">
        <v>32</v>
      </c>
      <c r="D60" s="7"/>
      <c r="E60" s="7"/>
      <c r="F60" s="7"/>
      <c r="G60" s="7"/>
    </row>
  </sheetData>
  <mergeCells count="3">
    <mergeCell ref="I19:L19"/>
    <mergeCell ref="I15:L15"/>
    <mergeCell ref="I18:L18"/>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N112"/>
  <sheetViews>
    <sheetView topLeftCell="D43" zoomScale="30" zoomScaleNormal="30" workbookViewId="0">
      <selection activeCell="F106" sqref="F106"/>
    </sheetView>
  </sheetViews>
  <sheetFormatPr baseColWidth="10" defaultRowHeight="12.75" x14ac:dyDescent="0.2"/>
  <cols>
    <col min="1" max="1" width="2.42578125" customWidth="1"/>
    <col min="2" max="2" width="56.28515625" customWidth="1"/>
    <col min="3" max="3" width="14.140625" bestFit="1" customWidth="1"/>
    <col min="4" max="4" width="46.42578125" style="27" customWidth="1"/>
    <col min="5" max="5" width="151.5703125" style="91" customWidth="1"/>
    <col min="6" max="6" width="44.5703125" customWidth="1"/>
    <col min="7" max="7" width="152.7109375" customWidth="1"/>
    <col min="8" max="8" width="38.7109375" customWidth="1"/>
    <col min="9" max="9" width="168.42578125" customWidth="1"/>
    <col min="10" max="10" width="29" customWidth="1"/>
    <col min="11" max="11" width="129.42578125" customWidth="1"/>
    <col min="12" max="12" width="25.42578125" customWidth="1"/>
    <col min="13" max="13" width="116" customWidth="1"/>
    <col min="15" max="15" width="11.42578125" customWidth="1"/>
  </cols>
  <sheetData>
    <row r="2" spans="2:14" x14ac:dyDescent="0.2">
      <c r="B2" s="20"/>
      <c r="C2" s="20"/>
      <c r="D2" s="26"/>
      <c r="E2" s="81"/>
      <c r="F2" s="21"/>
      <c r="G2" s="21"/>
      <c r="H2" s="21"/>
      <c r="I2" s="21"/>
      <c r="J2" s="21"/>
      <c r="K2" s="21"/>
      <c r="L2" s="21"/>
      <c r="M2" s="21"/>
      <c r="N2" s="20"/>
    </row>
    <row r="3" spans="2:14" ht="3" customHeight="1" x14ac:dyDescent="0.2">
      <c r="B3" s="20"/>
      <c r="C3" s="20"/>
      <c r="D3" s="26"/>
      <c r="E3" s="81"/>
      <c r="F3" s="21"/>
      <c r="G3" s="21"/>
      <c r="H3" s="21"/>
      <c r="I3" s="21"/>
      <c r="J3" s="21"/>
      <c r="K3" s="21"/>
      <c r="L3" s="21"/>
      <c r="M3" s="21"/>
      <c r="N3" s="20"/>
    </row>
    <row r="4" spans="2:14" hidden="1" x14ac:dyDescent="0.2">
      <c r="B4" s="20"/>
      <c r="C4" s="20"/>
      <c r="D4" s="26"/>
      <c r="E4" s="81"/>
      <c r="F4" s="21"/>
      <c r="G4" s="21"/>
      <c r="H4" s="21"/>
      <c r="I4" s="21"/>
      <c r="J4" s="21"/>
      <c r="K4" s="21"/>
      <c r="L4" s="25"/>
      <c r="N4" s="20"/>
    </row>
    <row r="5" spans="2:14" ht="37.5" x14ac:dyDescent="0.5">
      <c r="B5" s="524"/>
      <c r="C5" s="524"/>
      <c r="D5" s="527" t="s">
        <v>38</v>
      </c>
      <c r="E5" s="528"/>
      <c r="F5" s="528"/>
      <c r="G5" s="528"/>
      <c r="H5" s="528"/>
      <c r="I5" s="528"/>
      <c r="J5" s="528"/>
      <c r="K5" s="528"/>
      <c r="L5" s="529"/>
      <c r="M5" s="31" t="s">
        <v>79</v>
      </c>
      <c r="N5" s="20"/>
    </row>
    <row r="6" spans="2:14" ht="36.75" customHeight="1" x14ac:dyDescent="0.5">
      <c r="B6" s="524"/>
      <c r="C6" s="524"/>
      <c r="D6" s="527" t="s">
        <v>35</v>
      </c>
      <c r="E6" s="528"/>
      <c r="F6" s="528"/>
      <c r="G6" s="528"/>
      <c r="H6" s="528"/>
      <c r="I6" s="528"/>
      <c r="J6" s="528"/>
      <c r="K6" s="528"/>
      <c r="L6" s="529"/>
      <c r="M6" s="31" t="s">
        <v>53</v>
      </c>
      <c r="N6" s="20"/>
    </row>
    <row r="7" spans="2:14" ht="33.75" customHeight="1" x14ac:dyDescent="0.5">
      <c r="B7" s="524"/>
      <c r="C7" s="524"/>
      <c r="D7" s="527" t="s">
        <v>36</v>
      </c>
      <c r="E7" s="528"/>
      <c r="F7" s="528"/>
      <c r="G7" s="528"/>
      <c r="H7" s="528"/>
      <c r="I7" s="528"/>
      <c r="J7" s="528"/>
      <c r="K7" s="528"/>
      <c r="L7" s="529"/>
      <c r="M7" s="31" t="s">
        <v>66</v>
      </c>
      <c r="N7" s="20"/>
    </row>
    <row r="8" spans="2:14" ht="44.25" customHeight="1" x14ac:dyDescent="0.5">
      <c r="B8" s="524"/>
      <c r="C8" s="524"/>
      <c r="D8" s="527" t="s">
        <v>636</v>
      </c>
      <c r="E8" s="528"/>
      <c r="F8" s="528"/>
      <c r="G8" s="528"/>
      <c r="H8" s="528"/>
      <c r="I8" s="528"/>
      <c r="J8" s="528"/>
      <c r="K8" s="528"/>
      <c r="L8" s="529"/>
      <c r="M8" s="31" t="s">
        <v>54</v>
      </c>
      <c r="N8" s="20"/>
    </row>
    <row r="9" spans="2:14" ht="44.25" customHeight="1" x14ac:dyDescent="0.5">
      <c r="B9" s="230"/>
      <c r="C9" s="230"/>
      <c r="D9" s="551" t="s">
        <v>637</v>
      </c>
      <c r="E9" s="551"/>
      <c r="F9" s="551"/>
      <c r="G9" s="551"/>
      <c r="H9" s="551"/>
      <c r="I9" s="551"/>
      <c r="J9" s="551"/>
      <c r="K9" s="551"/>
      <c r="L9" s="551"/>
      <c r="M9" s="231"/>
      <c r="N9" s="20"/>
    </row>
    <row r="10" spans="2:14" ht="27" thickBot="1" x14ac:dyDescent="0.25">
      <c r="B10" s="22"/>
      <c r="C10" s="23"/>
      <c r="D10" s="24"/>
      <c r="E10" s="82"/>
      <c r="F10" s="24"/>
      <c r="G10" s="24"/>
      <c r="H10" s="24"/>
      <c r="I10" s="24"/>
      <c r="J10" s="24"/>
      <c r="K10" s="24"/>
      <c r="L10" s="24"/>
      <c r="M10" s="24"/>
      <c r="N10" s="20"/>
    </row>
    <row r="11" spans="2:14" ht="63.75" customHeight="1" thickBot="1" x14ac:dyDescent="0.25">
      <c r="B11" s="517" t="s">
        <v>0</v>
      </c>
      <c r="C11" s="532"/>
      <c r="D11" s="517" t="s">
        <v>1</v>
      </c>
      <c r="E11" s="535"/>
      <c r="F11" s="535"/>
      <c r="G11" s="535"/>
      <c r="H11" s="536"/>
      <c r="I11" s="537"/>
      <c r="J11" s="146"/>
      <c r="K11" s="146"/>
      <c r="L11" s="146"/>
      <c r="M11" s="146"/>
      <c r="N11" s="20"/>
    </row>
    <row r="12" spans="2:14" ht="36.75" customHeight="1" thickTop="1" thickBot="1" x14ac:dyDescent="0.25">
      <c r="B12" s="533"/>
      <c r="C12" s="534"/>
      <c r="D12" s="538" t="s">
        <v>304</v>
      </c>
      <c r="E12" s="539"/>
      <c r="F12" s="538" t="s">
        <v>305</v>
      </c>
      <c r="G12" s="539"/>
      <c r="H12" s="542" t="s">
        <v>306</v>
      </c>
      <c r="I12" s="543"/>
      <c r="J12" s="20"/>
    </row>
    <row r="13" spans="2:14" ht="36.75" customHeight="1" thickBot="1" x14ac:dyDescent="0.45">
      <c r="B13" s="123"/>
      <c r="C13" s="124"/>
      <c r="D13" s="557">
        <v>7</v>
      </c>
      <c r="E13" s="531"/>
      <c r="F13" s="557">
        <v>11</v>
      </c>
      <c r="G13" s="531"/>
      <c r="H13" s="530">
        <v>13</v>
      </c>
      <c r="I13" s="531"/>
      <c r="J13" s="20"/>
    </row>
    <row r="14" spans="2:14" ht="48" customHeight="1" x14ac:dyDescent="0.2">
      <c r="B14" s="514" t="s">
        <v>71</v>
      </c>
      <c r="C14" s="517">
        <v>1</v>
      </c>
      <c r="D14" s="510">
        <f>+D13*$C$14</f>
        <v>7</v>
      </c>
      <c r="E14" s="511"/>
      <c r="F14" s="510">
        <f>+F13*C14</f>
        <v>11</v>
      </c>
      <c r="G14" s="511"/>
      <c r="H14" s="525">
        <f>+H13*C14</f>
        <v>13</v>
      </c>
      <c r="I14" s="526"/>
      <c r="J14" s="20"/>
    </row>
    <row r="15" spans="2:14" ht="51" customHeight="1" x14ac:dyDescent="0.2">
      <c r="B15" s="515"/>
      <c r="C15" s="518"/>
      <c r="D15" s="512" t="s">
        <v>67</v>
      </c>
      <c r="E15" s="513"/>
      <c r="F15" s="512" t="s">
        <v>303</v>
      </c>
      <c r="G15" s="513"/>
      <c r="H15" s="520" t="s">
        <v>302</v>
      </c>
      <c r="I15" s="521"/>
      <c r="J15" s="20"/>
    </row>
    <row r="16" spans="2:14" ht="123" customHeight="1" x14ac:dyDescent="0.2">
      <c r="B16" s="515"/>
      <c r="C16" s="518"/>
      <c r="D16" s="40" t="str">
        <f>+InsumosMatrizRiesgos!H77</f>
        <v>GC-V.G.Cont.1</v>
      </c>
      <c r="E16" s="41" t="str">
        <f>+InsumosMatrizRiesgos!I77</f>
        <v>Manipulación de informes de seguimiento a contratos para favorecer a un tercero.</v>
      </c>
      <c r="F16" s="157" t="str">
        <f>+InsumosMatrizRiesgos!H91</f>
        <v>CP-Cont.1</v>
      </c>
      <c r="G16" s="41" t="str">
        <f>+InsumosMatrizRiesgos!I91</f>
        <v>Elaboración y modificación del pliego de condiciones  a la medida de una firma(s) particular.</v>
      </c>
      <c r="H16" s="155" t="str">
        <f>+InsumosMatrizRiesgos!H106</f>
        <v>CP-Cont.2</v>
      </c>
      <c r="I16" s="45" t="str">
        <f>+InsumosMatrizRiesgos!I106</f>
        <v>Filtración de la información antes de publicación de pliegos, o de la asignación de licitación</v>
      </c>
      <c r="J16" s="20"/>
    </row>
    <row r="17" spans="2:13" ht="180.75" customHeight="1" x14ac:dyDescent="0.2">
      <c r="B17" s="515"/>
      <c r="C17" s="518"/>
      <c r="D17" s="40" t="str">
        <f>+InsumosMatrizRiesgos!H78</f>
        <v>GC-V.G.Cont.2</v>
      </c>
      <c r="E17" s="41" t="str">
        <f>+InsumosMatrizRiesgos!I78</f>
        <v>Omisión de reportes por actividades sospechosas de LAFT/CO relacionadas con las concesiones.</v>
      </c>
      <c r="F17" s="157" t="str">
        <f>+InsumosMatrizRiesgos!H92</f>
        <v>EPI-V.Estruc.3</v>
      </c>
      <c r="G17" s="41" t="str">
        <f>+InsumosMatrizRiesgos!I92</f>
        <v>Filtración de la información contenida en los estudios de factibilidad antes de su aprobación final.</v>
      </c>
      <c r="H17" s="155" t="str">
        <f>+InsumosMatrizRiesgos!H107</f>
        <v>CP-Cont.3</v>
      </c>
      <c r="I17" s="45" t="str">
        <f>+InsumosMatrizRiesgos!I107</f>
        <v>Evaluación de los criterios de adjudicación de forma subjetiva o errónea.</v>
      </c>
      <c r="J17" s="20"/>
      <c r="M17" s="76" t="s">
        <v>663</v>
      </c>
    </row>
    <row r="18" spans="2:13" ht="142.5" customHeight="1" x14ac:dyDescent="0.2">
      <c r="B18" s="515"/>
      <c r="C18" s="518"/>
      <c r="D18" s="40" t="str">
        <f>+InsumosMatrizRiesgos!H79</f>
        <v>GC-V.G.Cont.4</v>
      </c>
      <c r="E18" s="41" t="str">
        <f>+InsumosMatrizRiesgos!I79</f>
        <v>Intercambio de prebendas para el otorgamiento de permisos .</v>
      </c>
      <c r="F18" s="157" t="str">
        <f>+InsumosMatrizRiesgos!H93</f>
        <v>GC-V.G.Cont.7</v>
      </c>
      <c r="G18" s="41" t="str">
        <f>+InsumosMatrizRiesgos!I93</f>
        <v>Manipulación de liquidaciones de pagos de concesiones</v>
      </c>
      <c r="H18" s="155" t="str">
        <f>+InsumosMatrizRiesgos!H108</f>
        <v>CP-Cont.4</v>
      </c>
      <c r="I18" s="45" t="str">
        <f>+InsumosMatrizRiesgos!I108</f>
        <v>Adjudicar contratos a firma(s) con malas prácticas o que representen riesgo de LAFT/CO.</v>
      </c>
      <c r="J18" s="20"/>
    </row>
    <row r="19" spans="2:13" ht="123.75" customHeight="1" x14ac:dyDescent="0.2">
      <c r="B19" s="515"/>
      <c r="C19" s="518"/>
      <c r="D19" s="40" t="str">
        <f>+InsumosMatrizRiesgos!H80</f>
        <v>GC-V.G.Cont.5</v>
      </c>
      <c r="E19" s="41" t="str">
        <f>+InsumosMatrizRiesgos!I80</f>
        <v>Filtración de información o robo de expedientes para provecho personal o de terceros</v>
      </c>
      <c r="F19" s="157" t="str">
        <f>+InsumosMatrizRiesgos!H94</f>
        <v>GC-Amb 3</v>
      </c>
      <c r="G19" s="41" t="str">
        <f>+InsumosMatrizRiesgos!I94</f>
        <v>Negligencia en la gestión para hacer efectivo el  cumplimiento de las obligaciones ambientales de los concesionarios.</v>
      </c>
      <c r="H19" s="155" t="str">
        <f>+InsumosMatrizRiesgos!H109</f>
        <v>EPI-JurEst. 1</v>
      </c>
      <c r="I19" s="45" t="str">
        <f>+InsumosMatrizRiesgos!I109</f>
        <v>Elaboración de pliegos de condiciones y condiciones contractuales a la medida de una firma(s) particular.</v>
      </c>
      <c r="J19" s="20"/>
    </row>
    <row r="20" spans="2:13" ht="120" customHeight="1" x14ac:dyDescent="0.2">
      <c r="B20" s="515"/>
      <c r="C20" s="518"/>
      <c r="D20" s="40" t="str">
        <f>+InsumosMatrizRiesgos!H81</f>
        <v>GC-V.G.Cont.6</v>
      </c>
      <c r="E20" s="41" t="str">
        <f>+InsumosMatrizRiesgos!I81</f>
        <v>Utilización indebida de información privilegiada</v>
      </c>
      <c r="F20" s="157" t="str">
        <f>+InsumosMatrizRiesgos!H95</f>
        <v>GC-Soc1</v>
      </c>
      <c r="G20" s="41" t="str">
        <f>+InsumosMatrizRiesgos!I95</f>
        <v>Perjudicar el desarrollo de la concesión por las demoras en los procesos relacionados con trámites sociales con entidades como Ministerio del Interior e ICANH.</v>
      </c>
      <c r="H20" s="155" t="str">
        <f>+InsumosMatrizRiesgos!H110</f>
        <v>EPI-JurEst.2</v>
      </c>
      <c r="I20" s="45" t="str">
        <f>+InsumosMatrizRiesgos!I110</f>
        <v>Filtración de  información antes o durante el inicio  de los procedimientos o los trámites de estructuración y selección de los proyectos de Asociación público Privada.</v>
      </c>
      <c r="J20" s="20"/>
    </row>
    <row r="21" spans="2:13" ht="90" customHeight="1" x14ac:dyDescent="0.2">
      <c r="B21" s="515"/>
      <c r="C21" s="518"/>
      <c r="D21" s="40" t="str">
        <f>+InsumosMatrizRiesgos!H82</f>
        <v>GC-Amb 2</v>
      </c>
      <c r="E21" s="41" t="str">
        <f>+InsumosMatrizRiesgos!I82</f>
        <v xml:space="preserve">Manipulación de informes sobre el  cumplimiento de obligaciones  ambientales.
</v>
      </c>
      <c r="F21" s="157" t="str">
        <f>+InsumosMatrizRiesgos!H96</f>
        <v>GC-Soc2</v>
      </c>
      <c r="G21" s="41" t="str">
        <f>+InsumosMatrizRiesgos!I96</f>
        <v>Negligencia en la gestión para hacer efectivo el cumplimiento de las obligaciones sociales.</v>
      </c>
      <c r="H21" s="155" t="str">
        <f>+InsumosMatrizRiesgos!H111</f>
        <v>EPI-JurEst.3</v>
      </c>
      <c r="I21" s="45" t="str">
        <f>+InsumosMatrizRiesgos!I111</f>
        <v>Adjudicar contratos a firma(s) con malas prácticas o que representen riesgo de LA/FT/CO.</v>
      </c>
      <c r="J21" s="20"/>
    </row>
    <row r="22" spans="2:13" ht="160.5" customHeight="1" x14ac:dyDescent="0.2">
      <c r="B22" s="515"/>
      <c r="C22" s="518"/>
      <c r="D22" s="40" t="str">
        <f>+InsumosMatrizRiesgos!H83</f>
        <v>GC-Pred.4</v>
      </c>
      <c r="E22" s="41" t="str">
        <f>+InsumosMatrizRiesgos!I83</f>
        <v>Anotaciones de medidas cautelares y/o limitaciones al dominio en el folio de matrícula inmobiliaria de los bienes inmuebles requeridos para el desarrollo de las obras en los proyectos de concesión</v>
      </c>
      <c r="F22" s="157" t="str">
        <f>+InsumosMatrizRiesgos!H97</f>
        <v>GC-Pred.1</v>
      </c>
      <c r="G22" s="41" t="str">
        <f>+InsumosMatrizRiesgos!I97</f>
        <v>Filtración de información  contenida en los  expedientes prediales, que permita que personas inescrupulosas se beneficien de la información contenida en ellos.</v>
      </c>
      <c r="H22" s="155" t="str">
        <f>+InsumosMatrizRiesgos!H112</f>
        <v>EPI-JurEst.4</v>
      </c>
      <c r="I22" s="45" t="str">
        <f>+InsumosMatrizRiesgos!I112</f>
        <v xml:space="preserve">Destinación indebida de recursos por vacíos contractuales  </v>
      </c>
      <c r="J22" s="20"/>
    </row>
    <row r="23" spans="2:13" ht="174" customHeight="1" x14ac:dyDescent="0.2">
      <c r="B23" s="515"/>
      <c r="C23" s="518"/>
      <c r="D23" s="40" t="str">
        <f>+InsumosMatrizRiesgos!H84</f>
        <v>GC-V.Ejec.2</v>
      </c>
      <c r="E23" s="41" t="str">
        <f>+InsumosMatrizRiesgos!I84</f>
        <v>Omisión de reportes por actividades sospechosas de LAFT/CO relacionadas con las concesiones.</v>
      </c>
      <c r="F23" s="157" t="str">
        <f>+InsumosMatrizRiesgos!H98</f>
        <v>GC-Pred.2</v>
      </c>
      <c r="G23" s="41" t="str">
        <f>+InsumosMatrizRiesgos!I98</f>
        <v>Manipulación  de los  Informes obtenidos del control y seguimiento predial a los contratos, para favorecer a un tercero.</v>
      </c>
      <c r="H23" s="155" t="str">
        <f>+InsumosMatrizRiesgos!H113</f>
        <v>EPI-V.Estruc.1</v>
      </c>
      <c r="I23" s="45" t="str">
        <f>+InsumosMatrizRiesgos!I113</f>
        <v xml:space="preserve">Estudios de factibilidad  adaptados para una firma (s) en particular. </v>
      </c>
      <c r="J23" s="20"/>
    </row>
    <row r="24" spans="2:13" ht="138.75" customHeight="1" x14ac:dyDescent="0.2">
      <c r="B24" s="515"/>
      <c r="C24" s="518"/>
      <c r="D24" s="40" t="str">
        <f>+InsumosMatrizRiesgos!H85</f>
        <v>GC-V.Ejec.4</v>
      </c>
      <c r="E24" s="41" t="str">
        <f>+InsumosMatrizRiesgos!I85</f>
        <v>Intercambio de prebendas para el otorgamiento de permisos relacionados.</v>
      </c>
      <c r="F24" s="157" t="str">
        <f>+InsumosMatrizRiesgos!H99</f>
        <v>GC-Pred.3</v>
      </c>
      <c r="G24" s="41" t="str">
        <f>+InsumosMatrizRiesgos!I99</f>
        <v xml:space="preserve">
Indebida aplicación de las metodologías aleatorias en la elaboración de los avalúos de los bienes requeridos para los proyectos</v>
      </c>
      <c r="H24" s="155" t="str">
        <f>+InsumosMatrizRiesgos!H114</f>
        <v>EPI-V.Estruc.2</v>
      </c>
      <c r="I24" s="45" t="str">
        <f>+InsumosMatrizRiesgos!I114</f>
        <v>Filtración de información sobre el modelo financiero</v>
      </c>
      <c r="J24" s="20"/>
    </row>
    <row r="25" spans="2:13" ht="107.25" customHeight="1" x14ac:dyDescent="0.2">
      <c r="B25" s="515"/>
      <c r="C25" s="518"/>
      <c r="D25" s="40" t="str">
        <f>+InsumosMatrizRiesgos!H86</f>
        <v>GJ-DefJud.3</v>
      </c>
      <c r="E25" s="41" t="str">
        <f>+InsumosMatrizRiesgos!I86</f>
        <v>Incumplimiento o falta de gestión efectiva ante ordenes judiciales.</v>
      </c>
      <c r="F25" s="157" t="str">
        <f>+InsumosMatrizRiesgos!H100</f>
        <v>GAF - Arch.C 3</v>
      </c>
      <c r="G25" s="41" t="str">
        <f>+InsumosMatrizRiesgos!I100</f>
        <v>Ocultar  o demorar correspondencia entrante o de salida</v>
      </c>
      <c r="H25" s="155" t="str">
        <f>+InsumosMatrizRiesgos!H115</f>
        <v>GC-Amb 1</v>
      </c>
      <c r="I25" s="45" t="str">
        <f>+InsumosMatrizRiesgos!I115</f>
        <v xml:space="preserve">Perjudicar el desarrollo de la concesión por la demora en los procesos de licenciamiento ambientales y trámites de permisos ambientales.
</v>
      </c>
      <c r="J25" s="20"/>
    </row>
    <row r="26" spans="2:13" ht="170.25" customHeight="1" x14ac:dyDescent="0.2">
      <c r="B26" s="515"/>
      <c r="C26" s="518"/>
      <c r="D26" s="40"/>
      <c r="E26" s="41"/>
      <c r="F26" s="157" t="str">
        <f>+InsumosMatrizRiesgos!H101</f>
        <v>GAF - Arch.C4</v>
      </c>
      <c r="G26" s="41" t="str">
        <f>+InsumosMatrizRiesgos!I101</f>
        <v>Perdidas de información por medidas de conservación deficientes.</v>
      </c>
      <c r="H26" s="155" t="str">
        <f>+InsumosMatrizRiesgos!H116</f>
        <v>GC-V.Ejec.1</v>
      </c>
      <c r="I26" s="45" t="str">
        <f>+InsumosMatrizRiesgos!I116</f>
        <v>Manipulación de informes de seguimiento a contratos para favorecer a un tercero.</v>
      </c>
      <c r="J26" s="20"/>
    </row>
    <row r="27" spans="2:13" ht="84.75" customHeight="1" x14ac:dyDescent="0.2">
      <c r="B27" s="515"/>
      <c r="C27" s="518"/>
      <c r="D27" s="40"/>
      <c r="E27" s="41"/>
      <c r="F27" s="40"/>
      <c r="G27" s="41"/>
      <c r="H27" s="155" t="str">
        <f>+InsumosMatrizRiesgos!H117</f>
        <v>GC-V.Ejec.5</v>
      </c>
      <c r="I27" s="45" t="str">
        <f>+InsumosMatrizRiesgos!I117</f>
        <v>Filtración de información o robo de expedientes para provecho personal o de terceros</v>
      </c>
      <c r="J27" s="20"/>
    </row>
    <row r="28" spans="2:13" ht="133.5" customHeight="1" x14ac:dyDescent="0.2">
      <c r="B28" s="515"/>
      <c r="C28" s="518"/>
      <c r="D28" s="40"/>
      <c r="E28" s="41"/>
      <c r="F28" s="40"/>
      <c r="G28" s="41"/>
      <c r="H28" s="155" t="str">
        <f>+InsumosMatrizRiesgos!H118</f>
        <v>GC-V.Ejec.6</v>
      </c>
      <c r="I28" s="45" t="str">
        <f>+InsumosMatrizRiesgos!I118</f>
        <v>Utilización indebida de información privilegiada</v>
      </c>
      <c r="J28" s="20"/>
    </row>
    <row r="29" spans="2:13" ht="105.75" customHeight="1" x14ac:dyDescent="0.2">
      <c r="B29" s="515"/>
      <c r="C29" s="518"/>
      <c r="D29" s="40"/>
      <c r="E29" s="41"/>
      <c r="F29" s="40"/>
      <c r="G29" s="41"/>
      <c r="H29" s="155" t="str">
        <f>+InsumosMatrizRiesgos!H119</f>
        <v>GC-V.Ejec. 7</v>
      </c>
      <c r="I29" s="45" t="str">
        <f>+InsumosMatrizRiesgos!I119</f>
        <v>Manipulación de liquidaciones de pagos de concesiones</v>
      </c>
      <c r="J29" s="20"/>
    </row>
    <row r="30" spans="2:13" ht="141" customHeight="1" x14ac:dyDescent="0.2">
      <c r="B30" s="515"/>
      <c r="C30" s="518"/>
      <c r="D30" s="40"/>
      <c r="E30" s="41"/>
      <c r="F30" s="40"/>
      <c r="G30" s="41"/>
      <c r="H30" s="155" t="str">
        <f>+InsumosMatrizRiesgos!H120</f>
        <v>GJ-DefJud.1</v>
      </c>
      <c r="I30" s="45" t="str">
        <f>+InsumosMatrizRiesgos!I120</f>
        <v>Ocultar o presentar pruebas  falsas o incompletas para beneficiar a terceros</v>
      </c>
      <c r="J30" s="20"/>
    </row>
    <row r="31" spans="2:13" ht="75.75" customHeight="1" x14ac:dyDescent="0.2">
      <c r="B31" s="515"/>
      <c r="C31" s="518"/>
      <c r="D31" s="40"/>
      <c r="E31" s="41"/>
      <c r="F31" s="40"/>
      <c r="G31" s="41"/>
      <c r="H31" s="155" t="str">
        <f>+InsumosMatrizRiesgos!H121</f>
        <v>GJ-DefJud.2</v>
      </c>
      <c r="I31" s="45" t="str">
        <f>+InsumosMatrizRiesgos!I121</f>
        <v>Negligencia en el seguimiento de los términos de  vencimiento procesales con el fin de beneficiar a terceros.</v>
      </c>
      <c r="J31" s="20"/>
    </row>
    <row r="32" spans="2:13" ht="141" customHeight="1" x14ac:dyDescent="0.2">
      <c r="B32" s="515"/>
      <c r="C32" s="518"/>
      <c r="D32" s="40"/>
      <c r="E32" s="41"/>
      <c r="F32" s="40"/>
      <c r="G32" s="44"/>
      <c r="H32" s="155" t="str">
        <f>+InsumosMatrizRiesgos!H122</f>
        <v>GJ-DefJud.4</v>
      </c>
      <c r="I32" s="45" t="str">
        <f>+InsumosMatrizRiesgos!I122</f>
        <v xml:space="preserve">Filtración de información de procesos judiciales </v>
      </c>
      <c r="J32" s="20"/>
    </row>
    <row r="33" spans="2:10" ht="91.5" customHeight="1" x14ac:dyDescent="0.2">
      <c r="B33" s="515"/>
      <c r="C33" s="518"/>
      <c r="D33" s="40"/>
      <c r="E33" s="41"/>
      <c r="F33" s="40"/>
      <c r="G33" s="44"/>
      <c r="H33" s="155" t="str">
        <f>+InsumosMatrizRiesgos!H123</f>
        <v>GAF - Arch.C1</v>
      </c>
      <c r="I33" s="45" t="str">
        <f>+InsumosMatrizRiesgos!I123</f>
        <v xml:space="preserve">Filtración de información , manipulación o robo de expedientes físicos para fines ilícitos. </v>
      </c>
      <c r="J33" s="20"/>
    </row>
    <row r="34" spans="2:10" ht="108.75" customHeight="1" x14ac:dyDescent="0.2">
      <c r="B34" s="515"/>
      <c r="C34" s="518"/>
      <c r="D34" s="40"/>
      <c r="E34" s="41"/>
      <c r="F34" s="40"/>
      <c r="G34" s="44"/>
      <c r="H34" s="155" t="str">
        <f>+InsumosMatrizRiesgos!H124</f>
        <v>GAF - Arch.C2</v>
      </c>
      <c r="I34" s="45" t="str">
        <f>+InsumosMatrizRiesgos!I124</f>
        <v>Destrucción de información con fines ilícitos</v>
      </c>
      <c r="J34" s="20"/>
    </row>
    <row r="35" spans="2:10" ht="108.75" customHeight="1" x14ac:dyDescent="0.2">
      <c r="B35" s="515"/>
      <c r="C35" s="518"/>
      <c r="D35" s="40"/>
      <c r="E35" s="41"/>
      <c r="F35" s="40"/>
      <c r="G35" s="44"/>
      <c r="H35" s="155" t="str">
        <f>+InsumosMatrizRiesgos!H125</f>
        <v>GAF - Arch.C 5</v>
      </c>
      <c r="I35" s="45" t="str">
        <f>+InsumosMatrizRiesgos!I125</f>
        <v>Demoras y posibles pérdidas de documentos que forman parte de los expedientes de contratación de Concesiones e Interventorías.</v>
      </c>
      <c r="J35" s="20"/>
    </row>
    <row r="36" spans="2:10" ht="39.75" customHeight="1" x14ac:dyDescent="0.2">
      <c r="B36" s="515"/>
      <c r="C36" s="518"/>
      <c r="D36" s="40"/>
      <c r="E36" s="41"/>
      <c r="F36" s="40"/>
      <c r="G36" s="44"/>
      <c r="H36" s="155"/>
      <c r="I36" s="45"/>
      <c r="J36" s="20"/>
    </row>
    <row r="37" spans="2:10" ht="59.25" customHeight="1" thickBot="1" x14ac:dyDescent="0.25">
      <c r="B37" s="515"/>
      <c r="C37" s="518"/>
      <c r="D37" s="74"/>
      <c r="E37" s="83"/>
      <c r="F37" s="74"/>
      <c r="G37" s="75"/>
      <c r="H37" s="156"/>
      <c r="I37" s="103"/>
      <c r="J37" s="20"/>
    </row>
    <row r="38" spans="2:10" ht="115.5" hidden="1" customHeight="1" x14ac:dyDescent="0.2">
      <c r="B38" s="515"/>
      <c r="C38" s="518"/>
      <c r="D38" s="40"/>
      <c r="E38" s="84"/>
      <c r="F38" s="46"/>
      <c r="G38" s="46"/>
      <c r="H38" s="73"/>
      <c r="I38" s="45"/>
      <c r="J38" s="20"/>
    </row>
    <row r="39" spans="2:10" ht="3" customHeight="1" thickBot="1" x14ac:dyDescent="0.25">
      <c r="B39" s="516"/>
      <c r="C39" s="519"/>
      <c r="D39" s="34"/>
      <c r="E39" s="85"/>
      <c r="F39" s="33"/>
      <c r="G39" s="33"/>
      <c r="H39" s="36"/>
      <c r="I39" s="147"/>
      <c r="J39" s="20"/>
    </row>
    <row r="40" spans="2:10" ht="30" x14ac:dyDescent="0.2">
      <c r="B40" s="514" t="s">
        <v>72</v>
      </c>
      <c r="C40" s="517">
        <v>2</v>
      </c>
      <c r="D40" s="510">
        <f>+D13*                           C40</f>
        <v>14</v>
      </c>
      <c r="E40" s="511"/>
      <c r="F40" s="540">
        <f>+C40*F13</f>
        <v>22</v>
      </c>
      <c r="G40" s="541"/>
      <c r="H40" s="522">
        <f>+H13*C40</f>
        <v>26</v>
      </c>
      <c r="I40" s="523"/>
      <c r="J40" s="20"/>
    </row>
    <row r="41" spans="2:10" ht="67.5" customHeight="1" x14ac:dyDescent="0.2">
      <c r="B41" s="515"/>
      <c r="C41" s="518"/>
      <c r="D41" s="512" t="s">
        <v>301</v>
      </c>
      <c r="E41" s="513"/>
      <c r="F41" s="520" t="s">
        <v>68</v>
      </c>
      <c r="G41" s="521"/>
      <c r="H41" s="555" t="s">
        <v>300</v>
      </c>
      <c r="I41" s="556"/>
      <c r="J41" s="20"/>
    </row>
    <row r="42" spans="2:10" ht="116.25" customHeight="1" x14ac:dyDescent="0.2">
      <c r="B42" s="515"/>
      <c r="C42" s="518"/>
      <c r="D42" s="40" t="str">
        <f>+InsumosMatrizRiesgos!H87</f>
        <v>EPI-V.Estruc.4</v>
      </c>
      <c r="E42" s="41" t="str">
        <f>+InsumosMatrizRiesgos!I84</f>
        <v>Omisión de reportes por actividades sospechosas de LAFT/CO relacionadas con las concesiones.</v>
      </c>
      <c r="F42" s="222" t="str">
        <f>+InsumosMatrizRiesgos!H103</f>
        <v>GC-V.G.Cont.3</v>
      </c>
      <c r="G42" s="223" t="str">
        <f>+InsumosMatrizRiesgos!I103</f>
        <v xml:space="preserve">Negligencia en la gestión para hacer efectivo el  cumplimiento contractual generando anomalías y detrimento patrimonial a la Nación.
</v>
      </c>
      <c r="H42" s="125"/>
      <c r="I42" s="126"/>
      <c r="J42" s="20"/>
    </row>
    <row r="43" spans="2:10" ht="131.25" customHeight="1" x14ac:dyDescent="0.2">
      <c r="B43" s="515"/>
      <c r="C43" s="518"/>
      <c r="D43" s="40" t="str">
        <f>+InsumosMatrizRiesgos!H88</f>
        <v>GC-V.G.Cont.8</v>
      </c>
      <c r="E43" s="41" t="str">
        <f>+InsumosMatrizRiesgos!I85</f>
        <v>Intercambio de prebendas para el otorgamiento de permisos relacionados.</v>
      </c>
      <c r="F43" s="222" t="str">
        <f>+InsumosMatrizRiesgos!H104</f>
        <v>GC-Soc3</v>
      </c>
      <c r="G43" s="223" t="str">
        <f>+InsumosMatrizRiesgos!I104</f>
        <v>Solicitud de cambio u obras adicionales por parte de la comunidad, o requerimientos judiciales motivados por presiones de terceros.</v>
      </c>
      <c r="H43" s="125"/>
      <c r="I43" s="126"/>
      <c r="J43" s="20"/>
    </row>
    <row r="44" spans="2:10" ht="134.25" customHeight="1" x14ac:dyDescent="0.2">
      <c r="B44" s="515"/>
      <c r="C44" s="518"/>
      <c r="D44" s="40" t="str">
        <f>+InsumosMatrizRiesgos!H89</f>
        <v>GC-Amb 4</v>
      </c>
      <c r="E44" s="41" t="str">
        <f>+InsumosMatrizRiesgos!I86</f>
        <v>Incumplimiento o falta de gestión efectiva ante ordenes judiciales.</v>
      </c>
      <c r="F44" s="222" t="str">
        <f>+InsumosMatrizRiesgos!H105</f>
        <v>GC-V.Ejec.3</v>
      </c>
      <c r="G44" s="223" t="str">
        <f>+InsumosMatrizRiesgos!I105</f>
        <v>Negligencia en la gestión para hacer efectivo el  cumplimiento contractual generando anomalías y detrimento patrimonial a la Nación.</v>
      </c>
      <c r="H44" s="125"/>
      <c r="I44" s="126"/>
      <c r="J44" s="20"/>
    </row>
    <row r="45" spans="2:10" ht="107.25" customHeight="1" x14ac:dyDescent="0.2">
      <c r="B45" s="515"/>
      <c r="C45" s="518"/>
      <c r="D45" s="40" t="str">
        <f>+InsumosMatrizRiesgos!H90</f>
        <v>GC-V.Ejec.8</v>
      </c>
      <c r="E45" s="41" t="str">
        <f>+InsumosMatrizRiesgos!I87</f>
        <v>Omisión de reportes por actividades sospechosas de LAFT/CO relacionadas con las firmas estructuradora</v>
      </c>
      <c r="F45" s="42"/>
      <c r="G45" s="45"/>
      <c r="H45" s="125"/>
      <c r="I45" s="126"/>
      <c r="J45" s="20"/>
    </row>
    <row r="46" spans="2:10" ht="60.75" customHeight="1" x14ac:dyDescent="0.2">
      <c r="B46" s="515"/>
      <c r="C46" s="518"/>
      <c r="D46" s="40"/>
      <c r="E46" s="41"/>
      <c r="F46" s="42"/>
      <c r="G46" s="45"/>
      <c r="H46" s="125"/>
      <c r="I46" s="126"/>
      <c r="J46" s="20"/>
    </row>
    <row r="47" spans="2:10" ht="33.75" hidden="1" customHeight="1" x14ac:dyDescent="0.2">
      <c r="B47" s="515"/>
      <c r="C47" s="518"/>
      <c r="D47" s="40"/>
      <c r="E47" s="44"/>
      <c r="F47" s="42"/>
      <c r="G47" s="45"/>
      <c r="H47" s="125"/>
      <c r="I47" s="126"/>
      <c r="J47" s="20"/>
    </row>
    <row r="48" spans="2:10" ht="158.25" hidden="1" customHeight="1" thickBot="1" x14ac:dyDescent="0.25">
      <c r="B48" s="515"/>
      <c r="C48" s="518"/>
      <c r="D48" s="40"/>
      <c r="E48" s="41"/>
      <c r="F48" s="95"/>
      <c r="G48" s="103"/>
      <c r="H48" s="125"/>
      <c r="I48" s="126"/>
      <c r="J48" s="20"/>
    </row>
    <row r="49" spans="2:10" ht="29.25" customHeight="1" thickBot="1" x14ac:dyDescent="0.25">
      <c r="B49" s="515"/>
      <c r="C49" s="518"/>
      <c r="D49" s="74"/>
      <c r="E49" s="83"/>
      <c r="F49" s="95"/>
      <c r="G49" s="154"/>
      <c r="H49" s="127"/>
      <c r="I49" s="128"/>
      <c r="J49" s="20"/>
    </row>
    <row r="50" spans="2:10" ht="7.5" hidden="1" customHeight="1" x14ac:dyDescent="0.2">
      <c r="B50" s="515"/>
      <c r="C50" s="518"/>
      <c r="D50" s="40"/>
      <c r="E50" s="98"/>
      <c r="F50" s="72"/>
      <c r="G50" s="72"/>
      <c r="H50" s="73"/>
      <c r="I50" s="45"/>
      <c r="J50" s="20"/>
    </row>
    <row r="51" spans="2:10" ht="99" hidden="1" customHeight="1" x14ac:dyDescent="0.2">
      <c r="B51" s="515"/>
      <c r="C51" s="518"/>
      <c r="D51" s="40"/>
      <c r="E51" s="98"/>
      <c r="F51" s="72"/>
      <c r="G51" s="72"/>
      <c r="H51" s="73"/>
      <c r="I51" s="45"/>
      <c r="J51" s="20"/>
    </row>
    <row r="52" spans="2:10" ht="9.75" hidden="1" customHeight="1" x14ac:dyDescent="0.2">
      <c r="B52" s="515"/>
      <c r="C52" s="518"/>
      <c r="D52" s="34"/>
      <c r="E52" s="97"/>
      <c r="F52" s="33"/>
      <c r="G52" s="33"/>
      <c r="H52" s="73" t="e">
        <f>#REF!</f>
        <v>#REF!</v>
      </c>
      <c r="I52" s="148"/>
      <c r="J52" s="20"/>
    </row>
    <row r="53" spans="2:10" ht="9.75" hidden="1" customHeight="1" x14ac:dyDescent="0.2">
      <c r="B53" s="515"/>
      <c r="C53" s="518"/>
      <c r="D53" s="34"/>
      <c r="E53" s="97"/>
      <c r="F53" s="33"/>
      <c r="G53" s="33"/>
      <c r="H53" s="73"/>
      <c r="I53" s="148"/>
      <c r="J53" s="20"/>
    </row>
    <row r="54" spans="2:10" ht="65.25" hidden="1" customHeight="1" thickBot="1" x14ac:dyDescent="0.25">
      <c r="B54" s="516"/>
      <c r="C54" s="519"/>
      <c r="D54" s="34"/>
      <c r="E54" s="97"/>
      <c r="F54" s="33"/>
      <c r="G54" s="33"/>
      <c r="H54" s="73"/>
      <c r="I54" s="149"/>
      <c r="J54" s="20"/>
    </row>
    <row r="55" spans="2:10" ht="30" x14ac:dyDescent="0.2">
      <c r="B55" s="514" t="s">
        <v>55</v>
      </c>
      <c r="C55" s="517">
        <v>3</v>
      </c>
      <c r="D55" s="525">
        <f>+D13*C55</f>
        <v>21</v>
      </c>
      <c r="E55" s="526"/>
      <c r="F55" s="522">
        <f>+C55*F13</f>
        <v>33</v>
      </c>
      <c r="G55" s="523"/>
      <c r="H55" s="546">
        <f>+H13*C55</f>
        <v>39</v>
      </c>
      <c r="I55" s="547"/>
      <c r="J55" s="20"/>
    </row>
    <row r="56" spans="2:10" ht="54" customHeight="1" x14ac:dyDescent="0.2">
      <c r="B56" s="515"/>
      <c r="C56" s="518"/>
      <c r="D56" s="520" t="s">
        <v>285</v>
      </c>
      <c r="E56" s="521"/>
      <c r="F56" s="555" t="s">
        <v>286</v>
      </c>
      <c r="G56" s="556"/>
      <c r="H56" s="544" t="s">
        <v>295</v>
      </c>
      <c r="I56" s="545"/>
      <c r="J56" s="20"/>
    </row>
    <row r="57" spans="2:10" ht="100.5" customHeight="1" x14ac:dyDescent="0.2">
      <c r="B57" s="515"/>
      <c r="C57" s="518"/>
      <c r="D57" s="42" t="str">
        <f>+InsumosMatrizRiesgos!H102</f>
        <v>GC-V.G.Cont.9</v>
      </c>
      <c r="E57" s="45" t="str">
        <f>+InsumosMatrizRiesgos!I102</f>
        <v xml:space="preserve">No publicar información  contractual </v>
      </c>
      <c r="F57" s="125"/>
      <c r="G57" s="126"/>
      <c r="H57" s="51"/>
      <c r="I57" s="52"/>
      <c r="J57" s="20"/>
    </row>
    <row r="58" spans="2:10" ht="135.75" hidden="1" customHeight="1" x14ac:dyDescent="0.2">
      <c r="B58" s="515"/>
      <c r="C58" s="518"/>
      <c r="D58" s="42"/>
      <c r="E58" s="45"/>
      <c r="F58" s="125"/>
      <c r="G58" s="126"/>
      <c r="H58" s="51"/>
      <c r="I58" s="52"/>
      <c r="J58" s="20"/>
    </row>
    <row r="59" spans="2:10" ht="152.25" hidden="1" customHeight="1" x14ac:dyDescent="0.2">
      <c r="B59" s="515"/>
      <c r="C59" s="518"/>
      <c r="D59" s="42"/>
      <c r="E59" s="45"/>
      <c r="F59" s="125"/>
      <c r="G59" s="126"/>
      <c r="H59" s="51"/>
      <c r="I59" s="52"/>
      <c r="J59" s="20"/>
    </row>
    <row r="60" spans="2:10" ht="33.75" hidden="1" customHeight="1" x14ac:dyDescent="0.2">
      <c r="B60" s="515"/>
      <c r="C60" s="518"/>
      <c r="D60" s="42"/>
      <c r="E60" s="45"/>
      <c r="F60" s="125"/>
      <c r="G60" s="126"/>
      <c r="H60" s="51"/>
      <c r="I60" s="52"/>
      <c r="J60" s="20"/>
    </row>
    <row r="61" spans="2:10" ht="33.75" hidden="1" customHeight="1" x14ac:dyDescent="0.2">
      <c r="B61" s="515"/>
      <c r="C61" s="518"/>
      <c r="D61" s="42"/>
      <c r="E61" s="45"/>
      <c r="F61" s="125"/>
      <c r="G61" s="126"/>
      <c r="H61" s="51"/>
      <c r="I61" s="53"/>
      <c r="J61" s="20"/>
    </row>
    <row r="62" spans="2:10" ht="27" customHeight="1" thickBot="1" x14ac:dyDescent="0.25">
      <c r="B62" s="515"/>
      <c r="C62" s="518"/>
      <c r="D62" s="95"/>
      <c r="E62" s="103"/>
      <c r="F62" s="127"/>
      <c r="G62" s="128"/>
      <c r="H62" s="104"/>
      <c r="I62" s="129"/>
      <c r="J62" s="20"/>
    </row>
    <row r="63" spans="2:10" ht="125.25" hidden="1" customHeight="1" x14ac:dyDescent="0.2">
      <c r="B63" s="515"/>
      <c r="C63" s="518"/>
      <c r="D63" s="40"/>
      <c r="E63" s="98"/>
      <c r="F63" s="73"/>
      <c r="G63" s="43"/>
      <c r="H63" s="39"/>
      <c r="I63" s="96"/>
      <c r="J63" s="20"/>
    </row>
    <row r="64" spans="2:10" ht="100.5" hidden="1" customHeight="1" x14ac:dyDescent="0.2">
      <c r="B64" s="515"/>
      <c r="C64" s="518"/>
      <c r="D64" s="40"/>
      <c r="E64" s="98"/>
      <c r="F64" s="73"/>
      <c r="G64" s="43"/>
      <c r="H64" s="39"/>
      <c r="I64" s="96"/>
      <c r="J64" s="20"/>
    </row>
    <row r="65" spans="2:10" ht="30.75" hidden="1" customHeight="1" thickBot="1" x14ac:dyDescent="0.25">
      <c r="B65" s="516"/>
      <c r="C65" s="519"/>
      <c r="D65" s="34"/>
      <c r="E65" s="97"/>
      <c r="F65" s="99"/>
      <c r="G65" s="99"/>
      <c r="H65" s="35"/>
      <c r="I65" s="30"/>
      <c r="J65" s="20"/>
    </row>
    <row r="66" spans="2:10" ht="30" x14ac:dyDescent="0.2">
      <c r="B66" s="514" t="s">
        <v>69</v>
      </c>
      <c r="C66" s="517">
        <v>4</v>
      </c>
      <c r="D66" s="558">
        <f>+C66*D13</f>
        <v>28</v>
      </c>
      <c r="E66" s="559"/>
      <c r="F66" s="554">
        <f>+C66*F13</f>
        <v>44</v>
      </c>
      <c r="G66" s="523"/>
      <c r="H66" s="552">
        <f>+H13*C66</f>
        <v>52</v>
      </c>
      <c r="I66" s="553"/>
      <c r="J66" s="20"/>
    </row>
    <row r="67" spans="2:10" ht="53.25" customHeight="1" x14ac:dyDescent="0.2">
      <c r="B67" s="515"/>
      <c r="C67" s="518"/>
      <c r="D67" s="520" t="s">
        <v>299</v>
      </c>
      <c r="E67" s="521"/>
      <c r="F67" s="548" t="s">
        <v>297</v>
      </c>
      <c r="G67" s="550"/>
      <c r="H67" s="544" t="s">
        <v>294</v>
      </c>
      <c r="I67" s="545"/>
      <c r="J67" s="20"/>
    </row>
    <row r="68" spans="2:10" ht="135.75" hidden="1" customHeight="1" x14ac:dyDescent="0.2">
      <c r="B68" s="515"/>
      <c r="C68" s="518"/>
      <c r="D68" s="37"/>
      <c r="E68" s="67"/>
      <c r="F68" s="134"/>
      <c r="G68" s="126"/>
      <c r="H68" s="130"/>
      <c r="I68" s="150"/>
      <c r="J68" s="20"/>
    </row>
    <row r="69" spans="2:10" ht="35.25" hidden="1" customHeight="1" x14ac:dyDescent="0.2">
      <c r="B69" s="515"/>
      <c r="C69" s="518"/>
      <c r="D69" s="37"/>
      <c r="E69" s="67"/>
      <c r="F69" s="134"/>
      <c r="G69" s="126"/>
      <c r="H69" s="130"/>
      <c r="I69" s="52"/>
      <c r="J69" s="20"/>
    </row>
    <row r="70" spans="2:10" ht="114.75" customHeight="1" thickBot="1" x14ac:dyDescent="0.25">
      <c r="B70" s="515"/>
      <c r="C70" s="518"/>
      <c r="D70" s="38"/>
      <c r="E70" s="105"/>
      <c r="F70" s="162"/>
      <c r="G70" s="128"/>
      <c r="H70" s="130"/>
      <c r="I70" s="52"/>
      <c r="J70" s="20"/>
    </row>
    <row r="71" spans="2:10" ht="122.25" hidden="1" customHeight="1" x14ac:dyDescent="0.2">
      <c r="B71" s="515"/>
      <c r="C71" s="518"/>
      <c r="D71" s="37"/>
      <c r="E71" s="100"/>
      <c r="F71" s="134"/>
      <c r="G71" s="135"/>
      <c r="H71" s="130"/>
      <c r="I71" s="52"/>
      <c r="J71" s="20"/>
    </row>
    <row r="72" spans="2:10" ht="128.25" hidden="1" customHeight="1" x14ac:dyDescent="0.2">
      <c r="B72" s="515"/>
      <c r="C72" s="518"/>
      <c r="D72" s="37"/>
      <c r="E72" s="100"/>
      <c r="F72" s="134"/>
      <c r="G72" s="135"/>
      <c r="H72" s="130"/>
      <c r="I72" s="52"/>
      <c r="J72" s="20"/>
    </row>
    <row r="73" spans="2:10" ht="128.25" hidden="1" customHeight="1" x14ac:dyDescent="0.2">
      <c r="B73" s="515"/>
      <c r="C73" s="518"/>
      <c r="D73" s="37"/>
      <c r="E73" s="100"/>
      <c r="F73" s="134"/>
      <c r="G73" s="135"/>
      <c r="H73" s="130"/>
      <c r="I73" s="52"/>
      <c r="J73" s="20"/>
    </row>
    <row r="74" spans="2:10" ht="57" hidden="1" customHeight="1" x14ac:dyDescent="0.2">
      <c r="B74" s="515"/>
      <c r="C74" s="518"/>
      <c r="D74" s="37"/>
      <c r="E74" s="100"/>
      <c r="F74" s="134"/>
      <c r="G74" s="135"/>
      <c r="H74" s="130"/>
      <c r="I74" s="52"/>
      <c r="J74" s="20"/>
    </row>
    <row r="75" spans="2:10" ht="162.75" hidden="1" customHeight="1" x14ac:dyDescent="0.2">
      <c r="B75" s="515"/>
      <c r="C75" s="518"/>
      <c r="D75" s="37"/>
      <c r="E75" s="100"/>
      <c r="F75" s="134"/>
      <c r="G75" s="135"/>
      <c r="H75" s="130"/>
      <c r="I75" s="52"/>
      <c r="J75" s="20"/>
    </row>
    <row r="76" spans="2:10" ht="117.75" hidden="1" customHeight="1" x14ac:dyDescent="0.2">
      <c r="B76" s="515"/>
      <c r="C76" s="518"/>
      <c r="D76" s="37"/>
      <c r="E76" s="100"/>
      <c r="F76" s="134"/>
      <c r="G76" s="135"/>
      <c r="H76" s="130"/>
      <c r="I76" s="52"/>
      <c r="J76" s="20"/>
    </row>
    <row r="77" spans="2:10" ht="117.75" hidden="1" customHeight="1" x14ac:dyDescent="0.2">
      <c r="B77" s="515"/>
      <c r="C77" s="518"/>
      <c r="D77" s="37"/>
      <c r="E77" s="100"/>
      <c r="F77" s="134"/>
      <c r="G77" s="135"/>
      <c r="H77" s="130"/>
      <c r="I77" s="52"/>
      <c r="J77" s="20"/>
    </row>
    <row r="78" spans="2:10" ht="117.75" hidden="1" customHeight="1" x14ac:dyDescent="0.2">
      <c r="B78" s="515"/>
      <c r="C78" s="518"/>
      <c r="D78" s="37"/>
      <c r="E78" s="100"/>
      <c r="F78" s="134"/>
      <c r="G78" s="135"/>
      <c r="H78" s="130"/>
      <c r="I78" s="52"/>
      <c r="J78" s="20"/>
    </row>
    <row r="79" spans="2:10" ht="150" hidden="1" customHeight="1" x14ac:dyDescent="0.2">
      <c r="B79" s="515"/>
      <c r="C79" s="518"/>
      <c r="D79" s="37"/>
      <c r="E79" s="100"/>
      <c r="F79" s="134"/>
      <c r="G79" s="135"/>
      <c r="H79" s="130"/>
      <c r="I79" s="52"/>
      <c r="J79" s="20"/>
    </row>
    <row r="80" spans="2:10" ht="126.75" hidden="1" customHeight="1" x14ac:dyDescent="0.2">
      <c r="B80" s="515"/>
      <c r="C80" s="518"/>
      <c r="D80" s="37"/>
      <c r="E80" s="100"/>
      <c r="F80" s="134"/>
      <c r="G80" s="135"/>
      <c r="H80" s="130"/>
      <c r="I80" s="52"/>
      <c r="J80" s="20"/>
    </row>
    <row r="81" spans="2:10" ht="126.75" hidden="1" customHeight="1" x14ac:dyDescent="0.2">
      <c r="B81" s="515"/>
      <c r="C81" s="518"/>
      <c r="D81" s="37"/>
      <c r="E81" s="100"/>
      <c r="F81" s="134"/>
      <c r="G81" s="135"/>
      <c r="H81" s="130"/>
      <c r="I81" s="52"/>
      <c r="J81" s="20"/>
    </row>
    <row r="82" spans="2:10" ht="16.5" hidden="1" customHeight="1" thickBot="1" x14ac:dyDescent="0.25">
      <c r="B82" s="516"/>
      <c r="C82" s="519"/>
      <c r="D82" s="102"/>
      <c r="E82" s="101"/>
      <c r="F82" s="136"/>
      <c r="G82" s="137"/>
      <c r="H82" s="131"/>
      <c r="I82" s="151"/>
      <c r="J82" s="20"/>
    </row>
    <row r="83" spans="2:10" ht="30" x14ac:dyDescent="0.2">
      <c r="B83" s="514" t="s">
        <v>70</v>
      </c>
      <c r="C83" s="517">
        <v>5</v>
      </c>
      <c r="D83" s="522">
        <f>+C83*D14</f>
        <v>35</v>
      </c>
      <c r="E83" s="523"/>
      <c r="F83" s="522">
        <f>+C83*F13</f>
        <v>55</v>
      </c>
      <c r="G83" s="523"/>
      <c r="H83" s="546">
        <f>+C83*H13</f>
        <v>65</v>
      </c>
      <c r="I83" s="547"/>
      <c r="J83" s="20"/>
    </row>
    <row r="84" spans="2:10" ht="42" customHeight="1" x14ac:dyDescent="0.2">
      <c r="B84" s="515"/>
      <c r="C84" s="518"/>
      <c r="D84" s="549" t="s">
        <v>298</v>
      </c>
      <c r="E84" s="550"/>
      <c r="F84" s="548" t="s">
        <v>296</v>
      </c>
      <c r="G84" s="548"/>
      <c r="H84" s="544" t="s">
        <v>287</v>
      </c>
      <c r="I84" s="545"/>
      <c r="J84" s="20"/>
    </row>
    <row r="85" spans="2:10" ht="150" customHeight="1" x14ac:dyDescent="0.2">
      <c r="B85" s="515"/>
      <c r="C85" s="518"/>
      <c r="D85" s="142"/>
      <c r="E85" s="143"/>
      <c r="F85" s="134"/>
      <c r="G85" s="135"/>
      <c r="H85" s="51"/>
      <c r="I85" s="52"/>
      <c r="J85" s="20"/>
    </row>
    <row r="86" spans="2:10" ht="36" hidden="1" customHeight="1" x14ac:dyDescent="0.2">
      <c r="B86" s="515"/>
      <c r="C86" s="518"/>
      <c r="D86" s="142"/>
      <c r="E86" s="143"/>
      <c r="F86" s="134"/>
      <c r="G86" s="134"/>
      <c r="H86" s="51"/>
      <c r="I86" s="52"/>
      <c r="J86" s="20"/>
    </row>
    <row r="87" spans="2:10" ht="33.75" hidden="1" customHeight="1" x14ac:dyDescent="0.2">
      <c r="B87" s="515"/>
      <c r="C87" s="518"/>
      <c r="D87" s="142"/>
      <c r="E87" s="143"/>
      <c r="F87" s="134"/>
      <c r="G87" s="134"/>
      <c r="H87" s="51"/>
      <c r="I87" s="52"/>
      <c r="J87" s="20"/>
    </row>
    <row r="88" spans="2:10" ht="33.75" hidden="1" customHeight="1" x14ac:dyDescent="0.2">
      <c r="B88" s="515"/>
      <c r="C88" s="518"/>
      <c r="D88" s="142"/>
      <c r="E88" s="143"/>
      <c r="F88" s="134"/>
      <c r="G88" s="134"/>
      <c r="H88" s="51"/>
      <c r="I88" s="52"/>
      <c r="J88" s="20"/>
    </row>
    <row r="89" spans="2:10" ht="33.75" hidden="1" customHeight="1" x14ac:dyDescent="0.2">
      <c r="B89" s="515"/>
      <c r="C89" s="518"/>
      <c r="D89" s="142"/>
      <c r="E89" s="143"/>
      <c r="F89" s="134"/>
      <c r="G89" s="134"/>
      <c r="H89" s="51"/>
      <c r="I89" s="52"/>
      <c r="J89" s="20"/>
    </row>
    <row r="90" spans="2:10" ht="33.75" hidden="1" customHeight="1" x14ac:dyDescent="0.2">
      <c r="B90" s="515"/>
      <c r="C90" s="518"/>
      <c r="D90" s="142"/>
      <c r="E90" s="143"/>
      <c r="F90" s="134"/>
      <c r="G90" s="134"/>
      <c r="H90" s="51"/>
      <c r="I90" s="52"/>
      <c r="J90" s="20"/>
    </row>
    <row r="91" spans="2:10" ht="33.75" hidden="1" customHeight="1" x14ac:dyDescent="0.2">
      <c r="B91" s="515"/>
      <c r="C91" s="518"/>
      <c r="D91" s="142"/>
      <c r="E91" s="143"/>
      <c r="F91" s="134"/>
      <c r="G91" s="134"/>
      <c r="H91" s="51"/>
      <c r="I91" s="52"/>
      <c r="J91" s="20"/>
    </row>
    <row r="92" spans="2:10" ht="33.75" hidden="1" customHeight="1" x14ac:dyDescent="0.2">
      <c r="B92" s="515"/>
      <c r="C92" s="518"/>
      <c r="D92" s="142"/>
      <c r="E92" s="143"/>
      <c r="F92" s="134"/>
      <c r="G92" s="134"/>
      <c r="H92" s="51"/>
      <c r="I92" s="52"/>
      <c r="J92" s="20"/>
    </row>
    <row r="93" spans="2:10" ht="33.75" hidden="1" customHeight="1" x14ac:dyDescent="0.2">
      <c r="B93" s="515"/>
      <c r="C93" s="518"/>
      <c r="D93" s="142"/>
      <c r="E93" s="143"/>
      <c r="F93" s="134"/>
      <c r="G93" s="134"/>
      <c r="H93" s="51"/>
      <c r="I93" s="52"/>
      <c r="J93" s="20"/>
    </row>
    <row r="94" spans="2:10" ht="33.75" hidden="1" customHeight="1" x14ac:dyDescent="0.2">
      <c r="B94" s="515"/>
      <c r="C94" s="518"/>
      <c r="D94" s="142"/>
      <c r="E94" s="143"/>
      <c r="F94" s="134"/>
      <c r="G94" s="134"/>
      <c r="H94" s="51"/>
      <c r="I94" s="52"/>
      <c r="J94" s="20"/>
    </row>
    <row r="95" spans="2:10" ht="33.75" hidden="1" customHeight="1" x14ac:dyDescent="0.2">
      <c r="B95" s="515"/>
      <c r="C95" s="518"/>
      <c r="D95" s="142"/>
      <c r="E95" s="143"/>
      <c r="F95" s="134"/>
      <c r="G95" s="134"/>
      <c r="H95" s="51"/>
      <c r="I95" s="52"/>
      <c r="J95" s="20"/>
    </row>
    <row r="96" spans="2:10" ht="105" hidden="1" customHeight="1" x14ac:dyDescent="0.2">
      <c r="B96" s="515"/>
      <c r="C96" s="518"/>
      <c r="D96" s="142"/>
      <c r="E96" s="143"/>
      <c r="F96" s="134"/>
      <c r="G96" s="135"/>
      <c r="H96" s="51"/>
      <c r="I96" s="52"/>
      <c r="J96" s="20"/>
    </row>
    <row r="97" spans="2:13" ht="33.75" hidden="1" customHeight="1" x14ac:dyDescent="0.2">
      <c r="B97" s="515"/>
      <c r="C97" s="518"/>
      <c r="D97" s="142"/>
      <c r="E97" s="143"/>
      <c r="F97" s="134"/>
      <c r="G97" s="134"/>
      <c r="H97" s="51"/>
      <c r="I97" s="52"/>
      <c r="J97" s="20"/>
    </row>
    <row r="98" spans="2:13" ht="33.75" hidden="1" customHeight="1" x14ac:dyDescent="0.2">
      <c r="B98" s="515"/>
      <c r="C98" s="518"/>
      <c r="D98" s="142"/>
      <c r="E98" s="143"/>
      <c r="F98" s="137"/>
      <c r="G98" s="138"/>
      <c r="H98" s="51"/>
      <c r="I98" s="52"/>
      <c r="J98" s="20"/>
    </row>
    <row r="99" spans="2:13" ht="33.75" hidden="1" customHeight="1" x14ac:dyDescent="0.2">
      <c r="B99" s="515"/>
      <c r="C99" s="518"/>
      <c r="D99" s="142"/>
      <c r="E99" s="143"/>
      <c r="F99" s="137"/>
      <c r="G99" s="138"/>
      <c r="H99" s="51"/>
      <c r="I99" s="52"/>
      <c r="J99" s="20"/>
    </row>
    <row r="100" spans="2:13" ht="32.25" customHeight="1" thickBot="1" x14ac:dyDescent="0.25">
      <c r="B100" s="516"/>
      <c r="C100" s="519"/>
      <c r="D100" s="144"/>
      <c r="E100" s="145"/>
      <c r="F100" s="139"/>
      <c r="G100" s="140"/>
      <c r="H100" s="132"/>
      <c r="I100" s="133"/>
      <c r="J100" s="20"/>
    </row>
    <row r="101" spans="2:13" x14ac:dyDescent="0.2">
      <c r="D101" s="29"/>
      <c r="E101" s="86"/>
      <c r="F101" s="141"/>
      <c r="G101" s="141"/>
      <c r="H101" s="28"/>
      <c r="I101" s="28"/>
      <c r="J101" s="28"/>
      <c r="K101" s="28"/>
      <c r="L101" s="28"/>
      <c r="M101" s="28"/>
    </row>
    <row r="102" spans="2:13" s="19" customFormat="1" ht="34.5" thickBot="1" x14ac:dyDescent="0.55000000000000004">
      <c r="B102" s="47"/>
      <c r="C102" s="48"/>
      <c r="D102" s="49"/>
      <c r="E102" s="87"/>
      <c r="F102" s="48"/>
      <c r="G102" s="48"/>
      <c r="H102" s="48"/>
      <c r="I102" s="48"/>
      <c r="J102" s="32"/>
    </row>
    <row r="103" spans="2:13" s="19" customFormat="1" ht="53.25" customHeight="1" thickBot="1" x14ac:dyDescent="0.55000000000000004">
      <c r="B103" s="507" t="s">
        <v>80</v>
      </c>
      <c r="C103" s="508"/>
      <c r="D103" s="508"/>
      <c r="E103" s="509"/>
      <c r="F103" s="48"/>
      <c r="G103" s="48"/>
      <c r="H103" s="50"/>
      <c r="I103" s="47"/>
      <c r="J103" s="32"/>
    </row>
    <row r="104" spans="2:13" s="19" customFormat="1" ht="53.25" customHeight="1" x14ac:dyDescent="0.5">
      <c r="B104" s="107" t="s">
        <v>85</v>
      </c>
      <c r="C104" s="108"/>
      <c r="D104" s="158">
        <f>+InsumosMatrizRiesgos!I132</f>
        <v>49</v>
      </c>
      <c r="E104" s="109"/>
      <c r="F104" s="48"/>
      <c r="G104" s="48"/>
      <c r="H104" s="50"/>
      <c r="I104" s="47"/>
      <c r="J104" s="32"/>
    </row>
    <row r="105" spans="2:13" s="19" customFormat="1" ht="53.25" customHeight="1" x14ac:dyDescent="0.5">
      <c r="B105" s="77" t="s">
        <v>81</v>
      </c>
      <c r="C105" s="78"/>
      <c r="D105" s="159">
        <f>+InsumosMatrizRiesgos!I131</f>
        <v>0</v>
      </c>
      <c r="E105" s="88">
        <f>+D105/$D$104</f>
        <v>0</v>
      </c>
      <c r="F105" s="48"/>
      <c r="G105" s="48"/>
      <c r="H105" s="50"/>
      <c r="I105" s="47"/>
      <c r="J105" s="32"/>
    </row>
    <row r="106" spans="2:13" s="19" customFormat="1" ht="53.25" customHeight="1" x14ac:dyDescent="0.5">
      <c r="B106" s="77" t="s">
        <v>82</v>
      </c>
      <c r="C106" s="78"/>
      <c r="D106" s="159">
        <f>+InsumosMatrizRiesgos!I130</f>
        <v>0</v>
      </c>
      <c r="E106" s="88">
        <f t="shared" ref="E106:E108" si="0">+D106/$D$104</f>
        <v>0</v>
      </c>
      <c r="F106" s="48"/>
      <c r="G106" s="48"/>
      <c r="H106" s="50"/>
      <c r="I106" s="47"/>
      <c r="J106" s="32"/>
    </row>
    <row r="107" spans="2:13" s="19" customFormat="1" ht="53.25" customHeight="1" x14ac:dyDescent="0.5">
      <c r="B107" s="77" t="s">
        <v>83</v>
      </c>
      <c r="C107" s="78"/>
      <c r="D107" s="159">
        <f>+InsumosMatrizRiesgos!I129</f>
        <v>24</v>
      </c>
      <c r="E107" s="88">
        <f t="shared" si="0"/>
        <v>0.48979591836734693</v>
      </c>
      <c r="F107" s="48"/>
      <c r="G107" s="48"/>
      <c r="H107" s="50"/>
      <c r="I107" s="47"/>
      <c r="J107" s="32"/>
    </row>
    <row r="108" spans="2:13" ht="53.25" customHeight="1" thickBot="1" x14ac:dyDescent="0.55000000000000004">
      <c r="B108" s="79" t="s">
        <v>84</v>
      </c>
      <c r="C108" s="80"/>
      <c r="D108" s="160">
        <f>+InsumosMatrizRiesgos!I128</f>
        <v>25</v>
      </c>
      <c r="E108" s="89">
        <f t="shared" si="0"/>
        <v>0.51020408163265307</v>
      </c>
      <c r="F108" s="48"/>
      <c r="G108" s="48"/>
      <c r="H108" s="50"/>
      <c r="I108" s="47"/>
      <c r="J108" s="32"/>
    </row>
    <row r="109" spans="2:13" ht="33" x14ac:dyDescent="0.45">
      <c r="B109" s="48"/>
      <c r="C109" s="48"/>
      <c r="D109" s="49"/>
      <c r="E109" s="87"/>
      <c r="F109" s="48"/>
      <c r="G109" s="48"/>
      <c r="H109" s="48"/>
      <c r="I109" s="48"/>
    </row>
    <row r="110" spans="2:13" ht="33" x14ac:dyDescent="0.45">
      <c r="B110" s="110" t="str">
        <f>+MapaRiesgosAnticorrupcionANI!B196</f>
        <v>NOTAS:          1. Para consultar causas, consecuencias y demás detalles del mapa, por favor consulte nuestra pagina web de forma especifica para cada proceso. Ruta: https://www.ani.gov.co/riesgos-y-medidas-anticorrupion</v>
      </c>
      <c r="C110" s="48"/>
      <c r="D110" s="49"/>
      <c r="E110" s="87"/>
      <c r="F110" s="48"/>
      <c r="G110" s="48"/>
      <c r="H110" s="48"/>
      <c r="I110" s="48"/>
    </row>
    <row r="111" spans="2:13" ht="27" customHeight="1" x14ac:dyDescent="0.4">
      <c r="B111" s="224" t="str">
        <f>+MapaRiesgosAnticorrupcionANI!C197</f>
        <v>2. Mapa de Riesgos Anticorrupción ajustado según Decreto 124 de 26 de enero de 2016</v>
      </c>
      <c r="E111" s="90"/>
    </row>
    <row r="112" spans="2:13" ht="35.25" customHeight="1" x14ac:dyDescent="0.4">
      <c r="B112" s="224" t="str">
        <f>+MapaRiesgosAnticorrupcionANI!C198</f>
        <v>3. El presente mapa de riesgos surtio la etapa de participación y consulta a la ciudadanía solicitado por la ley mediante la publicación en la pagina web y mediante informacion de comunicado oficial entre el 23 al 31 de enero de 2017</v>
      </c>
    </row>
  </sheetData>
  <mergeCells count="55">
    <mergeCell ref="D55:E55"/>
    <mergeCell ref="F55:G55"/>
    <mergeCell ref="D13:E13"/>
    <mergeCell ref="F13:G13"/>
    <mergeCell ref="D66:E66"/>
    <mergeCell ref="F41:G41"/>
    <mergeCell ref="H66:I66"/>
    <mergeCell ref="H67:I67"/>
    <mergeCell ref="F66:G66"/>
    <mergeCell ref="F67:G67"/>
    <mergeCell ref="H40:I40"/>
    <mergeCell ref="F56:G56"/>
    <mergeCell ref="H55:I55"/>
    <mergeCell ref="H56:I56"/>
    <mergeCell ref="H41:I41"/>
    <mergeCell ref="H84:I84"/>
    <mergeCell ref="H83:I83"/>
    <mergeCell ref="F84:G84"/>
    <mergeCell ref="F83:G83"/>
    <mergeCell ref="D67:E67"/>
    <mergeCell ref="D84:E84"/>
    <mergeCell ref="F40:G40"/>
    <mergeCell ref="H12:I12"/>
    <mergeCell ref="F12:G12"/>
    <mergeCell ref="F14:G14"/>
    <mergeCell ref="F15:G15"/>
    <mergeCell ref="H15:I15"/>
    <mergeCell ref="B5:C8"/>
    <mergeCell ref="H14:I14"/>
    <mergeCell ref="D5:L5"/>
    <mergeCell ref="D6:L6"/>
    <mergeCell ref="D7:L7"/>
    <mergeCell ref="D8:L8"/>
    <mergeCell ref="D14:E14"/>
    <mergeCell ref="H13:I13"/>
    <mergeCell ref="B11:C12"/>
    <mergeCell ref="D11:I11"/>
    <mergeCell ref="D12:E12"/>
    <mergeCell ref="D9:L9"/>
    <mergeCell ref="B103:E103"/>
    <mergeCell ref="D40:E40"/>
    <mergeCell ref="D41:E41"/>
    <mergeCell ref="B14:B39"/>
    <mergeCell ref="B66:B82"/>
    <mergeCell ref="C40:C54"/>
    <mergeCell ref="C14:C39"/>
    <mergeCell ref="C83:C100"/>
    <mergeCell ref="B83:B100"/>
    <mergeCell ref="C66:C82"/>
    <mergeCell ref="B40:B54"/>
    <mergeCell ref="C55:C65"/>
    <mergeCell ref="B55:B65"/>
    <mergeCell ref="D15:E15"/>
    <mergeCell ref="D56:E56"/>
    <mergeCell ref="D83:E83"/>
  </mergeCells>
  <pageMargins left="0.70866141732283472" right="0.51181102362204722" top="0.35433070866141736" bottom="7.874015748031496E-2" header="0.31496062992125984" footer="0.11811023622047245"/>
  <pageSetup scale="11" fitToWidth="4" orientation="landscape" r:id="rId1"/>
  <headerFooter>
    <oddFooter>&amp;L&amp;22Grupo Interno de Trabajo Gerencia de Riesgos-VPRE, Diciembre de 2013</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193"/>
  <sheetViews>
    <sheetView zoomScale="90" zoomScaleNormal="90" workbookViewId="0">
      <selection activeCell="L18" sqref="L18"/>
    </sheetView>
  </sheetViews>
  <sheetFormatPr baseColWidth="10" defaultRowHeight="12.75" x14ac:dyDescent="0.2"/>
  <cols>
    <col min="1" max="1" width="3.42578125" customWidth="1"/>
    <col min="2" max="2" width="18.28515625" customWidth="1"/>
    <col min="3" max="3" width="41.5703125" customWidth="1"/>
    <col min="4" max="4" width="22.28515625" customWidth="1"/>
    <col min="6" max="6" width="11.140625" customWidth="1"/>
    <col min="7" max="7" width="42.5703125" customWidth="1"/>
    <col min="8" max="8" width="23.85546875" customWidth="1"/>
    <col min="9" max="9" width="7.28515625" customWidth="1"/>
    <col min="10" max="10" width="20" customWidth="1"/>
    <col min="12" max="12" width="92.28515625" customWidth="1"/>
  </cols>
  <sheetData>
    <row r="1" spans="2:12" ht="13.5" thickBot="1" x14ac:dyDescent="0.25"/>
    <row r="2" spans="2:12" ht="26.25" customHeight="1" thickBot="1" x14ac:dyDescent="0.25">
      <c r="B2" s="588" t="s">
        <v>677</v>
      </c>
      <c r="C2" s="588"/>
      <c r="D2" s="588"/>
      <c r="F2" s="589" t="s">
        <v>676</v>
      </c>
      <c r="G2" s="589"/>
      <c r="H2" s="589"/>
      <c r="J2" s="568" t="s">
        <v>745</v>
      </c>
      <c r="K2" s="569"/>
      <c r="L2" s="570"/>
    </row>
    <row r="3" spans="2:12" ht="48" thickBot="1" x14ac:dyDescent="0.25">
      <c r="B3" s="244" t="s">
        <v>673</v>
      </c>
      <c r="C3" s="244" t="s">
        <v>103</v>
      </c>
      <c r="D3" s="244" t="s">
        <v>557</v>
      </c>
      <c r="E3" s="243"/>
      <c r="F3" s="246" t="s">
        <v>673</v>
      </c>
      <c r="G3" s="247" t="s">
        <v>103</v>
      </c>
      <c r="H3" s="248" t="s">
        <v>557</v>
      </c>
      <c r="J3" s="266" t="s">
        <v>673</v>
      </c>
      <c r="K3" s="267" t="s">
        <v>742</v>
      </c>
      <c r="L3" s="268" t="s">
        <v>741</v>
      </c>
    </row>
    <row r="4" spans="2:12" ht="15" customHeight="1" x14ac:dyDescent="0.2">
      <c r="B4" s="571" t="s">
        <v>575</v>
      </c>
      <c r="C4" s="580" t="s">
        <v>431</v>
      </c>
      <c r="D4" s="576" t="s">
        <v>56</v>
      </c>
      <c r="E4" s="245"/>
      <c r="F4" s="565" t="s">
        <v>679</v>
      </c>
      <c r="G4" s="581" t="s">
        <v>680</v>
      </c>
      <c r="H4" s="575" t="s">
        <v>56</v>
      </c>
      <c r="I4" s="252"/>
      <c r="J4" s="565"/>
      <c r="K4" s="249"/>
      <c r="L4" s="572"/>
    </row>
    <row r="5" spans="2:12" ht="15" customHeight="1" x14ac:dyDescent="0.2">
      <c r="B5" s="565"/>
      <c r="C5" s="581"/>
      <c r="D5" s="575"/>
      <c r="E5" s="245"/>
      <c r="F5" s="565"/>
      <c r="G5" s="581"/>
      <c r="H5" s="575"/>
      <c r="I5" s="252"/>
      <c r="J5" s="565"/>
      <c r="K5" s="249"/>
      <c r="L5" s="572"/>
    </row>
    <row r="6" spans="2:12" ht="15" customHeight="1" x14ac:dyDescent="0.2">
      <c r="B6" s="565"/>
      <c r="C6" s="581"/>
      <c r="D6" s="575"/>
      <c r="E6" s="245"/>
      <c r="F6" s="565"/>
      <c r="G6" s="581"/>
      <c r="H6" s="575"/>
      <c r="I6" s="252"/>
      <c r="J6" s="565"/>
      <c r="K6" s="249"/>
      <c r="L6" s="572"/>
    </row>
    <row r="7" spans="2:12" ht="15" customHeight="1" x14ac:dyDescent="0.2">
      <c r="B7" s="565" t="s">
        <v>576</v>
      </c>
      <c r="C7" s="581" t="s">
        <v>150</v>
      </c>
      <c r="D7" s="575" t="s">
        <v>64</v>
      </c>
      <c r="E7" s="245"/>
      <c r="F7" s="565" t="s">
        <v>681</v>
      </c>
      <c r="G7" s="578" t="s">
        <v>150</v>
      </c>
      <c r="H7" s="575" t="s">
        <v>64</v>
      </c>
      <c r="I7" s="252"/>
      <c r="J7" s="565"/>
      <c r="K7" s="249"/>
      <c r="L7" s="572"/>
    </row>
    <row r="8" spans="2:12" ht="15" customHeight="1" x14ac:dyDescent="0.2">
      <c r="B8" s="565"/>
      <c r="C8" s="581"/>
      <c r="D8" s="575"/>
      <c r="E8" s="245"/>
      <c r="F8" s="565"/>
      <c r="G8" s="578"/>
      <c r="H8" s="575"/>
      <c r="I8" s="252"/>
      <c r="J8" s="565"/>
      <c r="K8" s="249"/>
      <c r="L8" s="572"/>
    </row>
    <row r="9" spans="2:12" ht="15" customHeight="1" x14ac:dyDescent="0.2">
      <c r="B9" s="565"/>
      <c r="C9" s="581"/>
      <c r="D9" s="575"/>
      <c r="E9" s="245"/>
      <c r="F9" s="565"/>
      <c r="G9" s="578"/>
      <c r="H9" s="575"/>
      <c r="I9" s="252"/>
      <c r="J9" s="565"/>
      <c r="K9" s="249"/>
      <c r="L9" s="572"/>
    </row>
    <row r="10" spans="2:12" ht="15" customHeight="1" x14ac:dyDescent="0.2">
      <c r="B10" s="565"/>
      <c r="C10" s="581"/>
      <c r="D10" s="575"/>
      <c r="E10" s="245"/>
      <c r="F10" s="565"/>
      <c r="G10" s="578"/>
      <c r="H10" s="575"/>
      <c r="I10" s="252"/>
      <c r="J10" s="565"/>
      <c r="K10" s="249"/>
      <c r="L10" s="572"/>
    </row>
    <row r="11" spans="2:12" ht="15" customHeight="1" x14ac:dyDescent="0.2">
      <c r="B11" s="565"/>
      <c r="C11" s="581"/>
      <c r="D11" s="575"/>
      <c r="E11" s="245"/>
      <c r="F11" s="565" t="s">
        <v>682</v>
      </c>
      <c r="G11" s="578" t="s">
        <v>683</v>
      </c>
      <c r="H11" s="575" t="s">
        <v>64</v>
      </c>
      <c r="I11" s="252"/>
      <c r="J11" s="565"/>
      <c r="K11" s="249"/>
      <c r="L11" s="572"/>
    </row>
    <row r="12" spans="2:12" ht="15" customHeight="1" x14ac:dyDescent="0.2">
      <c r="B12" s="565" t="s">
        <v>577</v>
      </c>
      <c r="C12" s="578" t="s">
        <v>447</v>
      </c>
      <c r="D12" s="575" t="s">
        <v>64</v>
      </c>
      <c r="E12" s="245"/>
      <c r="F12" s="565"/>
      <c r="G12" s="578"/>
      <c r="H12" s="575"/>
      <c r="I12" s="252"/>
      <c r="J12" s="565" t="s">
        <v>577</v>
      </c>
      <c r="K12" s="560" t="s">
        <v>750</v>
      </c>
      <c r="L12" s="572"/>
    </row>
    <row r="13" spans="2:12" ht="15" customHeight="1" x14ac:dyDescent="0.2">
      <c r="B13" s="565"/>
      <c r="C13" s="578"/>
      <c r="D13" s="575"/>
      <c r="E13" s="245"/>
      <c r="F13" s="565"/>
      <c r="G13" s="578"/>
      <c r="H13" s="575"/>
      <c r="I13" s="252"/>
      <c r="J13" s="565"/>
      <c r="K13" s="560"/>
      <c r="L13" s="572"/>
    </row>
    <row r="14" spans="2:12" ht="15" customHeight="1" x14ac:dyDescent="0.2">
      <c r="B14" s="565"/>
      <c r="C14" s="578"/>
      <c r="D14" s="575"/>
      <c r="E14" s="245"/>
      <c r="F14" s="565" t="s">
        <v>684</v>
      </c>
      <c r="G14" s="578" t="s">
        <v>155</v>
      </c>
      <c r="H14" s="575" t="s">
        <v>62</v>
      </c>
      <c r="I14" s="252"/>
      <c r="J14" s="565"/>
      <c r="K14" s="560"/>
      <c r="L14" s="572"/>
    </row>
    <row r="15" spans="2:12" ht="15" customHeight="1" x14ac:dyDescent="0.2">
      <c r="B15" s="565" t="s">
        <v>578</v>
      </c>
      <c r="C15" s="578" t="s">
        <v>155</v>
      </c>
      <c r="D15" s="575" t="s">
        <v>64</v>
      </c>
      <c r="E15" s="245"/>
      <c r="F15" s="565"/>
      <c r="G15" s="578"/>
      <c r="H15" s="575"/>
      <c r="I15" s="252"/>
      <c r="J15" s="257"/>
      <c r="K15" s="249"/>
      <c r="L15" s="572"/>
    </row>
    <row r="16" spans="2:12" ht="15" customHeight="1" x14ac:dyDescent="0.2">
      <c r="B16" s="565"/>
      <c r="C16" s="578"/>
      <c r="D16" s="575"/>
      <c r="E16" s="245"/>
      <c r="F16" s="565"/>
      <c r="G16" s="578"/>
      <c r="H16" s="575"/>
      <c r="I16" s="252"/>
      <c r="J16" s="257"/>
      <c r="K16" s="249"/>
      <c r="L16" s="572"/>
    </row>
    <row r="17" spans="2:12" ht="15.75" customHeight="1" thickBot="1" x14ac:dyDescent="0.25">
      <c r="B17" s="566"/>
      <c r="C17" s="579"/>
      <c r="D17" s="577"/>
      <c r="E17" s="245"/>
      <c r="F17" s="565" t="s">
        <v>685</v>
      </c>
      <c r="G17" s="578" t="s">
        <v>686</v>
      </c>
      <c r="H17" s="575" t="s">
        <v>62</v>
      </c>
      <c r="I17" s="252"/>
      <c r="J17" s="257"/>
      <c r="K17" s="249"/>
      <c r="L17" s="572"/>
    </row>
    <row r="18" spans="2:12" ht="16.5" x14ac:dyDescent="0.2">
      <c r="B18" s="249"/>
      <c r="C18" s="250"/>
      <c r="D18" s="251"/>
      <c r="E18" s="245"/>
      <c r="F18" s="565"/>
      <c r="G18" s="578"/>
      <c r="H18" s="575"/>
      <c r="I18" s="252"/>
      <c r="J18" s="254" t="s">
        <v>685</v>
      </c>
      <c r="K18" s="249" t="s">
        <v>744</v>
      </c>
      <c r="L18" s="596" t="s">
        <v>743</v>
      </c>
    </row>
    <row r="19" spans="2:12" ht="17.25" thickBot="1" x14ac:dyDescent="0.25">
      <c r="B19" s="249"/>
      <c r="C19" s="250"/>
      <c r="D19" s="251"/>
      <c r="E19" s="245"/>
      <c r="F19" s="566"/>
      <c r="G19" s="579"/>
      <c r="H19" s="577"/>
      <c r="I19" s="252"/>
      <c r="J19" s="258"/>
      <c r="K19" s="261"/>
      <c r="L19" s="262"/>
    </row>
    <row r="20" spans="2:12" ht="11.25" customHeight="1" thickBot="1" x14ac:dyDescent="0.25">
      <c r="B20" s="249"/>
      <c r="C20" s="250"/>
      <c r="D20" s="251"/>
      <c r="E20" s="245"/>
      <c r="F20" s="249"/>
      <c r="G20" s="250"/>
      <c r="H20" s="251"/>
      <c r="I20" s="252"/>
      <c r="J20" s="259"/>
      <c r="K20" s="249"/>
      <c r="L20" s="249"/>
    </row>
    <row r="21" spans="2:12" ht="16.5" x14ac:dyDescent="0.2">
      <c r="B21" s="571" t="s">
        <v>580</v>
      </c>
      <c r="C21" s="580" t="s">
        <v>321</v>
      </c>
      <c r="D21" s="576" t="s">
        <v>64</v>
      </c>
      <c r="E21" s="245"/>
      <c r="F21" s="571" t="s">
        <v>687</v>
      </c>
      <c r="G21" s="580" t="s">
        <v>688</v>
      </c>
      <c r="H21" s="576" t="s">
        <v>64</v>
      </c>
      <c r="I21" s="252"/>
      <c r="J21" s="571"/>
      <c r="K21" s="260"/>
      <c r="L21" s="574"/>
    </row>
    <row r="22" spans="2:12" ht="16.5" x14ac:dyDescent="0.2">
      <c r="B22" s="565"/>
      <c r="C22" s="581"/>
      <c r="D22" s="575"/>
      <c r="E22" s="245"/>
      <c r="F22" s="565"/>
      <c r="G22" s="581"/>
      <c r="H22" s="575"/>
      <c r="I22" s="252"/>
      <c r="J22" s="565"/>
      <c r="K22" s="249"/>
      <c r="L22" s="572"/>
    </row>
    <row r="23" spans="2:12" ht="16.5" x14ac:dyDescent="0.2">
      <c r="B23" s="565"/>
      <c r="C23" s="581"/>
      <c r="D23" s="575"/>
      <c r="E23" s="245"/>
      <c r="F23" s="565"/>
      <c r="G23" s="581"/>
      <c r="H23" s="575"/>
      <c r="I23" s="252"/>
      <c r="J23" s="565"/>
      <c r="K23" s="249"/>
      <c r="L23" s="572"/>
    </row>
    <row r="24" spans="2:12" ht="16.5" x14ac:dyDescent="0.2">
      <c r="B24" s="565"/>
      <c r="C24" s="581"/>
      <c r="D24" s="575"/>
      <c r="E24" s="245"/>
      <c r="F24" s="565"/>
      <c r="G24" s="581"/>
      <c r="H24" s="575"/>
      <c r="I24" s="252"/>
      <c r="J24" s="565"/>
      <c r="K24" s="249"/>
      <c r="L24" s="572"/>
    </row>
    <row r="25" spans="2:12" ht="16.5" x14ac:dyDescent="0.2">
      <c r="B25" s="565"/>
      <c r="C25" s="581"/>
      <c r="D25" s="575"/>
      <c r="E25" s="245"/>
      <c r="F25" s="565"/>
      <c r="G25" s="581"/>
      <c r="H25" s="575"/>
      <c r="I25" s="252"/>
      <c r="J25" s="565"/>
      <c r="K25" s="249"/>
      <c r="L25" s="572"/>
    </row>
    <row r="26" spans="2:12" ht="16.5" x14ac:dyDescent="0.2">
      <c r="B26" s="565"/>
      <c r="C26" s="581"/>
      <c r="D26" s="575"/>
      <c r="E26" s="245"/>
      <c r="F26" s="565"/>
      <c r="G26" s="581"/>
      <c r="H26" s="575"/>
      <c r="I26" s="252"/>
      <c r="J26" s="565"/>
      <c r="K26" s="249"/>
      <c r="L26" s="572"/>
    </row>
    <row r="27" spans="2:12" ht="16.5" x14ac:dyDescent="0.2">
      <c r="B27" s="565" t="s">
        <v>581</v>
      </c>
      <c r="C27" s="578" t="s">
        <v>192</v>
      </c>
      <c r="D27" s="575" t="s">
        <v>64</v>
      </c>
      <c r="E27" s="245"/>
      <c r="F27" s="565" t="s">
        <v>689</v>
      </c>
      <c r="G27" s="578" t="s">
        <v>192</v>
      </c>
      <c r="H27" s="575" t="s">
        <v>64</v>
      </c>
      <c r="I27" s="252"/>
      <c r="J27" s="565"/>
      <c r="K27" s="249"/>
      <c r="L27" s="572"/>
    </row>
    <row r="28" spans="2:12" ht="16.5" x14ac:dyDescent="0.2">
      <c r="B28" s="565"/>
      <c r="C28" s="578"/>
      <c r="D28" s="575"/>
      <c r="E28" s="245"/>
      <c r="F28" s="565"/>
      <c r="G28" s="578"/>
      <c r="H28" s="575"/>
      <c r="I28" s="252"/>
      <c r="J28" s="565"/>
      <c r="K28" s="249"/>
      <c r="L28" s="572"/>
    </row>
    <row r="29" spans="2:12" ht="16.5" x14ac:dyDescent="0.2">
      <c r="B29" s="565"/>
      <c r="C29" s="578"/>
      <c r="D29" s="575"/>
      <c r="E29" s="245"/>
      <c r="F29" s="565"/>
      <c r="G29" s="578"/>
      <c r="H29" s="575"/>
      <c r="I29" s="252"/>
      <c r="J29" s="565"/>
      <c r="K29" s="249"/>
      <c r="L29" s="572"/>
    </row>
    <row r="30" spans="2:12" ht="54" customHeight="1" x14ac:dyDescent="0.2">
      <c r="B30" s="565"/>
      <c r="C30" s="578"/>
      <c r="D30" s="575"/>
      <c r="E30" s="245"/>
      <c r="F30" s="565"/>
      <c r="G30" s="578"/>
      <c r="H30" s="575"/>
      <c r="I30" s="252"/>
      <c r="J30" s="565"/>
      <c r="K30" s="249"/>
      <c r="L30" s="572"/>
    </row>
    <row r="31" spans="2:12" ht="36" customHeight="1" x14ac:dyDescent="0.2">
      <c r="B31" s="565" t="s">
        <v>582</v>
      </c>
      <c r="C31" s="578" t="s">
        <v>196</v>
      </c>
      <c r="D31" s="575" t="s">
        <v>64</v>
      </c>
      <c r="E31" s="245"/>
      <c r="F31" s="565" t="s">
        <v>690</v>
      </c>
      <c r="G31" s="578" t="s">
        <v>196</v>
      </c>
      <c r="H31" s="575" t="s">
        <v>64</v>
      </c>
      <c r="I31" s="252"/>
      <c r="J31" s="565"/>
      <c r="K31" s="249"/>
      <c r="L31" s="572"/>
    </row>
    <row r="32" spans="2:12" ht="16.5" x14ac:dyDescent="0.2">
      <c r="B32" s="565"/>
      <c r="C32" s="578"/>
      <c r="D32" s="575"/>
      <c r="E32" s="245"/>
      <c r="F32" s="565"/>
      <c r="G32" s="578"/>
      <c r="H32" s="575"/>
      <c r="I32" s="252"/>
      <c r="J32" s="565"/>
      <c r="K32" s="249"/>
      <c r="L32" s="572"/>
    </row>
    <row r="33" spans="2:12" ht="16.5" x14ac:dyDescent="0.2">
      <c r="B33" s="565"/>
      <c r="C33" s="578"/>
      <c r="D33" s="575"/>
      <c r="E33" s="245"/>
      <c r="F33" s="565"/>
      <c r="G33" s="578"/>
      <c r="H33" s="575"/>
      <c r="I33" s="252"/>
      <c r="J33" s="565"/>
      <c r="K33" s="249"/>
      <c r="L33" s="572"/>
    </row>
    <row r="34" spans="2:12" ht="16.5" x14ac:dyDescent="0.2">
      <c r="B34" s="565" t="s">
        <v>583</v>
      </c>
      <c r="C34" s="578" t="s">
        <v>198</v>
      </c>
      <c r="D34" s="575" t="s">
        <v>64</v>
      </c>
      <c r="E34" s="245"/>
      <c r="F34" s="565" t="s">
        <v>691</v>
      </c>
      <c r="G34" s="578" t="s">
        <v>198</v>
      </c>
      <c r="H34" s="575" t="s">
        <v>64</v>
      </c>
      <c r="I34" s="252"/>
      <c r="J34" s="565"/>
      <c r="K34" s="249"/>
      <c r="L34" s="572"/>
    </row>
    <row r="35" spans="2:12" ht="16.5" x14ac:dyDescent="0.2">
      <c r="B35" s="565"/>
      <c r="C35" s="578"/>
      <c r="D35" s="575"/>
      <c r="E35" s="245"/>
      <c r="F35" s="565"/>
      <c r="G35" s="578"/>
      <c r="H35" s="575"/>
      <c r="I35" s="252"/>
      <c r="J35" s="565"/>
      <c r="K35" s="249"/>
      <c r="L35" s="572"/>
    </row>
    <row r="36" spans="2:12" ht="17.25" thickBot="1" x14ac:dyDescent="0.25">
      <c r="B36" s="566"/>
      <c r="C36" s="579"/>
      <c r="D36" s="577"/>
      <c r="E36" s="245"/>
      <c r="F36" s="565"/>
      <c r="G36" s="578"/>
      <c r="H36" s="575"/>
      <c r="I36" s="252"/>
      <c r="J36" s="565"/>
      <c r="K36" s="249"/>
      <c r="L36" s="572"/>
    </row>
    <row r="37" spans="2:12" ht="16.5" x14ac:dyDescent="0.2">
      <c r="B37" s="249"/>
      <c r="C37" s="250"/>
      <c r="D37" s="251"/>
      <c r="E37" s="245"/>
      <c r="F37" s="565" t="s">
        <v>692</v>
      </c>
      <c r="G37" s="578" t="s">
        <v>693</v>
      </c>
      <c r="H37" s="575" t="s">
        <v>64</v>
      </c>
      <c r="I37" s="252"/>
      <c r="J37" s="565" t="s">
        <v>692</v>
      </c>
      <c r="K37" s="249"/>
      <c r="L37" s="263"/>
    </row>
    <row r="38" spans="2:12" ht="231" x14ac:dyDescent="0.2">
      <c r="B38" s="249"/>
      <c r="C38" s="250"/>
      <c r="D38" s="251"/>
      <c r="E38" s="245"/>
      <c r="F38" s="565"/>
      <c r="G38" s="578"/>
      <c r="H38" s="575"/>
      <c r="I38" s="252"/>
      <c r="J38" s="565"/>
      <c r="K38" s="249" t="s">
        <v>744</v>
      </c>
      <c r="L38" s="279" t="s">
        <v>749</v>
      </c>
    </row>
    <row r="39" spans="2:12" ht="17.25" thickBot="1" x14ac:dyDescent="0.25">
      <c r="B39" s="249"/>
      <c r="C39" s="250"/>
      <c r="D39" s="251"/>
      <c r="E39" s="245"/>
      <c r="F39" s="566"/>
      <c r="G39" s="579"/>
      <c r="H39" s="577"/>
      <c r="I39" s="252"/>
      <c r="J39" s="565"/>
      <c r="K39" s="249"/>
      <c r="L39" s="263"/>
    </row>
    <row r="40" spans="2:12" ht="16.5" x14ac:dyDescent="0.2">
      <c r="B40" s="571" t="s">
        <v>584</v>
      </c>
      <c r="C40" s="580" t="s">
        <v>162</v>
      </c>
      <c r="D40" s="576" t="s">
        <v>64</v>
      </c>
      <c r="E40" s="245"/>
      <c r="F40" s="571" t="s">
        <v>694</v>
      </c>
      <c r="G40" s="580" t="s">
        <v>162</v>
      </c>
      <c r="H40" s="576" t="s">
        <v>64</v>
      </c>
      <c r="I40" s="252"/>
      <c r="J40" s="571"/>
      <c r="K40" s="260"/>
      <c r="L40" s="574"/>
    </row>
    <row r="41" spans="2:12" ht="16.5" x14ac:dyDescent="0.2">
      <c r="B41" s="565"/>
      <c r="C41" s="581"/>
      <c r="D41" s="575"/>
      <c r="E41" s="245"/>
      <c r="F41" s="565"/>
      <c r="G41" s="581"/>
      <c r="H41" s="575"/>
      <c r="I41" s="252"/>
      <c r="J41" s="565"/>
      <c r="K41" s="249"/>
      <c r="L41" s="572"/>
    </row>
    <row r="42" spans="2:12" ht="16.5" x14ac:dyDescent="0.2">
      <c r="B42" s="565"/>
      <c r="C42" s="581"/>
      <c r="D42" s="575"/>
      <c r="E42" s="245"/>
      <c r="F42" s="565"/>
      <c r="G42" s="581"/>
      <c r="H42" s="575"/>
      <c r="I42" s="252"/>
      <c r="J42" s="565"/>
      <c r="K42" s="249"/>
      <c r="L42" s="572"/>
    </row>
    <row r="43" spans="2:12" ht="16.5" x14ac:dyDescent="0.2">
      <c r="B43" s="565"/>
      <c r="C43" s="581"/>
      <c r="D43" s="575"/>
      <c r="E43" s="245"/>
      <c r="F43" s="565"/>
      <c r="G43" s="581"/>
      <c r="H43" s="575"/>
      <c r="I43" s="252"/>
      <c r="J43" s="565"/>
      <c r="K43" s="249"/>
      <c r="L43" s="572"/>
    </row>
    <row r="44" spans="2:12" ht="16.5" x14ac:dyDescent="0.2">
      <c r="B44" s="565"/>
      <c r="C44" s="581"/>
      <c r="D44" s="575"/>
      <c r="E44" s="245"/>
      <c r="F44" s="565"/>
      <c r="G44" s="581"/>
      <c r="H44" s="575"/>
      <c r="I44" s="252"/>
      <c r="J44" s="565"/>
      <c r="K44" s="249"/>
      <c r="L44" s="572"/>
    </row>
    <row r="45" spans="2:12" ht="15" customHeight="1" x14ac:dyDescent="0.2">
      <c r="B45" s="565" t="s">
        <v>585</v>
      </c>
      <c r="C45" s="560" t="s">
        <v>172</v>
      </c>
      <c r="D45" s="575" t="s">
        <v>64</v>
      </c>
      <c r="E45" s="245"/>
      <c r="F45" s="565"/>
      <c r="G45" s="581"/>
      <c r="H45" s="575"/>
      <c r="I45" s="252"/>
      <c r="J45" s="565"/>
      <c r="K45" s="249"/>
      <c r="L45" s="572"/>
    </row>
    <row r="46" spans="2:12" ht="12.75" customHeight="1" x14ac:dyDescent="0.2">
      <c r="B46" s="565"/>
      <c r="C46" s="560"/>
      <c r="D46" s="575"/>
      <c r="E46" s="245"/>
      <c r="F46" s="565" t="s">
        <v>695</v>
      </c>
      <c r="G46" s="578" t="s">
        <v>172</v>
      </c>
      <c r="H46" s="575" t="s">
        <v>64</v>
      </c>
      <c r="I46" s="252"/>
      <c r="J46" s="565"/>
      <c r="K46" s="249"/>
      <c r="L46" s="572"/>
    </row>
    <row r="47" spans="2:12" ht="12.75" customHeight="1" x14ac:dyDescent="0.2">
      <c r="B47" s="565"/>
      <c r="C47" s="560"/>
      <c r="D47" s="575"/>
      <c r="E47" s="245"/>
      <c r="F47" s="565"/>
      <c r="G47" s="578"/>
      <c r="H47" s="575"/>
      <c r="I47" s="252"/>
      <c r="J47" s="565"/>
      <c r="K47" s="249"/>
      <c r="L47" s="572"/>
    </row>
    <row r="48" spans="2:12" ht="16.5" x14ac:dyDescent="0.2">
      <c r="B48" s="565"/>
      <c r="C48" s="560"/>
      <c r="D48" s="575"/>
      <c r="E48" s="245"/>
      <c r="F48" s="565"/>
      <c r="G48" s="578"/>
      <c r="H48" s="575"/>
      <c r="I48" s="252"/>
      <c r="J48" s="565"/>
      <c r="K48" s="249"/>
      <c r="L48" s="572"/>
    </row>
    <row r="49" spans="2:13" ht="16.5" x14ac:dyDescent="0.2">
      <c r="B49" s="565"/>
      <c r="C49" s="560"/>
      <c r="D49" s="575"/>
      <c r="E49" s="245"/>
      <c r="F49" s="565"/>
      <c r="G49" s="578"/>
      <c r="H49" s="575"/>
      <c r="I49" s="252"/>
      <c r="J49" s="565"/>
      <c r="K49" s="249"/>
      <c r="L49" s="572"/>
    </row>
    <row r="50" spans="2:13" ht="12.75" customHeight="1" x14ac:dyDescent="0.2">
      <c r="B50" s="565" t="s">
        <v>586</v>
      </c>
      <c r="C50" s="578" t="s">
        <v>678</v>
      </c>
      <c r="D50" s="575" t="s">
        <v>56</v>
      </c>
      <c r="E50" s="245"/>
      <c r="F50" s="565" t="s">
        <v>696</v>
      </c>
      <c r="G50" s="578" t="s">
        <v>678</v>
      </c>
      <c r="H50" s="575" t="s">
        <v>56</v>
      </c>
      <c r="I50" s="252"/>
      <c r="J50" s="565"/>
      <c r="K50" s="249"/>
      <c r="L50" s="572"/>
    </row>
    <row r="51" spans="2:13" ht="15" customHeight="1" x14ac:dyDescent="0.2">
      <c r="B51" s="565"/>
      <c r="C51" s="578"/>
      <c r="D51" s="575"/>
      <c r="E51" s="245"/>
      <c r="F51" s="565"/>
      <c r="G51" s="578"/>
      <c r="H51" s="575"/>
      <c r="I51" s="252"/>
      <c r="J51" s="565"/>
      <c r="K51" s="249"/>
      <c r="L51" s="572"/>
    </row>
    <row r="52" spans="2:13" ht="47.25" customHeight="1" x14ac:dyDescent="0.2">
      <c r="B52" s="565"/>
      <c r="C52" s="578"/>
      <c r="D52" s="575"/>
      <c r="E52" s="245"/>
      <c r="F52" s="565"/>
      <c r="G52" s="578"/>
      <c r="H52" s="575"/>
      <c r="I52" s="252"/>
      <c r="J52" s="565"/>
      <c r="K52" s="249"/>
      <c r="L52" s="572"/>
    </row>
    <row r="53" spans="2:13" ht="16.5" x14ac:dyDescent="0.2">
      <c r="B53" s="565" t="s">
        <v>587</v>
      </c>
      <c r="C53" s="578" t="s">
        <v>180</v>
      </c>
      <c r="D53" s="575" t="s">
        <v>63</v>
      </c>
      <c r="E53" s="245"/>
      <c r="F53" s="565" t="s">
        <v>697</v>
      </c>
      <c r="G53" s="578" t="s">
        <v>180</v>
      </c>
      <c r="H53" s="575" t="s">
        <v>63</v>
      </c>
      <c r="I53" s="252"/>
      <c r="J53" s="565"/>
      <c r="K53" s="249"/>
      <c r="L53" s="572"/>
    </row>
    <row r="54" spans="2:13" ht="16.5" x14ac:dyDescent="0.2">
      <c r="B54" s="565"/>
      <c r="C54" s="578"/>
      <c r="D54" s="575"/>
      <c r="E54" s="245"/>
      <c r="F54" s="565"/>
      <c r="G54" s="578"/>
      <c r="H54" s="575"/>
      <c r="I54" s="252"/>
      <c r="J54" s="565"/>
      <c r="K54" s="249"/>
      <c r="L54" s="572"/>
    </row>
    <row r="55" spans="2:13" ht="41.25" customHeight="1" thickBot="1" x14ac:dyDescent="0.25">
      <c r="B55" s="566"/>
      <c r="C55" s="579"/>
      <c r="D55" s="577"/>
      <c r="E55" s="245"/>
      <c r="F55" s="566"/>
      <c r="G55" s="579"/>
      <c r="H55" s="577"/>
      <c r="I55" s="252"/>
      <c r="J55" s="565"/>
      <c r="K55" s="249"/>
      <c r="L55" s="572"/>
    </row>
    <row r="56" spans="2:13" ht="21.75" customHeight="1" x14ac:dyDescent="0.2">
      <c r="B56" s="571" t="s">
        <v>588</v>
      </c>
      <c r="C56" s="580" t="s">
        <v>112</v>
      </c>
      <c r="D56" s="576" t="s">
        <v>62</v>
      </c>
      <c r="E56" s="245"/>
      <c r="F56" s="571" t="s">
        <v>698</v>
      </c>
      <c r="G56" s="580" t="s">
        <v>112</v>
      </c>
      <c r="H56" s="576" t="s">
        <v>62</v>
      </c>
      <c r="I56" s="252"/>
      <c r="J56" s="571"/>
      <c r="K56" s="260"/>
      <c r="L56" s="574"/>
      <c r="M56" s="1"/>
    </row>
    <row r="57" spans="2:13" ht="16.5" x14ac:dyDescent="0.2">
      <c r="B57" s="565"/>
      <c r="C57" s="581"/>
      <c r="D57" s="575"/>
      <c r="E57" s="245"/>
      <c r="F57" s="565"/>
      <c r="G57" s="581"/>
      <c r="H57" s="575"/>
      <c r="I57" s="252"/>
      <c r="J57" s="565"/>
      <c r="K57" s="249"/>
      <c r="L57" s="572"/>
      <c r="M57" s="1"/>
    </row>
    <row r="58" spans="2:13" ht="16.5" x14ac:dyDescent="0.2">
      <c r="B58" s="565"/>
      <c r="C58" s="581"/>
      <c r="D58" s="575"/>
      <c r="E58" s="245"/>
      <c r="F58" s="565"/>
      <c r="G58" s="581"/>
      <c r="H58" s="575"/>
      <c r="I58" s="252"/>
      <c r="J58" s="565"/>
      <c r="K58" s="249"/>
      <c r="L58" s="572"/>
      <c r="M58" s="1"/>
    </row>
    <row r="59" spans="2:13" ht="36" customHeight="1" x14ac:dyDescent="0.2">
      <c r="B59" s="565"/>
      <c r="C59" s="581"/>
      <c r="D59" s="575"/>
      <c r="E59" s="245"/>
      <c r="F59" s="565" t="s">
        <v>699</v>
      </c>
      <c r="G59" s="578" t="s">
        <v>120</v>
      </c>
      <c r="H59" s="575" t="s">
        <v>62</v>
      </c>
      <c r="I59" s="252"/>
      <c r="J59" s="565"/>
      <c r="K59" s="249"/>
      <c r="L59" s="572"/>
      <c r="M59" s="1"/>
    </row>
    <row r="60" spans="2:13" ht="16.5" x14ac:dyDescent="0.2">
      <c r="B60" s="565"/>
      <c r="C60" s="581"/>
      <c r="D60" s="575"/>
      <c r="E60" s="245"/>
      <c r="F60" s="565"/>
      <c r="G60" s="578"/>
      <c r="H60" s="575"/>
      <c r="I60" s="252"/>
      <c r="J60" s="565"/>
      <c r="K60" s="249"/>
      <c r="L60" s="572"/>
      <c r="M60" s="1"/>
    </row>
    <row r="61" spans="2:13" ht="16.5" x14ac:dyDescent="0.2">
      <c r="B61" s="565" t="s">
        <v>589</v>
      </c>
      <c r="C61" s="581" t="s">
        <v>120</v>
      </c>
      <c r="D61" s="575" t="s">
        <v>62</v>
      </c>
      <c r="E61" s="245"/>
      <c r="F61" s="565"/>
      <c r="G61" s="578"/>
      <c r="H61" s="575"/>
      <c r="I61" s="252"/>
      <c r="J61" s="565"/>
      <c r="K61" s="249"/>
      <c r="L61" s="572"/>
      <c r="M61" s="1"/>
    </row>
    <row r="62" spans="2:13" ht="16.5" x14ac:dyDescent="0.2">
      <c r="B62" s="565"/>
      <c r="C62" s="581"/>
      <c r="D62" s="575"/>
      <c r="E62" s="245"/>
      <c r="F62" s="565" t="s">
        <v>700</v>
      </c>
      <c r="G62" s="578" t="s">
        <v>125</v>
      </c>
      <c r="H62" s="575" t="s">
        <v>57</v>
      </c>
      <c r="I62" s="252"/>
      <c r="J62" s="565"/>
      <c r="K62" s="249"/>
      <c r="L62" s="572"/>
      <c r="M62" s="1"/>
    </row>
    <row r="63" spans="2:13" ht="30" customHeight="1" x14ac:dyDescent="0.2">
      <c r="B63" s="565"/>
      <c r="C63" s="581"/>
      <c r="D63" s="575"/>
      <c r="E63" s="245"/>
      <c r="F63" s="565"/>
      <c r="G63" s="578"/>
      <c r="H63" s="575"/>
      <c r="I63" s="252"/>
      <c r="J63" s="565"/>
      <c r="K63" s="249"/>
      <c r="L63" s="572"/>
      <c r="M63" s="1"/>
    </row>
    <row r="64" spans="2:13" ht="48" customHeight="1" x14ac:dyDescent="0.2">
      <c r="B64" s="565" t="s">
        <v>590</v>
      </c>
      <c r="C64" s="578" t="s">
        <v>125</v>
      </c>
      <c r="D64" s="575" t="s">
        <v>57</v>
      </c>
      <c r="E64" s="245"/>
      <c r="F64" s="565"/>
      <c r="G64" s="578"/>
      <c r="H64" s="575"/>
      <c r="I64" s="252"/>
      <c r="J64" s="565"/>
      <c r="K64" s="249"/>
      <c r="L64" s="572"/>
      <c r="M64" s="1"/>
    </row>
    <row r="65" spans="2:13" ht="38.25" customHeight="1" x14ac:dyDescent="0.2">
      <c r="B65" s="565"/>
      <c r="C65" s="578"/>
      <c r="D65" s="575"/>
      <c r="E65" s="245"/>
      <c r="F65" s="565" t="s">
        <v>701</v>
      </c>
      <c r="G65" s="578" t="s">
        <v>130</v>
      </c>
      <c r="H65" s="575" t="s">
        <v>62</v>
      </c>
      <c r="I65" s="252"/>
      <c r="J65" s="565"/>
      <c r="K65" s="249"/>
      <c r="L65" s="572"/>
      <c r="M65" s="1"/>
    </row>
    <row r="66" spans="2:13" ht="16.5" x14ac:dyDescent="0.2">
      <c r="B66" s="565"/>
      <c r="C66" s="578"/>
      <c r="D66" s="575"/>
      <c r="E66" s="245"/>
      <c r="F66" s="565"/>
      <c r="G66" s="578"/>
      <c r="H66" s="575"/>
      <c r="I66" s="252"/>
      <c r="J66" s="565"/>
      <c r="K66" s="249"/>
      <c r="L66" s="572"/>
      <c r="M66" s="1"/>
    </row>
    <row r="67" spans="2:13" ht="16.5" x14ac:dyDescent="0.2">
      <c r="B67" s="565" t="s">
        <v>591</v>
      </c>
      <c r="C67" s="578" t="s">
        <v>130</v>
      </c>
      <c r="D67" s="575" t="s">
        <v>62</v>
      </c>
      <c r="E67" s="245"/>
      <c r="F67" s="565"/>
      <c r="G67" s="578"/>
      <c r="H67" s="575"/>
      <c r="I67" s="252"/>
      <c r="J67" s="565"/>
      <c r="K67" s="249"/>
      <c r="L67" s="572"/>
      <c r="M67" s="1"/>
    </row>
    <row r="68" spans="2:13" ht="16.5" x14ac:dyDescent="0.2">
      <c r="B68" s="565"/>
      <c r="C68" s="578"/>
      <c r="D68" s="575"/>
      <c r="E68" s="245"/>
      <c r="F68" s="565" t="s">
        <v>702</v>
      </c>
      <c r="G68" s="578" t="s">
        <v>133</v>
      </c>
      <c r="H68" s="575" t="s">
        <v>62</v>
      </c>
      <c r="I68" s="252"/>
      <c r="J68" s="565"/>
      <c r="K68" s="249"/>
      <c r="L68" s="572"/>
      <c r="M68" s="1"/>
    </row>
    <row r="69" spans="2:13" ht="16.5" x14ac:dyDescent="0.2">
      <c r="B69" s="565"/>
      <c r="C69" s="578"/>
      <c r="D69" s="575"/>
      <c r="E69" s="245"/>
      <c r="F69" s="565"/>
      <c r="G69" s="578"/>
      <c r="H69" s="575"/>
      <c r="I69" s="252"/>
      <c r="J69" s="565"/>
      <c r="K69" s="249"/>
      <c r="L69" s="572"/>
      <c r="M69" s="1"/>
    </row>
    <row r="70" spans="2:13" ht="16.5" x14ac:dyDescent="0.2">
      <c r="B70" s="565" t="s">
        <v>592</v>
      </c>
      <c r="C70" s="578" t="s">
        <v>133</v>
      </c>
      <c r="D70" s="582" t="s">
        <v>62</v>
      </c>
      <c r="E70" s="245"/>
      <c r="F70" s="565"/>
      <c r="G70" s="578"/>
      <c r="H70" s="575"/>
      <c r="I70" s="252"/>
      <c r="J70" s="565"/>
      <c r="K70" s="249"/>
      <c r="L70" s="572"/>
      <c r="M70" s="1"/>
    </row>
    <row r="71" spans="2:13" ht="16.5" x14ac:dyDescent="0.2">
      <c r="B71" s="565"/>
      <c r="C71" s="578"/>
      <c r="D71" s="582"/>
      <c r="E71" s="245"/>
      <c r="F71" s="565" t="s">
        <v>703</v>
      </c>
      <c r="G71" s="578" t="s">
        <v>136</v>
      </c>
      <c r="H71" s="575" t="s">
        <v>62</v>
      </c>
      <c r="I71" s="252"/>
      <c r="J71" s="565"/>
      <c r="K71" s="249"/>
      <c r="L71" s="572"/>
      <c r="M71" s="1"/>
    </row>
    <row r="72" spans="2:13" ht="16.5" x14ac:dyDescent="0.2">
      <c r="B72" s="565"/>
      <c r="C72" s="578"/>
      <c r="D72" s="582"/>
      <c r="E72" s="245"/>
      <c r="F72" s="565"/>
      <c r="G72" s="578"/>
      <c r="H72" s="575"/>
      <c r="I72" s="252"/>
      <c r="J72" s="565"/>
      <c r="K72" s="249"/>
      <c r="L72" s="572"/>
      <c r="M72" s="1"/>
    </row>
    <row r="73" spans="2:13" ht="16.5" x14ac:dyDescent="0.2">
      <c r="B73" s="565" t="s">
        <v>593</v>
      </c>
      <c r="C73" s="578" t="s">
        <v>136</v>
      </c>
      <c r="D73" s="582" t="s">
        <v>62</v>
      </c>
      <c r="E73" s="245"/>
      <c r="F73" s="565"/>
      <c r="G73" s="578"/>
      <c r="H73" s="575"/>
      <c r="I73" s="252"/>
      <c r="J73" s="565"/>
      <c r="K73" s="249"/>
      <c r="L73" s="572"/>
      <c r="M73" s="1"/>
    </row>
    <row r="74" spans="2:13" ht="16.5" x14ac:dyDescent="0.2">
      <c r="B74" s="565"/>
      <c r="C74" s="578"/>
      <c r="D74" s="582"/>
      <c r="E74" s="245"/>
      <c r="F74" s="565" t="s">
        <v>704</v>
      </c>
      <c r="G74" s="578" t="s">
        <v>139</v>
      </c>
      <c r="H74" s="575" t="s">
        <v>56</v>
      </c>
      <c r="I74" s="252"/>
      <c r="J74" s="565"/>
      <c r="K74" s="249"/>
      <c r="L74" s="572"/>
      <c r="M74" s="1"/>
    </row>
    <row r="75" spans="2:13" ht="16.5" x14ac:dyDescent="0.2">
      <c r="B75" s="565"/>
      <c r="C75" s="578"/>
      <c r="D75" s="582"/>
      <c r="E75" s="245"/>
      <c r="F75" s="565"/>
      <c r="G75" s="578"/>
      <c r="H75" s="575"/>
      <c r="I75" s="252"/>
      <c r="J75" s="565"/>
      <c r="K75" s="249"/>
      <c r="L75" s="572"/>
      <c r="M75" s="1"/>
    </row>
    <row r="76" spans="2:13" ht="16.5" x14ac:dyDescent="0.2">
      <c r="B76" s="565" t="s">
        <v>594</v>
      </c>
      <c r="C76" s="578" t="s">
        <v>139</v>
      </c>
      <c r="D76" s="575" t="s">
        <v>56</v>
      </c>
      <c r="E76" s="245"/>
      <c r="F76" s="565"/>
      <c r="G76" s="578"/>
      <c r="H76" s="575"/>
      <c r="I76" s="252"/>
      <c r="J76" s="565"/>
      <c r="K76" s="249"/>
      <c r="L76" s="572"/>
      <c r="M76" s="1"/>
    </row>
    <row r="77" spans="2:13" ht="16.5" x14ac:dyDescent="0.2">
      <c r="B77" s="565"/>
      <c r="C77" s="578"/>
      <c r="D77" s="575"/>
      <c r="E77" s="245"/>
      <c r="F77" s="565" t="s">
        <v>705</v>
      </c>
      <c r="G77" s="578" t="s">
        <v>142</v>
      </c>
      <c r="H77" s="575" t="s">
        <v>63</v>
      </c>
      <c r="I77" s="252"/>
      <c r="J77" s="565"/>
      <c r="K77" s="249"/>
      <c r="L77" s="572"/>
      <c r="M77" s="1"/>
    </row>
    <row r="78" spans="2:13" ht="16.5" x14ac:dyDescent="0.2">
      <c r="B78" s="565"/>
      <c r="C78" s="578"/>
      <c r="D78" s="575"/>
      <c r="E78" s="245"/>
      <c r="F78" s="565"/>
      <c r="G78" s="578"/>
      <c r="H78" s="575"/>
      <c r="I78" s="252"/>
      <c r="J78" s="565"/>
      <c r="K78" s="249"/>
      <c r="L78" s="572"/>
      <c r="M78" s="1"/>
    </row>
    <row r="79" spans="2:13" ht="30" customHeight="1" x14ac:dyDescent="0.2">
      <c r="B79" s="565" t="s">
        <v>595</v>
      </c>
      <c r="C79" s="578" t="s">
        <v>142</v>
      </c>
      <c r="D79" s="575" t="s">
        <v>63</v>
      </c>
      <c r="E79" s="245"/>
      <c r="F79" s="565"/>
      <c r="G79" s="578"/>
      <c r="H79" s="575"/>
      <c r="I79" s="252"/>
      <c r="J79" s="565"/>
      <c r="K79" s="249"/>
      <c r="L79" s="572"/>
      <c r="M79" s="1"/>
    </row>
    <row r="80" spans="2:13" ht="16.5" x14ac:dyDescent="0.2">
      <c r="B80" s="565"/>
      <c r="C80" s="578"/>
      <c r="D80" s="575"/>
      <c r="E80" s="245"/>
      <c r="F80" s="565" t="s">
        <v>706</v>
      </c>
      <c r="G80" s="578" t="s">
        <v>145</v>
      </c>
      <c r="H80" s="575" t="s">
        <v>117</v>
      </c>
      <c r="I80" s="252"/>
      <c r="J80" s="565"/>
      <c r="K80" s="249"/>
      <c r="L80" s="572"/>
      <c r="M80" s="1"/>
    </row>
    <row r="81" spans="2:13" ht="21.75" customHeight="1" x14ac:dyDescent="0.2">
      <c r="B81" s="565"/>
      <c r="C81" s="578"/>
      <c r="D81" s="575"/>
      <c r="E81" s="245"/>
      <c r="F81" s="565"/>
      <c r="G81" s="578"/>
      <c r="H81" s="575"/>
      <c r="I81" s="252"/>
      <c r="J81" s="565"/>
      <c r="K81" s="249"/>
      <c r="L81" s="572"/>
      <c r="M81" s="1"/>
    </row>
    <row r="82" spans="2:13" ht="16.5" x14ac:dyDescent="0.2">
      <c r="B82" s="584" t="s">
        <v>596</v>
      </c>
      <c r="C82" s="586" t="s">
        <v>145</v>
      </c>
      <c r="D82" s="582" t="s">
        <v>117</v>
      </c>
      <c r="E82" s="245"/>
      <c r="F82" s="565"/>
      <c r="G82" s="578"/>
      <c r="H82" s="575"/>
      <c r="I82" s="252"/>
      <c r="J82" s="565"/>
      <c r="K82" s="249"/>
      <c r="L82" s="572"/>
      <c r="M82" s="1"/>
    </row>
    <row r="83" spans="2:13" ht="16.5" x14ac:dyDescent="0.2">
      <c r="B83" s="584"/>
      <c r="C83" s="586"/>
      <c r="D83" s="582"/>
      <c r="E83" s="245"/>
      <c r="F83" s="254"/>
      <c r="G83" s="250"/>
      <c r="H83" s="265"/>
      <c r="I83" s="252"/>
      <c r="J83" s="565"/>
      <c r="K83" s="249"/>
      <c r="L83" s="572"/>
      <c r="M83" s="1"/>
    </row>
    <row r="84" spans="2:13" ht="28.5" customHeight="1" thickBot="1" x14ac:dyDescent="0.25">
      <c r="B84" s="585"/>
      <c r="C84" s="587"/>
      <c r="D84" s="583"/>
      <c r="E84" s="245"/>
      <c r="F84" s="254"/>
      <c r="G84" s="250"/>
      <c r="H84" s="265"/>
      <c r="I84" s="252"/>
      <c r="J84" s="565"/>
      <c r="K84" s="249"/>
      <c r="L84" s="572"/>
      <c r="M84" s="1"/>
    </row>
    <row r="85" spans="2:13" ht="17.25" thickBot="1" x14ac:dyDescent="0.25">
      <c r="B85" s="249"/>
      <c r="C85" s="250"/>
      <c r="D85" s="255"/>
      <c r="E85" s="245"/>
      <c r="F85" s="254"/>
      <c r="G85" s="250"/>
      <c r="H85" s="265"/>
      <c r="I85" s="252"/>
      <c r="J85" s="254"/>
      <c r="K85" s="249"/>
      <c r="L85" s="263"/>
      <c r="M85" s="1"/>
    </row>
    <row r="86" spans="2:13" ht="15" x14ac:dyDescent="0.2">
      <c r="B86" s="571" t="s">
        <v>338</v>
      </c>
      <c r="C86" s="580" t="s">
        <v>339</v>
      </c>
      <c r="D86" s="576" t="s">
        <v>64</v>
      </c>
      <c r="E86" s="245"/>
      <c r="F86" s="571" t="s">
        <v>707</v>
      </c>
      <c r="G86" s="580" t="s">
        <v>708</v>
      </c>
      <c r="H86" s="576" t="s">
        <v>158</v>
      </c>
      <c r="I86" s="252"/>
      <c r="J86" s="571" t="s">
        <v>338</v>
      </c>
      <c r="K86" s="567" t="s">
        <v>750</v>
      </c>
      <c r="L86" s="574"/>
    </row>
    <row r="87" spans="2:13" ht="15" customHeight="1" x14ac:dyDescent="0.2">
      <c r="B87" s="565"/>
      <c r="C87" s="581"/>
      <c r="D87" s="575"/>
      <c r="E87" s="245"/>
      <c r="F87" s="565"/>
      <c r="G87" s="581"/>
      <c r="H87" s="575"/>
      <c r="I87" s="252"/>
      <c r="J87" s="565"/>
      <c r="K87" s="560"/>
      <c r="L87" s="572"/>
    </row>
    <row r="88" spans="2:13" ht="35.25" customHeight="1" x14ac:dyDescent="0.2">
      <c r="B88" s="565"/>
      <c r="C88" s="581"/>
      <c r="D88" s="575"/>
      <c r="E88" s="245"/>
      <c r="F88" s="565"/>
      <c r="G88" s="581"/>
      <c r="H88" s="575"/>
      <c r="I88" s="252"/>
      <c r="J88" s="565"/>
      <c r="K88" s="560"/>
      <c r="L88" s="572"/>
    </row>
    <row r="89" spans="2:13" ht="15" customHeight="1" x14ac:dyDescent="0.2">
      <c r="B89" s="565" t="s">
        <v>348</v>
      </c>
      <c r="C89" s="578" t="s">
        <v>201</v>
      </c>
      <c r="D89" s="575" t="s">
        <v>62</v>
      </c>
      <c r="E89" s="245"/>
      <c r="F89" s="565" t="s">
        <v>709</v>
      </c>
      <c r="G89" s="578" t="s">
        <v>201</v>
      </c>
      <c r="H89" s="575" t="s">
        <v>63</v>
      </c>
      <c r="I89" s="252"/>
      <c r="J89" s="565"/>
      <c r="K89" s="249"/>
      <c r="L89" s="572"/>
    </row>
    <row r="90" spans="2:13" ht="16.5" x14ac:dyDescent="0.2">
      <c r="B90" s="565"/>
      <c r="C90" s="578"/>
      <c r="D90" s="575"/>
      <c r="E90" s="245"/>
      <c r="F90" s="565"/>
      <c r="G90" s="578"/>
      <c r="H90" s="575"/>
      <c r="I90" s="252"/>
      <c r="J90" s="565"/>
      <c r="K90" s="249"/>
      <c r="L90" s="572"/>
    </row>
    <row r="91" spans="2:13" ht="16.5" x14ac:dyDescent="0.2">
      <c r="B91" s="565"/>
      <c r="C91" s="578"/>
      <c r="D91" s="575"/>
      <c r="E91" s="245"/>
      <c r="F91" s="565"/>
      <c r="G91" s="578"/>
      <c r="H91" s="575"/>
      <c r="I91" s="252"/>
      <c r="J91" s="565"/>
      <c r="K91" s="249"/>
      <c r="L91" s="572"/>
    </row>
    <row r="92" spans="2:13" ht="16.5" x14ac:dyDescent="0.2">
      <c r="B92" s="565" t="s">
        <v>354</v>
      </c>
      <c r="C92" s="578" t="s">
        <v>355</v>
      </c>
      <c r="D92" s="575" t="s">
        <v>56</v>
      </c>
      <c r="E92" s="245"/>
      <c r="F92" s="565"/>
      <c r="G92" s="578"/>
      <c r="H92" s="575"/>
      <c r="I92" s="252"/>
      <c r="J92" s="565"/>
      <c r="K92" s="249"/>
      <c r="L92" s="572"/>
    </row>
    <row r="93" spans="2:13" ht="16.5" x14ac:dyDescent="0.2">
      <c r="B93" s="565"/>
      <c r="C93" s="578"/>
      <c r="D93" s="575"/>
      <c r="E93" s="245"/>
      <c r="F93" s="565"/>
      <c r="G93" s="578"/>
      <c r="H93" s="575"/>
      <c r="I93" s="252"/>
      <c r="J93" s="565"/>
      <c r="K93" s="249"/>
      <c r="L93" s="572"/>
    </row>
    <row r="94" spans="2:13" ht="16.5" x14ac:dyDescent="0.2">
      <c r="B94" s="565"/>
      <c r="C94" s="578"/>
      <c r="D94" s="575"/>
      <c r="E94" s="245"/>
      <c r="F94" s="565"/>
      <c r="G94" s="578"/>
      <c r="H94" s="575"/>
      <c r="I94" s="252"/>
      <c r="J94" s="565"/>
      <c r="K94" s="249"/>
      <c r="L94" s="572"/>
    </row>
    <row r="95" spans="2:13" ht="16.5" x14ac:dyDescent="0.2">
      <c r="B95" s="565" t="s">
        <v>359</v>
      </c>
      <c r="C95" s="578" t="s">
        <v>360</v>
      </c>
      <c r="D95" s="575" t="s">
        <v>63</v>
      </c>
      <c r="E95" s="245"/>
      <c r="F95" s="565" t="s">
        <v>710</v>
      </c>
      <c r="G95" s="578" t="s">
        <v>711</v>
      </c>
      <c r="H95" s="575" t="s">
        <v>57</v>
      </c>
      <c r="I95" s="252"/>
      <c r="J95" s="565" t="s">
        <v>359</v>
      </c>
      <c r="K95" s="249"/>
      <c r="L95" s="562" t="s">
        <v>747</v>
      </c>
    </row>
    <row r="96" spans="2:13" ht="31.5" customHeight="1" x14ac:dyDescent="0.2">
      <c r="B96" s="565"/>
      <c r="C96" s="578"/>
      <c r="D96" s="575"/>
      <c r="E96" s="245"/>
      <c r="F96" s="565"/>
      <c r="G96" s="578"/>
      <c r="H96" s="575"/>
      <c r="I96" s="252"/>
      <c r="J96" s="565"/>
      <c r="K96" s="560" t="s">
        <v>752</v>
      </c>
      <c r="L96" s="562"/>
    </row>
    <row r="97" spans="2:13" ht="17.25" customHeight="1" thickBot="1" x14ac:dyDescent="0.25">
      <c r="B97" s="566"/>
      <c r="C97" s="579"/>
      <c r="D97" s="577"/>
      <c r="E97" s="245"/>
      <c r="F97" s="565"/>
      <c r="G97" s="578"/>
      <c r="H97" s="575"/>
      <c r="I97" s="252"/>
      <c r="J97" s="565"/>
      <c r="K97" s="560"/>
      <c r="L97" s="562"/>
    </row>
    <row r="98" spans="2:13" ht="16.5" x14ac:dyDescent="0.2">
      <c r="B98" s="249"/>
      <c r="C98" s="250"/>
      <c r="D98" s="251"/>
      <c r="E98" s="245"/>
      <c r="F98" s="565" t="s">
        <v>712</v>
      </c>
      <c r="G98" s="578" t="s">
        <v>713</v>
      </c>
      <c r="H98" s="575" t="s">
        <v>714</v>
      </c>
      <c r="I98" s="252"/>
      <c r="J98" s="565"/>
      <c r="K98" s="560"/>
      <c r="L98" s="573" t="s">
        <v>748</v>
      </c>
    </row>
    <row r="99" spans="2:13" ht="16.5" x14ac:dyDescent="0.2">
      <c r="B99" s="249"/>
      <c r="C99" s="250"/>
      <c r="D99" s="251"/>
      <c r="E99" s="245"/>
      <c r="F99" s="565"/>
      <c r="G99" s="578"/>
      <c r="H99" s="575"/>
      <c r="I99" s="252"/>
      <c r="J99" s="565"/>
      <c r="K99" s="560"/>
      <c r="L99" s="573"/>
    </row>
    <row r="100" spans="2:13" ht="36.75" customHeight="1" thickBot="1" x14ac:dyDescent="0.25">
      <c r="B100" s="249"/>
      <c r="C100" s="250"/>
      <c r="D100" s="251"/>
      <c r="E100" s="245"/>
      <c r="F100" s="566"/>
      <c r="G100" s="579"/>
      <c r="H100" s="577"/>
      <c r="I100" s="252"/>
      <c r="J100" s="566"/>
      <c r="K100" s="564"/>
      <c r="L100" s="573"/>
    </row>
    <row r="101" spans="2:13" ht="16.5" customHeight="1" x14ac:dyDescent="0.2">
      <c r="B101" s="571" t="s">
        <v>368</v>
      </c>
      <c r="C101" s="580" t="s">
        <v>369</v>
      </c>
      <c r="D101" s="576" t="s">
        <v>56</v>
      </c>
      <c r="E101" s="245"/>
      <c r="F101" s="249"/>
      <c r="G101" s="250"/>
      <c r="H101" s="251"/>
      <c r="I101" s="252"/>
      <c r="J101" s="571" t="s">
        <v>368</v>
      </c>
      <c r="K101" s="567" t="s">
        <v>746</v>
      </c>
      <c r="L101" s="561" t="s">
        <v>751</v>
      </c>
      <c r="M101" s="1"/>
    </row>
    <row r="102" spans="2:13" ht="16.5" x14ac:dyDescent="0.2">
      <c r="B102" s="565"/>
      <c r="C102" s="581"/>
      <c r="D102" s="575"/>
      <c r="E102" s="245"/>
      <c r="F102" s="249"/>
      <c r="G102" s="250"/>
      <c r="H102" s="251"/>
      <c r="I102" s="252"/>
      <c r="J102" s="565"/>
      <c r="K102" s="560"/>
      <c r="L102" s="562"/>
      <c r="M102" s="1"/>
    </row>
    <row r="103" spans="2:13" ht="16.5" x14ac:dyDescent="0.2">
      <c r="B103" s="565"/>
      <c r="C103" s="581"/>
      <c r="D103" s="575"/>
      <c r="E103" s="245"/>
      <c r="F103" s="249"/>
      <c r="G103" s="250"/>
      <c r="H103" s="251"/>
      <c r="I103" s="252"/>
      <c r="J103" s="565"/>
      <c r="K103" s="560"/>
      <c r="L103" s="562"/>
      <c r="M103" s="1"/>
    </row>
    <row r="104" spans="2:13" ht="16.5" x14ac:dyDescent="0.2">
      <c r="B104" s="565" t="s">
        <v>377</v>
      </c>
      <c r="C104" s="578" t="s">
        <v>378</v>
      </c>
      <c r="D104" s="575" t="s">
        <v>56</v>
      </c>
      <c r="E104" s="245"/>
      <c r="F104" s="249"/>
      <c r="G104" s="250"/>
      <c r="H104" s="251"/>
      <c r="I104" s="252"/>
      <c r="J104" s="565" t="s">
        <v>377</v>
      </c>
      <c r="K104" s="560" t="s">
        <v>746</v>
      </c>
      <c r="L104" s="562"/>
      <c r="M104" s="1"/>
    </row>
    <row r="105" spans="2:13" ht="16.5" x14ac:dyDescent="0.2">
      <c r="B105" s="565"/>
      <c r="C105" s="578"/>
      <c r="D105" s="575"/>
      <c r="E105" s="245"/>
      <c r="F105" s="249"/>
      <c r="G105" s="250"/>
      <c r="H105" s="251"/>
      <c r="I105" s="252"/>
      <c r="J105" s="565"/>
      <c r="K105" s="560"/>
      <c r="L105" s="562"/>
      <c r="M105" s="1"/>
    </row>
    <row r="106" spans="2:13" ht="16.5" x14ac:dyDescent="0.2">
      <c r="B106" s="565"/>
      <c r="C106" s="578"/>
      <c r="D106" s="575"/>
      <c r="E106" s="245"/>
      <c r="F106" s="249"/>
      <c r="G106" s="250"/>
      <c r="H106" s="251"/>
      <c r="I106" s="252"/>
      <c r="J106" s="565"/>
      <c r="K106" s="560"/>
      <c r="L106" s="562"/>
      <c r="M106" s="1"/>
    </row>
    <row r="107" spans="2:13" ht="16.5" x14ac:dyDescent="0.2">
      <c r="B107" s="565"/>
      <c r="C107" s="578"/>
      <c r="D107" s="575"/>
      <c r="E107" s="245"/>
      <c r="F107" s="249"/>
      <c r="G107" s="250"/>
      <c r="H107" s="251"/>
      <c r="I107" s="252"/>
      <c r="J107" s="565"/>
      <c r="K107" s="560"/>
      <c r="L107" s="562"/>
      <c r="M107" s="1"/>
    </row>
    <row r="108" spans="2:13" ht="16.5" x14ac:dyDescent="0.2">
      <c r="B108" s="565"/>
      <c r="C108" s="578"/>
      <c r="D108" s="575"/>
      <c r="E108" s="245"/>
      <c r="F108" s="249"/>
      <c r="G108" s="250"/>
      <c r="H108" s="251"/>
      <c r="I108" s="252"/>
      <c r="J108" s="565"/>
      <c r="K108" s="560"/>
      <c r="L108" s="562"/>
      <c r="M108" s="1"/>
    </row>
    <row r="109" spans="2:13" ht="16.5" x14ac:dyDescent="0.2">
      <c r="B109" s="565" t="s">
        <v>383</v>
      </c>
      <c r="C109" s="578" t="s">
        <v>384</v>
      </c>
      <c r="D109" s="575" t="s">
        <v>57</v>
      </c>
      <c r="E109" s="245"/>
      <c r="F109" s="249"/>
      <c r="G109" s="250"/>
      <c r="H109" s="251"/>
      <c r="I109" s="252"/>
      <c r="J109" s="565" t="s">
        <v>383</v>
      </c>
      <c r="K109" s="560" t="s">
        <v>746</v>
      </c>
      <c r="L109" s="562"/>
      <c r="M109" s="1"/>
    </row>
    <row r="110" spans="2:13" ht="16.5" x14ac:dyDescent="0.2">
      <c r="B110" s="565"/>
      <c r="C110" s="578"/>
      <c r="D110" s="575"/>
      <c r="E110" s="245"/>
      <c r="F110" s="249"/>
      <c r="G110" s="250"/>
      <c r="H110" s="251"/>
      <c r="I110" s="252"/>
      <c r="J110" s="565"/>
      <c r="K110" s="560"/>
      <c r="L110" s="562"/>
      <c r="M110" s="1"/>
    </row>
    <row r="111" spans="2:13" ht="45.75" customHeight="1" thickBot="1" x14ac:dyDescent="0.25">
      <c r="B111" s="566"/>
      <c r="C111" s="579"/>
      <c r="D111" s="577"/>
      <c r="E111" s="245"/>
      <c r="F111" s="249"/>
      <c r="G111" s="250"/>
      <c r="H111" s="251"/>
      <c r="I111" s="252"/>
      <c r="J111" s="566"/>
      <c r="K111" s="564"/>
      <c r="L111" s="563"/>
      <c r="M111" s="1"/>
    </row>
    <row r="112" spans="2:13" ht="15" customHeight="1" thickBot="1" x14ac:dyDescent="0.25">
      <c r="B112" s="571" t="s">
        <v>521</v>
      </c>
      <c r="C112" s="580" t="s">
        <v>203</v>
      </c>
      <c r="D112" s="576" t="s">
        <v>56</v>
      </c>
      <c r="E112" s="245"/>
      <c r="F112" s="571" t="s">
        <v>715</v>
      </c>
      <c r="G112" s="580" t="s">
        <v>203</v>
      </c>
      <c r="H112" s="576" t="s">
        <v>64</v>
      </c>
      <c r="I112" s="252"/>
      <c r="J112" s="259"/>
      <c r="K112" s="259"/>
      <c r="L112" s="259"/>
      <c r="M112" s="1"/>
    </row>
    <row r="113" spans="2:13" ht="15" customHeight="1" x14ac:dyDescent="0.2">
      <c r="B113" s="565"/>
      <c r="C113" s="581"/>
      <c r="D113" s="575"/>
      <c r="E113" s="245"/>
      <c r="F113" s="565"/>
      <c r="G113" s="581"/>
      <c r="H113" s="575"/>
      <c r="I113" s="252"/>
      <c r="J113" s="271"/>
      <c r="K113" s="272"/>
      <c r="L113" s="273"/>
      <c r="M113" s="1"/>
    </row>
    <row r="114" spans="2:13" ht="15" customHeight="1" x14ac:dyDescent="0.2">
      <c r="B114" s="565"/>
      <c r="C114" s="581"/>
      <c r="D114" s="575"/>
      <c r="E114" s="245"/>
      <c r="F114" s="565"/>
      <c r="G114" s="581"/>
      <c r="H114" s="575"/>
      <c r="I114" s="252"/>
      <c r="J114" s="257"/>
      <c r="K114" s="259"/>
      <c r="L114" s="269"/>
      <c r="M114" s="1"/>
    </row>
    <row r="115" spans="2:13" ht="15" customHeight="1" x14ac:dyDescent="0.2">
      <c r="B115" s="565"/>
      <c r="C115" s="581"/>
      <c r="D115" s="575"/>
      <c r="E115" s="245"/>
      <c r="F115" s="565" t="s">
        <v>716</v>
      </c>
      <c r="G115" s="578" t="s">
        <v>206</v>
      </c>
      <c r="H115" s="575" t="s">
        <v>64</v>
      </c>
      <c r="I115" s="252"/>
      <c r="J115" s="257"/>
      <c r="K115" s="259"/>
      <c r="L115" s="269"/>
      <c r="M115" s="1"/>
    </row>
    <row r="116" spans="2:13" ht="15" customHeight="1" x14ac:dyDescent="0.2">
      <c r="B116" s="565" t="s">
        <v>529</v>
      </c>
      <c r="C116" s="578" t="s">
        <v>206</v>
      </c>
      <c r="D116" s="575" t="s">
        <v>56</v>
      </c>
      <c r="E116" s="245"/>
      <c r="F116" s="565"/>
      <c r="G116" s="578"/>
      <c r="H116" s="575"/>
      <c r="I116" s="252"/>
      <c r="J116" s="257"/>
      <c r="K116" s="259"/>
      <c r="L116" s="269"/>
      <c r="M116" s="1"/>
    </row>
    <row r="117" spans="2:13" ht="7.5" customHeight="1" x14ac:dyDescent="0.2">
      <c r="B117" s="565"/>
      <c r="C117" s="578"/>
      <c r="D117" s="575"/>
      <c r="E117" s="245"/>
      <c r="F117" s="565"/>
      <c r="G117" s="578"/>
      <c r="H117" s="575"/>
      <c r="I117" s="252"/>
      <c r="J117" s="257"/>
      <c r="K117" s="259"/>
      <c r="L117" s="269"/>
      <c r="M117" s="1"/>
    </row>
    <row r="118" spans="2:13" ht="13.5" customHeight="1" x14ac:dyDescent="0.2">
      <c r="B118" s="565"/>
      <c r="C118" s="578"/>
      <c r="D118" s="575"/>
      <c r="E118" s="245"/>
      <c r="F118" s="565"/>
      <c r="G118" s="578"/>
      <c r="H118" s="575"/>
      <c r="I118" s="252"/>
      <c r="J118" s="257"/>
      <c r="K118" s="259"/>
      <c r="L118" s="269"/>
      <c r="M118" s="1"/>
    </row>
    <row r="119" spans="2:13" ht="15" customHeight="1" x14ac:dyDescent="0.2">
      <c r="B119" s="565"/>
      <c r="C119" s="578"/>
      <c r="D119" s="575"/>
      <c r="E119" s="245"/>
      <c r="F119" s="565"/>
      <c r="G119" s="578"/>
      <c r="H119" s="575"/>
      <c r="I119" s="252"/>
      <c r="J119" s="257"/>
      <c r="K119" s="259"/>
      <c r="L119" s="269"/>
      <c r="M119" s="1"/>
    </row>
    <row r="120" spans="2:13" ht="15" customHeight="1" x14ac:dyDescent="0.2">
      <c r="B120" s="565"/>
      <c r="C120" s="578"/>
      <c r="D120" s="575"/>
      <c r="E120" s="245"/>
      <c r="F120" s="565"/>
      <c r="G120" s="578"/>
      <c r="H120" s="575"/>
      <c r="I120" s="252"/>
      <c r="J120" s="257"/>
      <c r="K120" s="259"/>
      <c r="L120" s="269"/>
      <c r="M120" s="1"/>
    </row>
    <row r="121" spans="2:13" ht="5.25" customHeight="1" x14ac:dyDescent="0.2">
      <c r="B121" s="565"/>
      <c r="C121" s="578"/>
      <c r="D121" s="575"/>
      <c r="E121" s="245"/>
      <c r="F121" s="565" t="s">
        <v>717</v>
      </c>
      <c r="G121" s="578" t="s">
        <v>718</v>
      </c>
      <c r="H121" s="575" t="s">
        <v>64</v>
      </c>
      <c r="I121" s="252"/>
      <c r="J121" s="257"/>
      <c r="K121" s="259"/>
      <c r="L121" s="269"/>
      <c r="M121" s="1"/>
    </row>
    <row r="122" spans="2:13" ht="15" customHeight="1" x14ac:dyDescent="0.2">
      <c r="B122" s="565" t="s">
        <v>539</v>
      </c>
      <c r="C122" s="581" t="s">
        <v>540</v>
      </c>
      <c r="D122" s="575" t="s">
        <v>56</v>
      </c>
      <c r="E122" s="245"/>
      <c r="F122" s="565"/>
      <c r="G122" s="578"/>
      <c r="H122" s="575"/>
      <c r="I122" s="252"/>
      <c r="J122" s="257"/>
      <c r="K122" s="259"/>
      <c r="L122" s="269"/>
      <c r="M122" s="1"/>
    </row>
    <row r="123" spans="2:13" ht="45.75" customHeight="1" x14ac:dyDescent="0.2">
      <c r="B123" s="565"/>
      <c r="C123" s="581"/>
      <c r="D123" s="575"/>
      <c r="E123" s="245"/>
      <c r="F123" s="565"/>
      <c r="G123" s="578"/>
      <c r="H123" s="575"/>
      <c r="I123" s="252"/>
      <c r="J123" s="257"/>
      <c r="K123" s="259"/>
      <c r="L123" s="269"/>
      <c r="M123" s="1"/>
    </row>
    <row r="124" spans="2:13" ht="15" customHeight="1" x14ac:dyDescent="0.2">
      <c r="B124" s="565"/>
      <c r="C124" s="581"/>
      <c r="D124" s="575"/>
      <c r="E124" s="245"/>
      <c r="F124" s="565" t="s">
        <v>719</v>
      </c>
      <c r="G124" s="578" t="s">
        <v>209</v>
      </c>
      <c r="H124" s="575" t="s">
        <v>62</v>
      </c>
      <c r="I124" s="252"/>
      <c r="J124" s="257"/>
      <c r="K124" s="259"/>
      <c r="L124" s="269"/>
      <c r="M124" s="1"/>
    </row>
    <row r="125" spans="2:13" ht="15" customHeight="1" x14ac:dyDescent="0.2">
      <c r="B125" s="565"/>
      <c r="C125" s="581"/>
      <c r="D125" s="575"/>
      <c r="E125" s="245"/>
      <c r="F125" s="565"/>
      <c r="G125" s="578"/>
      <c r="H125" s="575"/>
      <c r="I125" s="252"/>
      <c r="J125" s="257"/>
      <c r="K125" s="259"/>
      <c r="L125" s="269"/>
      <c r="M125" s="1"/>
    </row>
    <row r="126" spans="2:13" ht="43.5" customHeight="1" x14ac:dyDescent="0.2">
      <c r="B126" s="565" t="s">
        <v>551</v>
      </c>
      <c r="C126" s="578" t="s">
        <v>209</v>
      </c>
      <c r="D126" s="575" t="s">
        <v>62</v>
      </c>
      <c r="E126" s="245"/>
      <c r="F126" s="565"/>
      <c r="G126" s="578"/>
      <c r="H126" s="575"/>
      <c r="I126" s="252"/>
      <c r="J126" s="257"/>
      <c r="K126" s="259"/>
      <c r="L126" s="269"/>
      <c r="M126" s="1"/>
    </row>
    <row r="127" spans="2:13" ht="16.5" x14ac:dyDescent="0.2">
      <c r="B127" s="565"/>
      <c r="C127" s="578"/>
      <c r="D127" s="575"/>
      <c r="E127" s="245"/>
      <c r="F127" s="254"/>
      <c r="G127" s="250"/>
      <c r="H127" s="265"/>
      <c r="I127" s="252"/>
      <c r="J127" s="257"/>
      <c r="K127" s="259"/>
      <c r="L127" s="269"/>
      <c r="M127" s="1"/>
    </row>
    <row r="128" spans="2:13" ht="35.25" customHeight="1" thickBot="1" x14ac:dyDescent="0.25">
      <c r="B128" s="566"/>
      <c r="C128" s="579"/>
      <c r="D128" s="577"/>
      <c r="E128" s="245"/>
      <c r="F128" s="256"/>
      <c r="G128" s="277"/>
      <c r="H128" s="278"/>
      <c r="I128" s="252"/>
      <c r="J128" s="257"/>
      <c r="K128" s="259"/>
      <c r="L128" s="269"/>
      <c r="M128" s="1"/>
    </row>
    <row r="129" spans="2:13" ht="15" customHeight="1" x14ac:dyDescent="0.2">
      <c r="B129" s="571" t="s">
        <v>597</v>
      </c>
      <c r="C129" s="580" t="s">
        <v>112</v>
      </c>
      <c r="D129" s="576" t="s">
        <v>64</v>
      </c>
      <c r="E129" s="245"/>
      <c r="F129" s="571" t="s">
        <v>720</v>
      </c>
      <c r="G129" s="580" t="s">
        <v>112</v>
      </c>
      <c r="H129" s="576" t="s">
        <v>64</v>
      </c>
      <c r="I129" s="252"/>
      <c r="J129" s="271"/>
      <c r="K129" s="272"/>
      <c r="L129" s="273"/>
      <c r="M129" s="1"/>
    </row>
    <row r="130" spans="2:13" ht="15" customHeight="1" x14ac:dyDescent="0.2">
      <c r="B130" s="565"/>
      <c r="C130" s="581"/>
      <c r="D130" s="575"/>
      <c r="E130" s="245"/>
      <c r="F130" s="565"/>
      <c r="G130" s="581"/>
      <c r="H130" s="575"/>
      <c r="I130" s="252"/>
      <c r="J130" s="257"/>
      <c r="K130" s="259"/>
      <c r="L130" s="269"/>
      <c r="M130" s="1"/>
    </row>
    <row r="131" spans="2:13" ht="15" customHeight="1" x14ac:dyDescent="0.2">
      <c r="B131" s="565"/>
      <c r="C131" s="581"/>
      <c r="D131" s="575"/>
      <c r="E131" s="245"/>
      <c r="F131" s="565"/>
      <c r="G131" s="581"/>
      <c r="H131" s="575"/>
      <c r="I131" s="252"/>
      <c r="J131" s="257"/>
      <c r="K131" s="259"/>
      <c r="L131" s="269"/>
      <c r="M131" s="1"/>
    </row>
    <row r="132" spans="2:13" ht="15" customHeight="1" x14ac:dyDescent="0.2">
      <c r="B132" s="565"/>
      <c r="C132" s="581"/>
      <c r="D132" s="575"/>
      <c r="E132" s="245"/>
      <c r="F132" s="565"/>
      <c r="G132" s="581"/>
      <c r="H132" s="575"/>
      <c r="I132" s="252"/>
      <c r="J132" s="257"/>
      <c r="K132" s="259"/>
      <c r="L132" s="269"/>
      <c r="M132" s="1"/>
    </row>
    <row r="133" spans="2:13" ht="15" customHeight="1" x14ac:dyDescent="0.2">
      <c r="B133" s="565"/>
      <c r="C133" s="581"/>
      <c r="D133" s="575"/>
      <c r="E133" s="245"/>
      <c r="F133" s="565"/>
      <c r="G133" s="581"/>
      <c r="H133" s="575"/>
      <c r="I133" s="252"/>
      <c r="J133" s="257"/>
      <c r="K133" s="259"/>
      <c r="L133" s="269"/>
      <c r="M133" s="1"/>
    </row>
    <row r="134" spans="2:13" ht="15" x14ac:dyDescent="0.2">
      <c r="B134" s="565" t="s">
        <v>598</v>
      </c>
      <c r="C134" s="578" t="s">
        <v>120</v>
      </c>
      <c r="D134" s="575" t="s">
        <v>62</v>
      </c>
      <c r="E134" s="245"/>
      <c r="F134" s="565" t="s">
        <v>721</v>
      </c>
      <c r="G134" s="578" t="s">
        <v>120</v>
      </c>
      <c r="H134" s="575" t="s">
        <v>62</v>
      </c>
      <c r="I134" s="252"/>
      <c r="J134" s="565"/>
      <c r="K134" s="560"/>
      <c r="L134" s="572"/>
      <c r="M134" s="1"/>
    </row>
    <row r="135" spans="2:13" ht="15" x14ac:dyDescent="0.2">
      <c r="B135" s="565"/>
      <c r="C135" s="578"/>
      <c r="D135" s="575"/>
      <c r="E135" s="245"/>
      <c r="F135" s="565"/>
      <c r="G135" s="578"/>
      <c r="H135" s="575"/>
      <c r="I135" s="252"/>
      <c r="J135" s="565"/>
      <c r="K135" s="560"/>
      <c r="L135" s="572"/>
      <c r="M135" s="1"/>
    </row>
    <row r="136" spans="2:13" ht="15" x14ac:dyDescent="0.2">
      <c r="B136" s="565"/>
      <c r="C136" s="578"/>
      <c r="D136" s="575"/>
      <c r="E136" s="245"/>
      <c r="F136" s="565"/>
      <c r="G136" s="578"/>
      <c r="H136" s="575"/>
      <c r="I136" s="252"/>
      <c r="J136" s="565"/>
      <c r="K136" s="560"/>
      <c r="L136" s="572"/>
      <c r="M136" s="1"/>
    </row>
    <row r="137" spans="2:13" ht="15" x14ac:dyDescent="0.2">
      <c r="B137" s="565" t="s">
        <v>599</v>
      </c>
      <c r="C137" s="578" t="s">
        <v>222</v>
      </c>
      <c r="D137" s="575" t="s">
        <v>57</v>
      </c>
      <c r="E137" s="245"/>
      <c r="F137" s="565" t="s">
        <v>722</v>
      </c>
      <c r="G137" s="578" t="s">
        <v>222</v>
      </c>
      <c r="H137" s="575" t="s">
        <v>57</v>
      </c>
      <c r="I137" s="252"/>
      <c r="J137" s="565"/>
      <c r="K137" s="560"/>
      <c r="L137" s="572"/>
      <c r="M137" s="1"/>
    </row>
    <row r="138" spans="2:13" ht="15" x14ac:dyDescent="0.2">
      <c r="B138" s="565"/>
      <c r="C138" s="578"/>
      <c r="D138" s="575"/>
      <c r="E138" s="245"/>
      <c r="F138" s="565"/>
      <c r="G138" s="578"/>
      <c r="H138" s="575"/>
      <c r="I138" s="252"/>
      <c r="J138" s="565"/>
      <c r="K138" s="560"/>
      <c r="L138" s="572"/>
      <c r="M138" s="1"/>
    </row>
    <row r="139" spans="2:13" ht="15" x14ac:dyDescent="0.2">
      <c r="B139" s="565"/>
      <c r="C139" s="578"/>
      <c r="D139" s="575"/>
      <c r="E139" s="245"/>
      <c r="F139" s="565"/>
      <c r="G139" s="578"/>
      <c r="H139" s="575"/>
      <c r="I139" s="252"/>
      <c r="J139" s="565"/>
      <c r="K139" s="560"/>
      <c r="L139" s="572"/>
      <c r="M139" s="1"/>
    </row>
    <row r="140" spans="2:13" ht="15" x14ac:dyDescent="0.2">
      <c r="B140" s="565" t="s">
        <v>600</v>
      </c>
      <c r="C140" s="578" t="s">
        <v>226</v>
      </c>
      <c r="D140" s="575" t="s">
        <v>62</v>
      </c>
      <c r="E140" s="245"/>
      <c r="F140" s="565" t="s">
        <v>723</v>
      </c>
      <c r="G140" s="578" t="s">
        <v>226</v>
      </c>
      <c r="H140" s="575" t="s">
        <v>62</v>
      </c>
      <c r="I140" s="252"/>
      <c r="J140" s="565"/>
      <c r="K140" s="560"/>
      <c r="L140" s="572"/>
      <c r="M140" s="1"/>
    </row>
    <row r="141" spans="2:13" ht="15" x14ac:dyDescent="0.2">
      <c r="B141" s="565"/>
      <c r="C141" s="578"/>
      <c r="D141" s="575"/>
      <c r="E141" s="245"/>
      <c r="F141" s="565"/>
      <c r="G141" s="578"/>
      <c r="H141" s="575"/>
      <c r="I141" s="252"/>
      <c r="J141" s="565"/>
      <c r="K141" s="560"/>
      <c r="L141" s="572"/>
      <c r="M141" s="1"/>
    </row>
    <row r="142" spans="2:13" ht="15" x14ac:dyDescent="0.2">
      <c r="B142" s="565"/>
      <c r="C142" s="578"/>
      <c r="D142" s="575"/>
      <c r="E142" s="245"/>
      <c r="F142" s="565"/>
      <c r="G142" s="578"/>
      <c r="H142" s="575"/>
      <c r="I142" s="252"/>
      <c r="J142" s="565"/>
      <c r="K142" s="560"/>
      <c r="L142" s="572"/>
      <c r="M142" s="1"/>
    </row>
    <row r="143" spans="2:13" ht="15" x14ac:dyDescent="0.2">
      <c r="B143" s="565" t="s">
        <v>601</v>
      </c>
      <c r="C143" s="578" t="s">
        <v>133</v>
      </c>
      <c r="D143" s="575" t="s">
        <v>64</v>
      </c>
      <c r="E143" s="245"/>
      <c r="F143" s="565" t="s">
        <v>724</v>
      </c>
      <c r="G143" s="578" t="s">
        <v>133</v>
      </c>
      <c r="H143" s="575" t="s">
        <v>64</v>
      </c>
      <c r="I143" s="252"/>
      <c r="J143" s="565"/>
      <c r="K143" s="560"/>
      <c r="L143" s="572"/>
      <c r="M143" s="1"/>
    </row>
    <row r="144" spans="2:13" ht="15" x14ac:dyDescent="0.2">
      <c r="B144" s="565"/>
      <c r="C144" s="578"/>
      <c r="D144" s="575"/>
      <c r="E144" s="245"/>
      <c r="F144" s="565"/>
      <c r="G144" s="578"/>
      <c r="H144" s="575"/>
      <c r="I144" s="252"/>
      <c r="J144" s="565"/>
      <c r="K144" s="560"/>
      <c r="L144" s="572"/>
      <c r="M144" s="1"/>
    </row>
    <row r="145" spans="2:13" ht="15" x14ac:dyDescent="0.2">
      <c r="B145" s="565"/>
      <c r="C145" s="578"/>
      <c r="D145" s="575"/>
      <c r="E145" s="245"/>
      <c r="F145" s="565"/>
      <c r="G145" s="578"/>
      <c r="H145" s="575"/>
      <c r="I145" s="252"/>
      <c r="J145" s="565"/>
      <c r="K145" s="560"/>
      <c r="L145" s="572"/>
      <c r="M145" s="1"/>
    </row>
    <row r="146" spans="2:13" ht="15" x14ac:dyDescent="0.2">
      <c r="B146" s="565" t="s">
        <v>602</v>
      </c>
      <c r="C146" s="578" t="s">
        <v>136</v>
      </c>
      <c r="D146" s="575" t="s">
        <v>64</v>
      </c>
      <c r="E146" s="245"/>
      <c r="F146" s="565" t="s">
        <v>725</v>
      </c>
      <c r="G146" s="578" t="s">
        <v>136</v>
      </c>
      <c r="H146" s="575" t="s">
        <v>64</v>
      </c>
      <c r="I146" s="252"/>
      <c r="J146" s="565"/>
      <c r="K146" s="560"/>
      <c r="L146" s="572"/>
      <c r="M146" s="1"/>
    </row>
    <row r="147" spans="2:13" ht="15" x14ac:dyDescent="0.2">
      <c r="B147" s="565"/>
      <c r="C147" s="578"/>
      <c r="D147" s="575"/>
      <c r="E147" s="245"/>
      <c r="F147" s="565"/>
      <c r="G147" s="578"/>
      <c r="H147" s="575"/>
      <c r="I147" s="252"/>
      <c r="J147" s="565"/>
      <c r="K147" s="560"/>
      <c r="L147" s="572"/>
      <c r="M147" s="1"/>
    </row>
    <row r="148" spans="2:13" ht="15" x14ac:dyDescent="0.2">
      <c r="B148" s="565"/>
      <c r="C148" s="578"/>
      <c r="D148" s="575"/>
      <c r="E148" s="245"/>
      <c r="F148" s="565"/>
      <c r="G148" s="578"/>
      <c r="H148" s="575"/>
      <c r="I148" s="252"/>
      <c r="J148" s="565"/>
      <c r="K148" s="560"/>
      <c r="L148" s="572"/>
      <c r="M148" s="1"/>
    </row>
    <row r="149" spans="2:13" ht="15" x14ac:dyDescent="0.2">
      <c r="B149" s="565" t="s">
        <v>603</v>
      </c>
      <c r="C149" s="578" t="s">
        <v>139</v>
      </c>
      <c r="D149" s="575" t="s">
        <v>64</v>
      </c>
      <c r="E149" s="245"/>
      <c r="F149" s="565" t="s">
        <v>726</v>
      </c>
      <c r="G149" s="578" t="s">
        <v>139</v>
      </c>
      <c r="H149" s="575" t="s">
        <v>64</v>
      </c>
      <c r="I149" s="252"/>
      <c r="J149" s="565"/>
      <c r="K149" s="560"/>
      <c r="L149" s="572"/>
      <c r="M149" s="1"/>
    </row>
    <row r="150" spans="2:13" ht="15" x14ac:dyDescent="0.2">
      <c r="B150" s="565"/>
      <c r="C150" s="578"/>
      <c r="D150" s="575"/>
      <c r="E150" s="245"/>
      <c r="F150" s="565"/>
      <c r="G150" s="578"/>
      <c r="H150" s="575"/>
      <c r="I150" s="252"/>
      <c r="J150" s="565"/>
      <c r="K150" s="560"/>
      <c r="L150" s="572"/>
      <c r="M150" s="1"/>
    </row>
    <row r="151" spans="2:13" ht="15" x14ac:dyDescent="0.2">
      <c r="B151" s="565"/>
      <c r="C151" s="578"/>
      <c r="D151" s="575"/>
      <c r="E151" s="245"/>
      <c r="F151" s="565"/>
      <c r="G151" s="578"/>
      <c r="H151" s="575"/>
      <c r="I151" s="252"/>
      <c r="J151" s="565"/>
      <c r="K151" s="560"/>
      <c r="L151" s="572"/>
      <c r="M151" s="1"/>
    </row>
    <row r="152" spans="2:13" ht="15" x14ac:dyDescent="0.2">
      <c r="B152" s="565" t="s">
        <v>604</v>
      </c>
      <c r="C152" s="578" t="s">
        <v>241</v>
      </c>
      <c r="D152" s="575" t="s">
        <v>63</v>
      </c>
      <c r="E152" s="245"/>
      <c r="F152" s="565" t="s">
        <v>727</v>
      </c>
      <c r="G152" s="578" t="s">
        <v>241</v>
      </c>
      <c r="H152" s="575" t="s">
        <v>63</v>
      </c>
      <c r="I152" s="252"/>
      <c r="J152" s="565"/>
      <c r="K152" s="560"/>
      <c r="L152" s="572"/>
      <c r="M152" s="1"/>
    </row>
    <row r="153" spans="2:13" ht="15" x14ac:dyDescent="0.2">
      <c r="B153" s="565"/>
      <c r="C153" s="578"/>
      <c r="D153" s="575"/>
      <c r="E153" s="245"/>
      <c r="F153" s="565"/>
      <c r="G153" s="578"/>
      <c r="H153" s="575"/>
      <c r="I153" s="252"/>
      <c r="J153" s="565"/>
      <c r="K153" s="560"/>
      <c r="L153" s="572"/>
      <c r="M153" s="1"/>
    </row>
    <row r="154" spans="2:13" ht="15.75" thickBot="1" x14ac:dyDescent="0.25">
      <c r="B154" s="566"/>
      <c r="C154" s="579"/>
      <c r="D154" s="577"/>
      <c r="E154" s="245"/>
      <c r="F154" s="566"/>
      <c r="G154" s="579"/>
      <c r="H154" s="577"/>
      <c r="I154" s="252"/>
      <c r="J154" s="565"/>
      <c r="K154" s="560"/>
      <c r="L154" s="572"/>
      <c r="M154" s="1"/>
    </row>
    <row r="155" spans="2:13" ht="15" customHeight="1" x14ac:dyDescent="0.2">
      <c r="B155" s="571" t="s">
        <v>605</v>
      </c>
      <c r="C155" s="580" t="s">
        <v>246</v>
      </c>
      <c r="D155" s="576" t="s">
        <v>64</v>
      </c>
      <c r="E155" s="245"/>
      <c r="F155" s="571" t="s">
        <v>728</v>
      </c>
      <c r="G155" s="580" t="s">
        <v>246</v>
      </c>
      <c r="H155" s="576" t="s">
        <v>64</v>
      </c>
      <c r="I155" s="252"/>
      <c r="J155" s="271"/>
      <c r="K155" s="272"/>
      <c r="L155" s="273"/>
      <c r="M155" s="1"/>
    </row>
    <row r="156" spans="2:13" ht="15" customHeight="1" x14ac:dyDescent="0.2">
      <c r="B156" s="565"/>
      <c r="C156" s="581"/>
      <c r="D156" s="575"/>
      <c r="E156" s="245"/>
      <c r="F156" s="565"/>
      <c r="G156" s="581"/>
      <c r="H156" s="575"/>
      <c r="I156" s="252"/>
      <c r="J156" s="257"/>
      <c r="K156" s="259"/>
      <c r="L156" s="269"/>
      <c r="M156" s="1"/>
    </row>
    <row r="157" spans="2:13" ht="15" customHeight="1" x14ac:dyDescent="0.2">
      <c r="B157" s="565"/>
      <c r="C157" s="581"/>
      <c r="D157" s="575"/>
      <c r="E157" s="245"/>
      <c r="F157" s="565"/>
      <c r="G157" s="581"/>
      <c r="H157" s="575"/>
      <c r="I157" s="252"/>
      <c r="J157" s="257"/>
      <c r="K157" s="259"/>
      <c r="L157" s="269"/>
      <c r="M157" s="1"/>
    </row>
    <row r="158" spans="2:13" ht="15" customHeight="1" x14ac:dyDescent="0.2">
      <c r="B158" s="565" t="s">
        <v>606</v>
      </c>
      <c r="C158" s="578" t="s">
        <v>250</v>
      </c>
      <c r="D158" s="575" t="s">
        <v>64</v>
      </c>
      <c r="E158" s="245"/>
      <c r="F158" s="565" t="s">
        <v>729</v>
      </c>
      <c r="G158" s="578" t="s">
        <v>250</v>
      </c>
      <c r="H158" s="575" t="s">
        <v>64</v>
      </c>
      <c r="I158" s="252"/>
      <c r="J158" s="257"/>
      <c r="K158" s="259"/>
      <c r="L158" s="269"/>
      <c r="M158" s="1"/>
    </row>
    <row r="159" spans="2:13" ht="15" customHeight="1" x14ac:dyDescent="0.2">
      <c r="B159" s="565"/>
      <c r="C159" s="578"/>
      <c r="D159" s="575"/>
      <c r="E159" s="245"/>
      <c r="F159" s="565"/>
      <c r="G159" s="578"/>
      <c r="H159" s="575"/>
      <c r="I159" s="252"/>
      <c r="J159" s="257"/>
      <c r="K159" s="259"/>
      <c r="L159" s="269"/>
      <c r="M159" s="1"/>
    </row>
    <row r="160" spans="2:13" ht="15" customHeight="1" x14ac:dyDescent="0.2">
      <c r="B160" s="565"/>
      <c r="C160" s="578"/>
      <c r="D160" s="575"/>
      <c r="E160" s="245"/>
      <c r="F160" s="565"/>
      <c r="G160" s="578"/>
      <c r="H160" s="575"/>
      <c r="I160" s="252"/>
      <c r="J160" s="257"/>
      <c r="K160" s="259"/>
      <c r="L160" s="269"/>
      <c r="M160" s="1"/>
    </row>
    <row r="161" spans="2:13" ht="15" customHeight="1" x14ac:dyDescent="0.2">
      <c r="B161" s="565" t="s">
        <v>607</v>
      </c>
      <c r="C161" s="578" t="s">
        <v>255</v>
      </c>
      <c r="D161" s="575" t="s">
        <v>62</v>
      </c>
      <c r="E161" s="245"/>
      <c r="F161" s="565"/>
      <c r="G161" s="578"/>
      <c r="H161" s="575"/>
      <c r="I161" s="252"/>
      <c r="J161" s="257"/>
      <c r="K161" s="259"/>
      <c r="L161" s="269"/>
      <c r="M161" s="1"/>
    </row>
    <row r="162" spans="2:13" ht="15" customHeight="1" x14ac:dyDescent="0.2">
      <c r="B162" s="565"/>
      <c r="C162" s="578"/>
      <c r="D162" s="575"/>
      <c r="E162" s="245"/>
      <c r="F162" s="565" t="s">
        <v>730</v>
      </c>
      <c r="G162" s="578" t="s">
        <v>255</v>
      </c>
      <c r="H162" s="575" t="s">
        <v>62</v>
      </c>
      <c r="I162" s="252"/>
      <c r="J162" s="257"/>
      <c r="K162" s="259"/>
      <c r="L162" s="269"/>
      <c r="M162" s="1"/>
    </row>
    <row r="163" spans="2:13" ht="32.25" customHeight="1" x14ac:dyDescent="0.2">
      <c r="B163" s="565"/>
      <c r="C163" s="578"/>
      <c r="D163" s="575"/>
      <c r="E163" s="245"/>
      <c r="F163" s="565"/>
      <c r="G163" s="578"/>
      <c r="H163" s="575"/>
      <c r="I163" s="252"/>
      <c r="J163" s="257"/>
      <c r="K163" s="259"/>
      <c r="L163" s="269"/>
      <c r="M163" s="1"/>
    </row>
    <row r="164" spans="2:13" ht="15" customHeight="1" x14ac:dyDescent="0.2">
      <c r="B164" s="565" t="s">
        <v>608</v>
      </c>
      <c r="C164" s="578" t="s">
        <v>502</v>
      </c>
      <c r="D164" s="575" t="s">
        <v>64</v>
      </c>
      <c r="E164" s="245"/>
      <c r="F164" s="565"/>
      <c r="G164" s="578"/>
      <c r="H164" s="575"/>
      <c r="I164" s="252"/>
      <c r="J164" s="257"/>
      <c r="K164" s="259"/>
      <c r="L164" s="269"/>
      <c r="M164" s="1"/>
    </row>
    <row r="165" spans="2:13" ht="15" customHeight="1" x14ac:dyDescent="0.2">
      <c r="B165" s="565"/>
      <c r="C165" s="578"/>
      <c r="D165" s="575"/>
      <c r="E165" s="245"/>
      <c r="F165" s="565" t="s">
        <v>731</v>
      </c>
      <c r="G165" s="578" t="s">
        <v>732</v>
      </c>
      <c r="H165" s="575" t="s">
        <v>64</v>
      </c>
      <c r="I165" s="252"/>
      <c r="J165" s="257"/>
      <c r="K165" s="259"/>
      <c r="L165" s="269"/>
      <c r="M165" s="1"/>
    </row>
    <row r="166" spans="2:13" ht="15.75" customHeight="1" thickBot="1" x14ac:dyDescent="0.25">
      <c r="B166" s="566"/>
      <c r="C166" s="579"/>
      <c r="D166" s="577"/>
      <c r="E166" s="245"/>
      <c r="F166" s="565"/>
      <c r="G166" s="578"/>
      <c r="H166" s="575"/>
      <c r="I166" s="252"/>
      <c r="J166" s="257"/>
      <c r="K166" s="259"/>
      <c r="L166" s="269"/>
      <c r="M166" s="1"/>
    </row>
    <row r="167" spans="2:13" ht="15.75" customHeight="1" thickBot="1" x14ac:dyDescent="0.25">
      <c r="B167" s="571" t="s">
        <v>610</v>
      </c>
      <c r="C167" s="580" t="s">
        <v>412</v>
      </c>
      <c r="D167" s="576" t="s">
        <v>64</v>
      </c>
      <c r="E167" s="245"/>
      <c r="F167" s="566"/>
      <c r="G167" s="579"/>
      <c r="H167" s="577"/>
      <c r="I167" s="252"/>
      <c r="J167" s="258"/>
      <c r="K167" s="274"/>
      <c r="L167" s="270"/>
      <c r="M167" s="1"/>
    </row>
    <row r="168" spans="2:13" ht="15" customHeight="1" x14ac:dyDescent="0.2">
      <c r="B168" s="565"/>
      <c r="C168" s="581"/>
      <c r="D168" s="575"/>
      <c r="E168" s="245"/>
      <c r="F168" s="571" t="s">
        <v>733</v>
      </c>
      <c r="G168" s="580" t="s">
        <v>734</v>
      </c>
      <c r="H168" s="576" t="s">
        <v>64</v>
      </c>
      <c r="J168" s="271"/>
      <c r="K168" s="272"/>
      <c r="L168" s="273"/>
      <c r="M168" s="1"/>
    </row>
    <row r="169" spans="2:13" ht="15" customHeight="1" x14ac:dyDescent="0.2">
      <c r="B169" s="565"/>
      <c r="C169" s="581"/>
      <c r="D169" s="575"/>
      <c r="E169" s="245"/>
      <c r="F169" s="565"/>
      <c r="G169" s="581"/>
      <c r="H169" s="575"/>
      <c r="J169" s="257"/>
      <c r="K169" s="259"/>
      <c r="L169" s="269"/>
      <c r="M169" s="1"/>
    </row>
    <row r="170" spans="2:13" ht="15" x14ac:dyDescent="0.2">
      <c r="B170" s="565" t="s">
        <v>611</v>
      </c>
      <c r="C170" s="578" t="s">
        <v>416</v>
      </c>
      <c r="D170" s="575" t="s">
        <v>64</v>
      </c>
      <c r="E170" s="245"/>
      <c r="F170" s="565"/>
      <c r="G170" s="581"/>
      <c r="H170" s="575"/>
      <c r="J170" s="565"/>
      <c r="K170" s="560"/>
      <c r="L170" s="572"/>
      <c r="M170" s="1"/>
    </row>
    <row r="171" spans="2:13" ht="15" x14ac:dyDescent="0.2">
      <c r="B171" s="565"/>
      <c r="C171" s="578"/>
      <c r="D171" s="575"/>
      <c r="E171" s="245"/>
      <c r="F171" s="565" t="s">
        <v>735</v>
      </c>
      <c r="G171" s="578" t="s">
        <v>736</v>
      </c>
      <c r="H171" s="575" t="s">
        <v>64</v>
      </c>
      <c r="J171" s="565"/>
      <c r="K171" s="560"/>
      <c r="L171" s="572"/>
      <c r="M171" s="1"/>
    </row>
    <row r="172" spans="2:13" ht="15" x14ac:dyDescent="0.2">
      <c r="B172" s="565"/>
      <c r="C172" s="578"/>
      <c r="D172" s="575"/>
      <c r="E172" s="245"/>
      <c r="F172" s="565"/>
      <c r="G172" s="578"/>
      <c r="H172" s="575"/>
      <c r="J172" s="565"/>
      <c r="K172" s="560"/>
      <c r="L172" s="572"/>
      <c r="M172" s="1"/>
    </row>
    <row r="173" spans="2:13" ht="15" x14ac:dyDescent="0.2">
      <c r="B173" s="565" t="s">
        <v>612</v>
      </c>
      <c r="C173" s="578" t="s">
        <v>272</v>
      </c>
      <c r="D173" s="575" t="s">
        <v>56</v>
      </c>
      <c r="E173" s="245"/>
      <c r="F173" s="565"/>
      <c r="G173" s="578"/>
      <c r="H173" s="575"/>
      <c r="J173" s="565"/>
      <c r="K173" s="560"/>
      <c r="L173" s="572"/>
      <c r="M173" s="1"/>
    </row>
    <row r="174" spans="2:13" x14ac:dyDescent="0.2">
      <c r="B174" s="565"/>
      <c r="C174" s="578"/>
      <c r="D174" s="575"/>
      <c r="E174" s="1"/>
      <c r="F174" s="565" t="s">
        <v>737</v>
      </c>
      <c r="G174" s="578" t="s">
        <v>272</v>
      </c>
      <c r="H174" s="575" t="s">
        <v>56</v>
      </c>
      <c r="J174" s="565"/>
      <c r="K174" s="560"/>
      <c r="L174" s="572"/>
      <c r="M174" s="1"/>
    </row>
    <row r="175" spans="2:13" x14ac:dyDescent="0.2">
      <c r="B175" s="565"/>
      <c r="C175" s="578"/>
      <c r="D175" s="575"/>
      <c r="E175" s="1"/>
      <c r="F175" s="565"/>
      <c r="G175" s="578"/>
      <c r="H175" s="575"/>
      <c r="J175" s="565"/>
      <c r="K175" s="560"/>
      <c r="L175" s="572"/>
      <c r="M175" s="1"/>
    </row>
    <row r="176" spans="2:13" x14ac:dyDescent="0.2">
      <c r="B176" s="565" t="s">
        <v>613</v>
      </c>
      <c r="C176" s="578" t="s">
        <v>278</v>
      </c>
      <c r="D176" s="575" t="s">
        <v>56</v>
      </c>
      <c r="E176" s="1"/>
      <c r="F176" s="565"/>
      <c r="G176" s="578"/>
      <c r="H176" s="575"/>
      <c r="J176" s="565"/>
      <c r="K176" s="560"/>
      <c r="L176" s="572"/>
      <c r="M176" s="1"/>
    </row>
    <row r="177" spans="2:13" x14ac:dyDescent="0.2">
      <c r="B177" s="565"/>
      <c r="C177" s="578"/>
      <c r="D177" s="575"/>
      <c r="E177" s="1"/>
      <c r="F177" s="565" t="s">
        <v>738</v>
      </c>
      <c r="G177" s="578" t="s">
        <v>278</v>
      </c>
      <c r="H177" s="575" t="s">
        <v>56</v>
      </c>
      <c r="J177" s="565"/>
      <c r="K177" s="560"/>
      <c r="L177" s="572"/>
      <c r="M177" s="1"/>
    </row>
    <row r="178" spans="2:13" ht="42" customHeight="1" x14ac:dyDescent="0.2">
      <c r="B178" s="565"/>
      <c r="C178" s="578"/>
      <c r="D178" s="575"/>
      <c r="E178" s="1"/>
      <c r="F178" s="565"/>
      <c r="G178" s="578"/>
      <c r="H178" s="575"/>
      <c r="J178" s="565"/>
      <c r="K178" s="560"/>
      <c r="L178" s="572"/>
      <c r="M178" s="1"/>
    </row>
    <row r="179" spans="2:13" x14ac:dyDescent="0.2">
      <c r="B179" s="565" t="s">
        <v>614</v>
      </c>
      <c r="C179" s="578" t="s">
        <v>427</v>
      </c>
      <c r="D179" s="575" t="s">
        <v>64</v>
      </c>
      <c r="F179" s="565"/>
      <c r="G179" s="578"/>
      <c r="H179" s="575"/>
      <c r="J179" s="565"/>
      <c r="K179" s="560"/>
      <c r="L179" s="200"/>
      <c r="M179" s="1"/>
    </row>
    <row r="180" spans="2:13" x14ac:dyDescent="0.2">
      <c r="B180" s="565"/>
      <c r="C180" s="578"/>
      <c r="D180" s="575"/>
      <c r="F180" s="565" t="s">
        <v>739</v>
      </c>
      <c r="G180" s="578" t="s">
        <v>740</v>
      </c>
      <c r="H180" s="575" t="s">
        <v>64</v>
      </c>
      <c r="J180" s="565"/>
      <c r="K180" s="560"/>
      <c r="L180" s="200"/>
      <c r="M180" s="1"/>
    </row>
    <row r="181" spans="2:13" ht="34.5" customHeight="1" thickBot="1" x14ac:dyDescent="0.25">
      <c r="B181" s="566"/>
      <c r="C181" s="579"/>
      <c r="D181" s="577"/>
      <c r="F181" s="565"/>
      <c r="G181" s="578"/>
      <c r="H181" s="575"/>
      <c r="J181" s="565"/>
      <c r="K181" s="560"/>
      <c r="L181" s="200"/>
      <c r="M181" s="1"/>
    </row>
    <row r="182" spans="2:13" ht="13.5" thickBot="1" x14ac:dyDescent="0.25">
      <c r="F182" s="566"/>
      <c r="G182" s="579"/>
      <c r="H182" s="577"/>
      <c r="J182" s="275"/>
      <c r="K182" s="276"/>
      <c r="L182" s="264"/>
      <c r="M182" s="1"/>
    </row>
    <row r="183" spans="2:13" ht="14.25" x14ac:dyDescent="0.2">
      <c r="F183" s="253"/>
      <c r="G183" s="253"/>
      <c r="H183" s="253"/>
      <c r="J183" s="1"/>
      <c r="K183" s="1"/>
      <c r="L183" s="1"/>
      <c r="M183" s="1"/>
    </row>
    <row r="184" spans="2:13" ht="15" x14ac:dyDescent="0.2">
      <c r="F184" s="245"/>
      <c r="G184" s="245"/>
      <c r="H184" s="245"/>
      <c r="J184" s="1"/>
      <c r="K184" s="1"/>
      <c r="L184" s="1"/>
      <c r="M184" s="1"/>
    </row>
    <row r="185" spans="2:13" ht="15" x14ac:dyDescent="0.2">
      <c r="F185" s="245"/>
      <c r="G185" s="245"/>
      <c r="H185" s="245"/>
      <c r="J185" s="1"/>
      <c r="K185" s="1"/>
      <c r="L185" s="1"/>
      <c r="M185" s="1"/>
    </row>
    <row r="186" spans="2:13" ht="15" x14ac:dyDescent="0.2">
      <c r="F186" s="245"/>
      <c r="G186" s="245"/>
      <c r="H186" s="245"/>
      <c r="J186" s="1"/>
      <c r="K186" s="1"/>
      <c r="L186" s="1"/>
      <c r="M186" s="1"/>
    </row>
    <row r="187" spans="2:13" ht="15" x14ac:dyDescent="0.2">
      <c r="F187" s="245"/>
      <c r="G187" s="245"/>
      <c r="H187" s="245"/>
      <c r="J187" s="1"/>
      <c r="K187" s="1"/>
      <c r="L187" s="1"/>
      <c r="M187" s="1"/>
    </row>
    <row r="188" spans="2:13" ht="15" x14ac:dyDescent="0.2">
      <c r="F188" s="245"/>
      <c r="G188" s="245"/>
      <c r="H188" s="245"/>
      <c r="J188" s="1"/>
      <c r="K188" s="1"/>
      <c r="L188" s="1"/>
      <c r="M188" s="1"/>
    </row>
    <row r="189" spans="2:13" ht="15" x14ac:dyDescent="0.2">
      <c r="F189" s="245"/>
      <c r="G189" s="245"/>
      <c r="H189" s="245"/>
      <c r="J189" s="1"/>
      <c r="K189" s="1"/>
      <c r="L189" s="1"/>
      <c r="M189" s="1"/>
    </row>
    <row r="190" spans="2:13" x14ac:dyDescent="0.2">
      <c r="F190" s="1"/>
      <c r="G190" s="1"/>
      <c r="H190" s="1"/>
      <c r="J190" s="1"/>
      <c r="K190" s="1"/>
      <c r="L190" s="1"/>
      <c r="M190" s="1"/>
    </row>
    <row r="191" spans="2:13" x14ac:dyDescent="0.2">
      <c r="F191" s="1"/>
      <c r="G191" s="1"/>
      <c r="H191" s="1"/>
      <c r="J191" s="1"/>
      <c r="K191" s="1"/>
      <c r="L191" s="1"/>
      <c r="M191" s="1"/>
    </row>
    <row r="192" spans="2:13" x14ac:dyDescent="0.2">
      <c r="F192" s="1"/>
      <c r="G192" s="1"/>
      <c r="H192" s="1"/>
    </row>
    <row r="193" spans="6:8" x14ac:dyDescent="0.2">
      <c r="F193" s="1"/>
      <c r="G193" s="1"/>
      <c r="H193" s="1"/>
    </row>
  </sheetData>
  <mergeCells count="387">
    <mergeCell ref="F2:H2"/>
    <mergeCell ref="B4:B6"/>
    <mergeCell ref="C4:C6"/>
    <mergeCell ref="B7:B11"/>
    <mergeCell ref="C7:C11"/>
    <mergeCell ref="F4:F6"/>
    <mergeCell ref="G4:G6"/>
    <mergeCell ref="F7:F10"/>
    <mergeCell ref="G7:G10"/>
    <mergeCell ref="B12:B14"/>
    <mergeCell ref="C12:C14"/>
    <mergeCell ref="B15:B17"/>
    <mergeCell ref="C15:C17"/>
    <mergeCell ref="D4:D6"/>
    <mergeCell ref="D7:D11"/>
    <mergeCell ref="D12:D14"/>
    <mergeCell ref="D15:D17"/>
    <mergeCell ref="B2:D2"/>
    <mergeCell ref="B34:B36"/>
    <mergeCell ref="C34:C36"/>
    <mergeCell ref="D21:D26"/>
    <mergeCell ref="D27:D30"/>
    <mergeCell ref="D31:D33"/>
    <mergeCell ref="D34:D36"/>
    <mergeCell ref="B21:B26"/>
    <mergeCell ref="C21:C26"/>
    <mergeCell ref="B27:B30"/>
    <mergeCell ref="C27:C30"/>
    <mergeCell ref="B31:B33"/>
    <mergeCell ref="C31:C33"/>
    <mergeCell ref="B53:B55"/>
    <mergeCell ref="C53:C55"/>
    <mergeCell ref="B56:B60"/>
    <mergeCell ref="C56:C60"/>
    <mergeCell ref="B61:B63"/>
    <mergeCell ref="C61:C63"/>
    <mergeCell ref="D40:D44"/>
    <mergeCell ref="D50:D52"/>
    <mergeCell ref="D53:D55"/>
    <mergeCell ref="B40:B44"/>
    <mergeCell ref="C40:C44"/>
    <mergeCell ref="B50:B52"/>
    <mergeCell ref="C50:C52"/>
    <mergeCell ref="D56:D60"/>
    <mergeCell ref="D61:D63"/>
    <mergeCell ref="D64:D66"/>
    <mergeCell ref="D67:D69"/>
    <mergeCell ref="D70:D72"/>
    <mergeCell ref="D73:D75"/>
    <mergeCell ref="D76:D78"/>
    <mergeCell ref="D79:D81"/>
    <mergeCell ref="B73:B75"/>
    <mergeCell ref="C73:C75"/>
    <mergeCell ref="B76:B78"/>
    <mergeCell ref="C76:C78"/>
    <mergeCell ref="B79:B81"/>
    <mergeCell ref="C79:C81"/>
    <mergeCell ref="B64:B66"/>
    <mergeCell ref="C64:C66"/>
    <mergeCell ref="B67:B69"/>
    <mergeCell ref="C67:C69"/>
    <mergeCell ref="B70:B72"/>
    <mergeCell ref="C70:C72"/>
    <mergeCell ref="B95:B97"/>
    <mergeCell ref="C95:C97"/>
    <mergeCell ref="D86:D88"/>
    <mergeCell ref="D89:D91"/>
    <mergeCell ref="D92:D94"/>
    <mergeCell ref="D95:D97"/>
    <mergeCell ref="D82:D84"/>
    <mergeCell ref="B86:B88"/>
    <mergeCell ref="C86:C88"/>
    <mergeCell ref="B89:B91"/>
    <mergeCell ref="C89:C91"/>
    <mergeCell ref="B92:B94"/>
    <mergeCell ref="C92:C94"/>
    <mergeCell ref="B82:B84"/>
    <mergeCell ref="C82:C84"/>
    <mergeCell ref="B122:B125"/>
    <mergeCell ref="C122:C125"/>
    <mergeCell ref="B126:B128"/>
    <mergeCell ref="C126:C128"/>
    <mergeCell ref="D112:D115"/>
    <mergeCell ref="D116:D121"/>
    <mergeCell ref="D122:D125"/>
    <mergeCell ref="D126:D128"/>
    <mergeCell ref="D101:D103"/>
    <mergeCell ref="D104:D108"/>
    <mergeCell ref="D109:D111"/>
    <mergeCell ref="B112:B115"/>
    <mergeCell ref="C112:C115"/>
    <mergeCell ref="B116:B121"/>
    <mergeCell ref="C116:C121"/>
    <mergeCell ref="B101:B103"/>
    <mergeCell ref="C101:C103"/>
    <mergeCell ref="B104:B108"/>
    <mergeCell ref="C104:C108"/>
    <mergeCell ref="B109:B111"/>
    <mergeCell ref="C109:C111"/>
    <mergeCell ref="D129:D133"/>
    <mergeCell ref="D134:D136"/>
    <mergeCell ref="D137:D139"/>
    <mergeCell ref="D140:D142"/>
    <mergeCell ref="D143:D145"/>
    <mergeCell ref="D146:D148"/>
    <mergeCell ref="B140:B142"/>
    <mergeCell ref="C140:C142"/>
    <mergeCell ref="B143:B145"/>
    <mergeCell ref="C143:C145"/>
    <mergeCell ref="B146:B148"/>
    <mergeCell ref="C146:C148"/>
    <mergeCell ref="B129:B133"/>
    <mergeCell ref="C129:C133"/>
    <mergeCell ref="B134:B136"/>
    <mergeCell ref="C134:C136"/>
    <mergeCell ref="B137:B139"/>
    <mergeCell ref="C137:C139"/>
    <mergeCell ref="B161:B163"/>
    <mergeCell ref="C161:C163"/>
    <mergeCell ref="B164:B166"/>
    <mergeCell ref="C164:C166"/>
    <mergeCell ref="D155:D157"/>
    <mergeCell ref="D158:D160"/>
    <mergeCell ref="D161:D163"/>
    <mergeCell ref="D164:D166"/>
    <mergeCell ref="D149:D151"/>
    <mergeCell ref="D152:D154"/>
    <mergeCell ref="B155:B157"/>
    <mergeCell ref="C155:C157"/>
    <mergeCell ref="B158:B160"/>
    <mergeCell ref="C158:C160"/>
    <mergeCell ref="B149:B151"/>
    <mergeCell ref="C149:C151"/>
    <mergeCell ref="B152:B154"/>
    <mergeCell ref="C152:C154"/>
    <mergeCell ref="B176:B178"/>
    <mergeCell ref="C176:C178"/>
    <mergeCell ref="B179:B181"/>
    <mergeCell ref="C179:C181"/>
    <mergeCell ref="D167:D169"/>
    <mergeCell ref="D170:D172"/>
    <mergeCell ref="D173:D175"/>
    <mergeCell ref="D176:D178"/>
    <mergeCell ref="D179:D181"/>
    <mergeCell ref="B167:B169"/>
    <mergeCell ref="C167:C169"/>
    <mergeCell ref="B170:B172"/>
    <mergeCell ref="C170:C172"/>
    <mergeCell ref="B173:B175"/>
    <mergeCell ref="C173:C175"/>
    <mergeCell ref="H4:H6"/>
    <mergeCell ref="H7:H10"/>
    <mergeCell ref="H11:H13"/>
    <mergeCell ref="H14:H16"/>
    <mergeCell ref="H17:H19"/>
    <mergeCell ref="F21:F26"/>
    <mergeCell ref="G21:G26"/>
    <mergeCell ref="F11:F13"/>
    <mergeCell ref="G11:G13"/>
    <mergeCell ref="F14:F16"/>
    <mergeCell ref="G14:G16"/>
    <mergeCell ref="F17:F19"/>
    <mergeCell ref="G17:G19"/>
    <mergeCell ref="F37:F39"/>
    <mergeCell ref="G37:G39"/>
    <mergeCell ref="H21:H26"/>
    <mergeCell ref="H27:H30"/>
    <mergeCell ref="H31:H33"/>
    <mergeCell ref="H34:H36"/>
    <mergeCell ref="H37:H39"/>
    <mergeCell ref="F27:F30"/>
    <mergeCell ref="G27:G30"/>
    <mergeCell ref="F31:F33"/>
    <mergeCell ref="G31:G33"/>
    <mergeCell ref="F34:F36"/>
    <mergeCell ref="G34:G36"/>
    <mergeCell ref="G59:G61"/>
    <mergeCell ref="F62:F64"/>
    <mergeCell ref="G62:G64"/>
    <mergeCell ref="F53:F55"/>
    <mergeCell ref="G53:G55"/>
    <mergeCell ref="H40:H45"/>
    <mergeCell ref="H46:H49"/>
    <mergeCell ref="H50:H52"/>
    <mergeCell ref="H53:H55"/>
    <mergeCell ref="F40:F45"/>
    <mergeCell ref="G40:G45"/>
    <mergeCell ref="F46:F49"/>
    <mergeCell ref="G46:G49"/>
    <mergeCell ref="F50:F52"/>
    <mergeCell ref="G50:G52"/>
    <mergeCell ref="F95:F97"/>
    <mergeCell ref="G95:G97"/>
    <mergeCell ref="F98:F100"/>
    <mergeCell ref="G98:G100"/>
    <mergeCell ref="H86:H88"/>
    <mergeCell ref="H89:H94"/>
    <mergeCell ref="H95:H97"/>
    <mergeCell ref="H98:H100"/>
    <mergeCell ref="H74:H76"/>
    <mergeCell ref="H77:H79"/>
    <mergeCell ref="H80:H82"/>
    <mergeCell ref="F86:F88"/>
    <mergeCell ref="G86:G88"/>
    <mergeCell ref="F89:F94"/>
    <mergeCell ref="G89:G94"/>
    <mergeCell ref="F74:F76"/>
    <mergeCell ref="G74:G76"/>
    <mergeCell ref="F77:F79"/>
    <mergeCell ref="G77:G79"/>
    <mergeCell ref="F80:F82"/>
    <mergeCell ref="G80:G82"/>
    <mergeCell ref="F124:F126"/>
    <mergeCell ref="G124:G126"/>
    <mergeCell ref="F129:F133"/>
    <mergeCell ref="G129:G133"/>
    <mergeCell ref="F134:F136"/>
    <mergeCell ref="G134:G136"/>
    <mergeCell ref="H112:H114"/>
    <mergeCell ref="H115:H120"/>
    <mergeCell ref="H121:H123"/>
    <mergeCell ref="H124:H126"/>
    <mergeCell ref="F112:F114"/>
    <mergeCell ref="G112:G114"/>
    <mergeCell ref="F115:F120"/>
    <mergeCell ref="G115:G120"/>
    <mergeCell ref="F121:F123"/>
    <mergeCell ref="G121:G123"/>
    <mergeCell ref="F146:F148"/>
    <mergeCell ref="G146:G148"/>
    <mergeCell ref="F149:F151"/>
    <mergeCell ref="G149:G151"/>
    <mergeCell ref="F152:F154"/>
    <mergeCell ref="G152:G154"/>
    <mergeCell ref="F137:F139"/>
    <mergeCell ref="G137:G139"/>
    <mergeCell ref="F140:F142"/>
    <mergeCell ref="G140:G142"/>
    <mergeCell ref="F143:F145"/>
    <mergeCell ref="G143:G145"/>
    <mergeCell ref="H177:H179"/>
    <mergeCell ref="H180:H182"/>
    <mergeCell ref="J4:J6"/>
    <mergeCell ref="J50:J52"/>
    <mergeCell ref="J53:J55"/>
    <mergeCell ref="J56:J60"/>
    <mergeCell ref="F174:F176"/>
    <mergeCell ref="G174:G176"/>
    <mergeCell ref="F177:F179"/>
    <mergeCell ref="G177:G179"/>
    <mergeCell ref="F180:F182"/>
    <mergeCell ref="G180:G182"/>
    <mergeCell ref="F165:F167"/>
    <mergeCell ref="G165:G167"/>
    <mergeCell ref="F168:F170"/>
    <mergeCell ref="G168:G170"/>
    <mergeCell ref="F171:F173"/>
    <mergeCell ref="G171:G173"/>
    <mergeCell ref="F155:F157"/>
    <mergeCell ref="G155:G157"/>
    <mergeCell ref="F158:F161"/>
    <mergeCell ref="G158:G161"/>
    <mergeCell ref="F162:F164"/>
    <mergeCell ref="G162:G164"/>
    <mergeCell ref="L4:L6"/>
    <mergeCell ref="J7:J11"/>
    <mergeCell ref="L7:L11"/>
    <mergeCell ref="K12:K14"/>
    <mergeCell ref="L12:L14"/>
    <mergeCell ref="L15:L17"/>
    <mergeCell ref="H168:H170"/>
    <mergeCell ref="H171:H173"/>
    <mergeCell ref="H174:H176"/>
    <mergeCell ref="H149:H151"/>
    <mergeCell ref="H152:H154"/>
    <mergeCell ref="H155:H157"/>
    <mergeCell ref="H158:H161"/>
    <mergeCell ref="H162:H164"/>
    <mergeCell ref="H165:H167"/>
    <mergeCell ref="H129:H133"/>
    <mergeCell ref="H134:H136"/>
    <mergeCell ref="H137:H139"/>
    <mergeCell ref="H140:H142"/>
    <mergeCell ref="H143:H145"/>
    <mergeCell ref="H146:H148"/>
    <mergeCell ref="H56:H58"/>
    <mergeCell ref="H59:H61"/>
    <mergeCell ref="H62:H64"/>
    <mergeCell ref="J70:J72"/>
    <mergeCell ref="J73:J75"/>
    <mergeCell ref="J76:J78"/>
    <mergeCell ref="B45:B49"/>
    <mergeCell ref="C45:C49"/>
    <mergeCell ref="D45:D49"/>
    <mergeCell ref="J21:J26"/>
    <mergeCell ref="J27:J30"/>
    <mergeCell ref="J31:J33"/>
    <mergeCell ref="J34:J36"/>
    <mergeCell ref="J40:J44"/>
    <mergeCell ref="J45:J49"/>
    <mergeCell ref="H65:H67"/>
    <mergeCell ref="H68:H70"/>
    <mergeCell ref="H71:H73"/>
    <mergeCell ref="F65:F67"/>
    <mergeCell ref="G65:G67"/>
    <mergeCell ref="F68:F70"/>
    <mergeCell ref="G68:G70"/>
    <mergeCell ref="F71:F73"/>
    <mergeCell ref="G71:G73"/>
    <mergeCell ref="F56:F58"/>
    <mergeCell ref="G56:G58"/>
    <mergeCell ref="F59:F61"/>
    <mergeCell ref="L21:L26"/>
    <mergeCell ref="L27:L30"/>
    <mergeCell ref="L31:L33"/>
    <mergeCell ref="L34:L36"/>
    <mergeCell ref="L40:L44"/>
    <mergeCell ref="L45:L49"/>
    <mergeCell ref="J170:J172"/>
    <mergeCell ref="J173:J175"/>
    <mergeCell ref="J176:J178"/>
    <mergeCell ref="J143:J145"/>
    <mergeCell ref="J146:J148"/>
    <mergeCell ref="J149:J151"/>
    <mergeCell ref="J152:J154"/>
    <mergeCell ref="J134:J136"/>
    <mergeCell ref="J137:J139"/>
    <mergeCell ref="J140:J142"/>
    <mergeCell ref="J79:J81"/>
    <mergeCell ref="J82:J84"/>
    <mergeCell ref="J86:J88"/>
    <mergeCell ref="J89:J91"/>
    <mergeCell ref="J92:J94"/>
    <mergeCell ref="J61:J63"/>
    <mergeCell ref="J64:J66"/>
    <mergeCell ref="J67:J69"/>
    <mergeCell ref="L79:L81"/>
    <mergeCell ref="L82:L84"/>
    <mergeCell ref="L86:L88"/>
    <mergeCell ref="L50:L52"/>
    <mergeCell ref="L53:L55"/>
    <mergeCell ref="L56:L60"/>
    <mergeCell ref="L61:L63"/>
    <mergeCell ref="L64:L66"/>
    <mergeCell ref="L67:L69"/>
    <mergeCell ref="J2:L2"/>
    <mergeCell ref="J101:J103"/>
    <mergeCell ref="J104:J108"/>
    <mergeCell ref="J109:J111"/>
    <mergeCell ref="L170:L172"/>
    <mergeCell ref="L173:L175"/>
    <mergeCell ref="L176:L178"/>
    <mergeCell ref="J12:J14"/>
    <mergeCell ref="J37:J39"/>
    <mergeCell ref="K86:K88"/>
    <mergeCell ref="L152:L154"/>
    <mergeCell ref="L134:L136"/>
    <mergeCell ref="L137:L139"/>
    <mergeCell ref="L140:L142"/>
    <mergeCell ref="L143:L145"/>
    <mergeCell ref="L146:L148"/>
    <mergeCell ref="L149:L151"/>
    <mergeCell ref="L89:L91"/>
    <mergeCell ref="L92:L94"/>
    <mergeCell ref="L95:L97"/>
    <mergeCell ref="L98:L100"/>
    <mergeCell ref="L70:L72"/>
    <mergeCell ref="L73:L75"/>
    <mergeCell ref="L76:L78"/>
    <mergeCell ref="K173:K175"/>
    <mergeCell ref="K176:K178"/>
    <mergeCell ref="K179:K181"/>
    <mergeCell ref="L101:L111"/>
    <mergeCell ref="K96:K100"/>
    <mergeCell ref="J95:J100"/>
    <mergeCell ref="K170:K172"/>
    <mergeCell ref="K137:K139"/>
    <mergeCell ref="K140:K142"/>
    <mergeCell ref="K143:K145"/>
    <mergeCell ref="K146:K148"/>
    <mergeCell ref="K149:K151"/>
    <mergeCell ref="K152:K154"/>
    <mergeCell ref="J179:J181"/>
    <mergeCell ref="K101:K103"/>
    <mergeCell ref="K104:K108"/>
    <mergeCell ref="K109:K111"/>
    <mergeCell ref="K134:K136"/>
  </mergeCells>
  <conditionalFormatting sqref="D4 D7 D12 D15">
    <cfRule type="containsText" dxfId="113" priority="110" stopIfTrue="1" operator="containsText" text="Riesgo Alto">
      <formula>NOT(ISERROR(SEARCH("Riesgo Alto",D4)))</formula>
    </cfRule>
    <cfRule type="containsText" dxfId="112" priority="111" stopIfTrue="1" operator="containsText" text="Riesgo Moderado">
      <formula>NOT(ISERROR(SEARCH("Riesgo Moderado",D4)))</formula>
    </cfRule>
    <cfRule type="containsText" dxfId="111" priority="112" stopIfTrue="1" operator="containsText" text="Riesgo Bajo">
      <formula>NOT(ISERROR(SEARCH("Riesgo Bajo",D4)))</formula>
    </cfRule>
    <cfRule type="containsText" dxfId="110" priority="113" stopIfTrue="1" operator="containsText" text="Riesgo Alto">
      <formula>NOT(ISERROR(SEARCH("Riesgo Alto",D4)))</formula>
    </cfRule>
    <cfRule type="containsText" dxfId="109" priority="114" stopIfTrue="1" operator="containsText" text="Riesgo Extremo">
      <formula>NOT(ISERROR(SEARCH("Riesgo Extremo",D4)))</formula>
    </cfRule>
  </conditionalFormatting>
  <conditionalFormatting sqref="D4 D7 D12 D15">
    <cfRule type="containsText" dxfId="108" priority="109" stopIfTrue="1" operator="containsText" text="Riesgo Extremo">
      <formula>NOT(ISERROR(SEARCH("Riesgo Extremo",D4)))</formula>
    </cfRule>
  </conditionalFormatting>
  <conditionalFormatting sqref="D27 D21 D31 D34">
    <cfRule type="containsText" dxfId="107" priority="104" stopIfTrue="1" operator="containsText" text="Riesgo Alto">
      <formula>NOT(ISERROR(SEARCH("Riesgo Alto",D21)))</formula>
    </cfRule>
    <cfRule type="containsText" dxfId="106" priority="105" stopIfTrue="1" operator="containsText" text="Riesgo Moderado">
      <formula>NOT(ISERROR(SEARCH("Riesgo Moderado",D21)))</formula>
    </cfRule>
    <cfRule type="containsText" dxfId="105" priority="106" stopIfTrue="1" operator="containsText" text="Riesgo Bajo">
      <formula>NOT(ISERROR(SEARCH("Riesgo Bajo",D21)))</formula>
    </cfRule>
    <cfRule type="containsText" dxfId="104" priority="107" stopIfTrue="1" operator="containsText" text="Riesgo Alto">
      <formula>NOT(ISERROR(SEARCH("Riesgo Alto",D21)))</formula>
    </cfRule>
    <cfRule type="containsText" dxfId="103" priority="108" stopIfTrue="1" operator="containsText" text="Riesgo Extremo">
      <formula>NOT(ISERROR(SEARCH("Riesgo Extremo",D21)))</formula>
    </cfRule>
  </conditionalFormatting>
  <conditionalFormatting sqref="D31 D34 D27 D21">
    <cfRule type="containsText" dxfId="102" priority="103" stopIfTrue="1" operator="containsText" text="Riesgo Extremo">
      <formula>NOT(ISERROR(SEARCH("Riesgo Extremo",D21)))</formula>
    </cfRule>
  </conditionalFormatting>
  <conditionalFormatting sqref="D40 D45 D50 D53">
    <cfRule type="containsText" dxfId="101" priority="98" stopIfTrue="1" operator="containsText" text="Riesgo Alto">
      <formula>NOT(ISERROR(SEARCH("Riesgo Alto",D40)))</formula>
    </cfRule>
    <cfRule type="containsText" dxfId="100" priority="99" stopIfTrue="1" operator="containsText" text="Riesgo Moderado">
      <formula>NOT(ISERROR(SEARCH("Riesgo Moderado",D40)))</formula>
    </cfRule>
    <cfRule type="containsText" dxfId="99" priority="100" stopIfTrue="1" operator="containsText" text="Riesgo Bajo">
      <formula>NOT(ISERROR(SEARCH("Riesgo Bajo",D40)))</formula>
    </cfRule>
    <cfRule type="containsText" dxfId="98" priority="101" stopIfTrue="1" operator="containsText" text="Riesgo Alto">
      <formula>NOT(ISERROR(SEARCH("Riesgo Alto",D40)))</formula>
    </cfRule>
    <cfRule type="containsText" dxfId="97" priority="102" stopIfTrue="1" operator="containsText" text="Riesgo Extremo">
      <formula>NOT(ISERROR(SEARCH("Riesgo Extremo",D40)))</formula>
    </cfRule>
  </conditionalFormatting>
  <conditionalFormatting sqref="D40 D45 D50 D53">
    <cfRule type="containsText" dxfId="96" priority="97" stopIfTrue="1" operator="containsText" text="Riesgo Extremo">
      <formula>NOT(ISERROR(SEARCH("Riesgo Extremo",D40)))</formula>
    </cfRule>
  </conditionalFormatting>
  <conditionalFormatting sqref="D56 D61 D64 D67 D70 D73 D76 D79 D82">
    <cfRule type="containsText" dxfId="95" priority="92" stopIfTrue="1" operator="containsText" text="Riesgo Alto">
      <formula>NOT(ISERROR(SEARCH("Riesgo Alto",D56)))</formula>
    </cfRule>
    <cfRule type="containsText" dxfId="94" priority="93" stopIfTrue="1" operator="containsText" text="Riesgo Moderado">
      <formula>NOT(ISERROR(SEARCH("Riesgo Moderado",D56)))</formula>
    </cfRule>
    <cfRule type="containsText" dxfId="93" priority="94" stopIfTrue="1" operator="containsText" text="Riesgo Bajo">
      <formula>NOT(ISERROR(SEARCH("Riesgo Bajo",D56)))</formula>
    </cfRule>
    <cfRule type="containsText" dxfId="92" priority="95" stopIfTrue="1" operator="containsText" text="Riesgo Alto">
      <formula>NOT(ISERROR(SEARCH("Riesgo Alto",D56)))</formula>
    </cfRule>
    <cfRule type="containsText" dxfId="91" priority="96" stopIfTrue="1" operator="containsText" text="Riesgo Extremo">
      <formula>NOT(ISERROR(SEARCH("Riesgo Extremo",D56)))</formula>
    </cfRule>
  </conditionalFormatting>
  <conditionalFormatting sqref="D56 D61 D64 D67 D70 D73 D76 D79 D82">
    <cfRule type="containsText" dxfId="90" priority="91" stopIfTrue="1" operator="containsText" text="Riesgo Extremo">
      <formula>NOT(ISERROR(SEARCH("Riesgo Extremo",D56)))</formula>
    </cfRule>
  </conditionalFormatting>
  <conditionalFormatting sqref="D86 D89 D92 D95">
    <cfRule type="containsText" dxfId="89" priority="86" stopIfTrue="1" operator="containsText" text="Riesgo Alto">
      <formula>NOT(ISERROR(SEARCH("Riesgo Alto",D86)))</formula>
    </cfRule>
    <cfRule type="containsText" dxfId="88" priority="87" stopIfTrue="1" operator="containsText" text="Riesgo Moderado">
      <formula>NOT(ISERROR(SEARCH("Riesgo Moderado",D86)))</formula>
    </cfRule>
    <cfRule type="containsText" dxfId="87" priority="88" stopIfTrue="1" operator="containsText" text="Riesgo Bajo">
      <formula>NOT(ISERROR(SEARCH("Riesgo Bajo",D86)))</formula>
    </cfRule>
    <cfRule type="containsText" dxfId="86" priority="89" stopIfTrue="1" operator="containsText" text="Riesgo Alto">
      <formula>NOT(ISERROR(SEARCH("Riesgo Alto",D86)))</formula>
    </cfRule>
    <cfRule type="containsText" dxfId="85" priority="90" stopIfTrue="1" operator="containsText" text="Riesgo Extremo">
      <formula>NOT(ISERROR(SEARCH("Riesgo Extremo",D86)))</formula>
    </cfRule>
  </conditionalFormatting>
  <conditionalFormatting sqref="D86 D89 D92 D95">
    <cfRule type="containsText" dxfId="84" priority="85" stopIfTrue="1" operator="containsText" text="Riesgo Extremo">
      <formula>NOT(ISERROR(SEARCH("Riesgo Extremo",D86)))</formula>
    </cfRule>
  </conditionalFormatting>
  <conditionalFormatting sqref="D101 D104 D109">
    <cfRule type="containsText" dxfId="83" priority="80" stopIfTrue="1" operator="containsText" text="Riesgo Alto">
      <formula>NOT(ISERROR(SEARCH("Riesgo Alto",D101)))</formula>
    </cfRule>
    <cfRule type="containsText" dxfId="82" priority="81" stopIfTrue="1" operator="containsText" text="Riesgo Moderado">
      <formula>NOT(ISERROR(SEARCH("Riesgo Moderado",D101)))</formula>
    </cfRule>
    <cfRule type="containsText" dxfId="81" priority="82" stopIfTrue="1" operator="containsText" text="Riesgo Bajo">
      <formula>NOT(ISERROR(SEARCH("Riesgo Bajo",D101)))</formula>
    </cfRule>
    <cfRule type="containsText" dxfId="80" priority="83" stopIfTrue="1" operator="containsText" text="Riesgo Alto">
      <formula>NOT(ISERROR(SEARCH("Riesgo Alto",D101)))</formula>
    </cfRule>
    <cfRule type="containsText" dxfId="79" priority="84" stopIfTrue="1" operator="containsText" text="Riesgo Extremo">
      <formula>NOT(ISERROR(SEARCH("Riesgo Extremo",D101)))</formula>
    </cfRule>
  </conditionalFormatting>
  <conditionalFormatting sqref="D101 D104 D109">
    <cfRule type="containsText" dxfId="78" priority="79" stopIfTrue="1" operator="containsText" text="Riesgo Extremo">
      <formula>NOT(ISERROR(SEARCH("Riesgo Extremo",D101)))</formula>
    </cfRule>
  </conditionalFormatting>
  <conditionalFormatting sqref="D112 D116 D122 D126">
    <cfRule type="containsText" dxfId="77" priority="74" stopIfTrue="1" operator="containsText" text="Riesgo Alto">
      <formula>NOT(ISERROR(SEARCH("Riesgo Alto",D112)))</formula>
    </cfRule>
    <cfRule type="containsText" dxfId="76" priority="75" stopIfTrue="1" operator="containsText" text="Riesgo Moderado">
      <formula>NOT(ISERROR(SEARCH("Riesgo Moderado",D112)))</formula>
    </cfRule>
    <cfRule type="containsText" dxfId="75" priority="76" stopIfTrue="1" operator="containsText" text="Riesgo Bajo">
      <formula>NOT(ISERROR(SEARCH("Riesgo Bajo",D112)))</formula>
    </cfRule>
    <cfRule type="containsText" dxfId="74" priority="77" stopIfTrue="1" operator="containsText" text="Riesgo Alto">
      <formula>NOT(ISERROR(SEARCH("Riesgo Alto",D112)))</formula>
    </cfRule>
    <cfRule type="containsText" dxfId="73" priority="78" stopIfTrue="1" operator="containsText" text="Riesgo Extremo">
      <formula>NOT(ISERROR(SEARCH("Riesgo Extremo",D112)))</formula>
    </cfRule>
  </conditionalFormatting>
  <conditionalFormatting sqref="D112 D116 D122 D126">
    <cfRule type="containsText" dxfId="72" priority="73" stopIfTrue="1" operator="containsText" text="Riesgo Extremo">
      <formula>NOT(ISERROR(SEARCH("Riesgo Extremo",D112)))</formula>
    </cfRule>
  </conditionalFormatting>
  <conditionalFormatting sqref="D129 D134 D137 D140 D143 D146 D149 D152">
    <cfRule type="containsText" dxfId="71" priority="68" stopIfTrue="1" operator="containsText" text="Riesgo Alto">
      <formula>NOT(ISERROR(SEARCH("Riesgo Alto",D129)))</formula>
    </cfRule>
    <cfRule type="containsText" dxfId="70" priority="69" stopIfTrue="1" operator="containsText" text="Riesgo Moderado">
      <formula>NOT(ISERROR(SEARCH("Riesgo Moderado",D129)))</formula>
    </cfRule>
    <cfRule type="containsText" dxfId="69" priority="70" stopIfTrue="1" operator="containsText" text="Riesgo Bajo">
      <formula>NOT(ISERROR(SEARCH("Riesgo Bajo",D129)))</formula>
    </cfRule>
    <cfRule type="containsText" dxfId="68" priority="71" stopIfTrue="1" operator="containsText" text="Riesgo Alto">
      <formula>NOT(ISERROR(SEARCH("Riesgo Alto",D129)))</formula>
    </cfRule>
    <cfRule type="containsText" dxfId="67" priority="72" stopIfTrue="1" operator="containsText" text="Riesgo Extremo">
      <formula>NOT(ISERROR(SEARCH("Riesgo Extremo",D129)))</formula>
    </cfRule>
  </conditionalFormatting>
  <conditionalFormatting sqref="D129 D134 D137 D140 D143 D146 D149 D152">
    <cfRule type="containsText" dxfId="66" priority="67" stopIfTrue="1" operator="containsText" text="Riesgo Extremo">
      <formula>NOT(ISERROR(SEARCH("Riesgo Extremo",D129)))</formula>
    </cfRule>
  </conditionalFormatting>
  <conditionalFormatting sqref="D155 D158 D161 D164">
    <cfRule type="containsText" dxfId="65" priority="62" stopIfTrue="1" operator="containsText" text="Riesgo Alto">
      <formula>NOT(ISERROR(SEARCH("Riesgo Alto",D155)))</formula>
    </cfRule>
    <cfRule type="containsText" dxfId="64" priority="63" stopIfTrue="1" operator="containsText" text="Riesgo Moderado">
      <formula>NOT(ISERROR(SEARCH("Riesgo Moderado",D155)))</formula>
    </cfRule>
    <cfRule type="containsText" dxfId="63" priority="64" stopIfTrue="1" operator="containsText" text="Riesgo Bajo">
      <formula>NOT(ISERROR(SEARCH("Riesgo Bajo",D155)))</formula>
    </cfRule>
    <cfRule type="containsText" dxfId="62" priority="65" stopIfTrue="1" operator="containsText" text="Riesgo Alto">
      <formula>NOT(ISERROR(SEARCH("Riesgo Alto",D155)))</formula>
    </cfRule>
    <cfRule type="containsText" dxfId="61" priority="66" stopIfTrue="1" operator="containsText" text="Riesgo Extremo">
      <formula>NOT(ISERROR(SEARCH("Riesgo Extremo",D155)))</formula>
    </cfRule>
  </conditionalFormatting>
  <conditionalFormatting sqref="D155 D158 D161 D164">
    <cfRule type="containsText" dxfId="60" priority="61" stopIfTrue="1" operator="containsText" text="Riesgo Extremo">
      <formula>NOT(ISERROR(SEARCH("Riesgo Extremo",D155)))</formula>
    </cfRule>
  </conditionalFormatting>
  <conditionalFormatting sqref="D167 D170 D173 D176 D179">
    <cfRule type="containsText" dxfId="59" priority="56" stopIfTrue="1" operator="containsText" text="Riesgo Alto">
      <formula>NOT(ISERROR(SEARCH("Riesgo Alto",D167)))</formula>
    </cfRule>
    <cfRule type="containsText" dxfId="58" priority="57" stopIfTrue="1" operator="containsText" text="Riesgo Moderado">
      <formula>NOT(ISERROR(SEARCH("Riesgo Moderado",D167)))</formula>
    </cfRule>
    <cfRule type="containsText" dxfId="57" priority="58" stopIfTrue="1" operator="containsText" text="Riesgo Bajo">
      <formula>NOT(ISERROR(SEARCH("Riesgo Bajo",D167)))</formula>
    </cfRule>
    <cfRule type="containsText" dxfId="56" priority="59" stopIfTrue="1" operator="containsText" text="Riesgo Alto">
      <formula>NOT(ISERROR(SEARCH("Riesgo Alto",D167)))</formula>
    </cfRule>
    <cfRule type="containsText" dxfId="55" priority="60" stopIfTrue="1" operator="containsText" text="Riesgo Extremo">
      <formula>NOT(ISERROR(SEARCH("Riesgo Extremo",D167)))</formula>
    </cfRule>
  </conditionalFormatting>
  <conditionalFormatting sqref="D167 D170 D173 D176 D179">
    <cfRule type="containsText" dxfId="54" priority="55" stopIfTrue="1" operator="containsText" text="Riesgo Extremo">
      <formula>NOT(ISERROR(SEARCH("Riesgo Extremo",D167)))</formula>
    </cfRule>
  </conditionalFormatting>
  <conditionalFormatting sqref="H4 H7 H11 H14 H17">
    <cfRule type="containsText" dxfId="53" priority="50" stopIfTrue="1" operator="containsText" text="Riesgo Alto">
      <formula>NOT(ISERROR(SEARCH("Riesgo Alto",H4)))</formula>
    </cfRule>
    <cfRule type="containsText" dxfId="52" priority="51" stopIfTrue="1" operator="containsText" text="Riesgo Moderado">
      <formula>NOT(ISERROR(SEARCH("Riesgo Moderado",H4)))</formula>
    </cfRule>
    <cfRule type="containsText" dxfId="51" priority="52" stopIfTrue="1" operator="containsText" text="Riesgo Bajo">
      <formula>NOT(ISERROR(SEARCH("Riesgo Bajo",H4)))</formula>
    </cfRule>
    <cfRule type="containsText" dxfId="50" priority="53" stopIfTrue="1" operator="containsText" text="Riesgo Alto">
      <formula>NOT(ISERROR(SEARCH("Riesgo Alto",H4)))</formula>
    </cfRule>
    <cfRule type="containsText" dxfId="49" priority="54" stopIfTrue="1" operator="containsText" text="Riesgo Extremo">
      <formula>NOT(ISERROR(SEARCH("Riesgo Extremo",H4)))</formula>
    </cfRule>
  </conditionalFormatting>
  <conditionalFormatting sqref="H4 H7 H11 H14 H17">
    <cfRule type="containsText" dxfId="48" priority="49" stopIfTrue="1" operator="containsText" text="Riesgo Extremo">
      <formula>NOT(ISERROR(SEARCH("Riesgo Extremo",H4)))</formula>
    </cfRule>
  </conditionalFormatting>
  <conditionalFormatting sqref="H21 H27 H31 H34 H37">
    <cfRule type="containsText" dxfId="47" priority="44" stopIfTrue="1" operator="containsText" text="Riesgo Alto">
      <formula>NOT(ISERROR(SEARCH("Riesgo Alto",H21)))</formula>
    </cfRule>
    <cfRule type="containsText" dxfId="46" priority="45" stopIfTrue="1" operator="containsText" text="Riesgo Moderado">
      <formula>NOT(ISERROR(SEARCH("Riesgo Moderado",H21)))</formula>
    </cfRule>
    <cfRule type="containsText" dxfId="45" priority="46" stopIfTrue="1" operator="containsText" text="Riesgo Bajo">
      <formula>NOT(ISERROR(SEARCH("Riesgo Bajo",H21)))</formula>
    </cfRule>
    <cfRule type="containsText" dxfId="44" priority="47" stopIfTrue="1" operator="containsText" text="Riesgo Alto">
      <formula>NOT(ISERROR(SEARCH("Riesgo Alto",H21)))</formula>
    </cfRule>
    <cfRule type="containsText" dxfId="43" priority="48" stopIfTrue="1" operator="containsText" text="Riesgo Extremo">
      <formula>NOT(ISERROR(SEARCH("Riesgo Extremo",H21)))</formula>
    </cfRule>
  </conditionalFormatting>
  <conditionalFormatting sqref="H21 H27 H31 H34 H37">
    <cfRule type="containsText" dxfId="42" priority="43" stopIfTrue="1" operator="containsText" text="Riesgo Extremo">
      <formula>NOT(ISERROR(SEARCH("Riesgo Extremo",H21)))</formula>
    </cfRule>
  </conditionalFormatting>
  <conditionalFormatting sqref="H40 H46 H50 H53">
    <cfRule type="containsText" dxfId="41" priority="38" stopIfTrue="1" operator="containsText" text="Riesgo Alto">
      <formula>NOT(ISERROR(SEARCH("Riesgo Alto",H40)))</formula>
    </cfRule>
    <cfRule type="containsText" dxfId="40" priority="39" stopIfTrue="1" operator="containsText" text="Riesgo Moderado">
      <formula>NOT(ISERROR(SEARCH("Riesgo Moderado",H40)))</formula>
    </cfRule>
    <cfRule type="containsText" dxfId="39" priority="40" stopIfTrue="1" operator="containsText" text="Riesgo Bajo">
      <formula>NOT(ISERROR(SEARCH("Riesgo Bajo",H40)))</formula>
    </cfRule>
    <cfRule type="containsText" dxfId="38" priority="41" stopIfTrue="1" operator="containsText" text="Riesgo Alto">
      <formula>NOT(ISERROR(SEARCH("Riesgo Alto",H40)))</formula>
    </cfRule>
    <cfRule type="containsText" dxfId="37" priority="42" stopIfTrue="1" operator="containsText" text="Riesgo Extremo">
      <formula>NOT(ISERROR(SEARCH("Riesgo Extremo",H40)))</formula>
    </cfRule>
  </conditionalFormatting>
  <conditionalFormatting sqref="H40 H46 H50 H53">
    <cfRule type="containsText" dxfId="36" priority="37" stopIfTrue="1" operator="containsText" text="Riesgo Extremo">
      <formula>NOT(ISERROR(SEARCH("Riesgo Extremo",H40)))</formula>
    </cfRule>
  </conditionalFormatting>
  <conditionalFormatting sqref="H56 H59 H62 H65 H68 H71 H74 H77 H80">
    <cfRule type="containsText" dxfId="35" priority="32" stopIfTrue="1" operator="containsText" text="Riesgo Alto">
      <formula>NOT(ISERROR(SEARCH("Riesgo Alto",H56)))</formula>
    </cfRule>
    <cfRule type="containsText" dxfId="34" priority="33" stopIfTrue="1" operator="containsText" text="Riesgo Moderado">
      <formula>NOT(ISERROR(SEARCH("Riesgo Moderado",H56)))</formula>
    </cfRule>
    <cfRule type="containsText" dxfId="33" priority="34" stopIfTrue="1" operator="containsText" text="Riesgo Bajo">
      <formula>NOT(ISERROR(SEARCH("Riesgo Bajo",H56)))</formula>
    </cfRule>
    <cfRule type="containsText" dxfId="32" priority="35" stopIfTrue="1" operator="containsText" text="Riesgo Alto">
      <formula>NOT(ISERROR(SEARCH("Riesgo Alto",H56)))</formula>
    </cfRule>
    <cfRule type="containsText" dxfId="31" priority="36" stopIfTrue="1" operator="containsText" text="Riesgo Extremo">
      <formula>NOT(ISERROR(SEARCH("Riesgo Extremo",H56)))</formula>
    </cfRule>
  </conditionalFormatting>
  <conditionalFormatting sqref="H56 H59 H62 H65 H68 H71 H74 H77 H80">
    <cfRule type="containsText" dxfId="30" priority="31" stopIfTrue="1" operator="containsText" text="Riesgo Extremo">
      <formula>NOT(ISERROR(SEARCH("Riesgo Extremo",H56)))</formula>
    </cfRule>
  </conditionalFormatting>
  <conditionalFormatting sqref="H86 H89 H95 H98">
    <cfRule type="containsText" dxfId="29" priority="26" stopIfTrue="1" operator="containsText" text="Riesgo Alto">
      <formula>NOT(ISERROR(SEARCH("Riesgo Alto",H86)))</formula>
    </cfRule>
    <cfRule type="containsText" dxfId="28" priority="27" stopIfTrue="1" operator="containsText" text="Riesgo Moderado">
      <formula>NOT(ISERROR(SEARCH("Riesgo Moderado",H86)))</formula>
    </cfRule>
    <cfRule type="containsText" dxfId="27" priority="28" stopIfTrue="1" operator="containsText" text="Riesgo Bajo">
      <formula>NOT(ISERROR(SEARCH("Riesgo Bajo",H86)))</formula>
    </cfRule>
    <cfRule type="containsText" dxfId="26" priority="29" stopIfTrue="1" operator="containsText" text="Riesgo Alto">
      <formula>NOT(ISERROR(SEARCH("Riesgo Alto",H86)))</formula>
    </cfRule>
    <cfRule type="containsText" dxfId="25" priority="30" stopIfTrue="1" operator="containsText" text="Riesgo Extremo">
      <formula>NOT(ISERROR(SEARCH("Riesgo Extremo",H86)))</formula>
    </cfRule>
  </conditionalFormatting>
  <conditionalFormatting sqref="H86 H89 H95 H98">
    <cfRule type="containsText" dxfId="24" priority="25" stopIfTrue="1" operator="containsText" text="Riesgo Extremo">
      <formula>NOT(ISERROR(SEARCH("Riesgo Extremo",H86)))</formula>
    </cfRule>
  </conditionalFormatting>
  <conditionalFormatting sqref="H112 H115 H121 H124">
    <cfRule type="containsText" dxfId="23" priority="20" stopIfTrue="1" operator="containsText" text="Riesgo Alto">
      <formula>NOT(ISERROR(SEARCH("Riesgo Alto",H112)))</formula>
    </cfRule>
    <cfRule type="containsText" dxfId="22" priority="21" stopIfTrue="1" operator="containsText" text="Riesgo Moderado">
      <formula>NOT(ISERROR(SEARCH("Riesgo Moderado",H112)))</formula>
    </cfRule>
    <cfRule type="containsText" dxfId="21" priority="22" stopIfTrue="1" operator="containsText" text="Riesgo Bajo">
      <formula>NOT(ISERROR(SEARCH("Riesgo Bajo",H112)))</formula>
    </cfRule>
    <cfRule type="containsText" dxfId="20" priority="23" stopIfTrue="1" operator="containsText" text="Riesgo Alto">
      <formula>NOT(ISERROR(SEARCH("Riesgo Alto",H112)))</formula>
    </cfRule>
    <cfRule type="containsText" dxfId="19" priority="24" stopIfTrue="1" operator="containsText" text="Riesgo Extremo">
      <formula>NOT(ISERROR(SEARCH("Riesgo Extremo",H112)))</formula>
    </cfRule>
  </conditionalFormatting>
  <conditionalFormatting sqref="H112 H115 H121 H124">
    <cfRule type="containsText" dxfId="18" priority="19" stopIfTrue="1" operator="containsText" text="Riesgo Extremo">
      <formula>NOT(ISERROR(SEARCH("Riesgo Extremo",H112)))</formula>
    </cfRule>
  </conditionalFormatting>
  <conditionalFormatting sqref="H129 H134 H137 H140 H143 H146 H149 H152">
    <cfRule type="containsText" dxfId="17" priority="14" stopIfTrue="1" operator="containsText" text="Riesgo Alto">
      <formula>NOT(ISERROR(SEARCH("Riesgo Alto",H129)))</formula>
    </cfRule>
    <cfRule type="containsText" dxfId="16" priority="15" stopIfTrue="1" operator="containsText" text="Riesgo Moderado">
      <formula>NOT(ISERROR(SEARCH("Riesgo Moderado",H129)))</formula>
    </cfRule>
    <cfRule type="containsText" dxfId="15" priority="16" stopIfTrue="1" operator="containsText" text="Riesgo Bajo">
      <formula>NOT(ISERROR(SEARCH("Riesgo Bajo",H129)))</formula>
    </cfRule>
    <cfRule type="containsText" dxfId="14" priority="17" stopIfTrue="1" operator="containsText" text="Riesgo Alto">
      <formula>NOT(ISERROR(SEARCH("Riesgo Alto",H129)))</formula>
    </cfRule>
    <cfRule type="containsText" dxfId="13" priority="18" stopIfTrue="1" operator="containsText" text="Riesgo Extremo">
      <formula>NOT(ISERROR(SEARCH("Riesgo Extremo",H129)))</formula>
    </cfRule>
  </conditionalFormatting>
  <conditionalFormatting sqref="H129 H134 H137 H140 H143 H146 H149 H152">
    <cfRule type="containsText" dxfId="12" priority="13" stopIfTrue="1" operator="containsText" text="Riesgo Extremo">
      <formula>NOT(ISERROR(SEARCH("Riesgo Extremo",H129)))</formula>
    </cfRule>
  </conditionalFormatting>
  <conditionalFormatting sqref="H155 H158 H162 H165">
    <cfRule type="containsText" dxfId="11" priority="8" stopIfTrue="1" operator="containsText" text="Riesgo Alto">
      <formula>NOT(ISERROR(SEARCH("Riesgo Alto",H155)))</formula>
    </cfRule>
    <cfRule type="containsText" dxfId="10" priority="9" stopIfTrue="1" operator="containsText" text="Riesgo Moderado">
      <formula>NOT(ISERROR(SEARCH("Riesgo Moderado",H155)))</formula>
    </cfRule>
    <cfRule type="containsText" dxfId="9" priority="10" stopIfTrue="1" operator="containsText" text="Riesgo Bajo">
      <formula>NOT(ISERROR(SEARCH("Riesgo Bajo",H155)))</formula>
    </cfRule>
    <cfRule type="containsText" dxfId="8" priority="11" stopIfTrue="1" operator="containsText" text="Riesgo Alto">
      <formula>NOT(ISERROR(SEARCH("Riesgo Alto",H155)))</formula>
    </cfRule>
    <cfRule type="containsText" dxfId="7" priority="12" stopIfTrue="1" operator="containsText" text="Riesgo Extremo">
      <formula>NOT(ISERROR(SEARCH("Riesgo Extremo",H155)))</formula>
    </cfRule>
  </conditionalFormatting>
  <conditionalFormatting sqref="H155 H158 H162 H165">
    <cfRule type="containsText" dxfId="6" priority="7" stopIfTrue="1" operator="containsText" text="Riesgo Extremo">
      <formula>NOT(ISERROR(SEARCH("Riesgo Extremo",H155)))</formula>
    </cfRule>
  </conditionalFormatting>
  <conditionalFormatting sqref="H168 H171 H174 H177 H180">
    <cfRule type="containsText" dxfId="5" priority="2" stopIfTrue="1" operator="containsText" text="Riesgo Alto">
      <formula>NOT(ISERROR(SEARCH("Riesgo Alto",H168)))</formula>
    </cfRule>
    <cfRule type="containsText" dxfId="4" priority="3" stopIfTrue="1" operator="containsText" text="Riesgo Moderado">
      <formula>NOT(ISERROR(SEARCH("Riesgo Moderado",H168)))</formula>
    </cfRule>
    <cfRule type="containsText" dxfId="3" priority="4" stopIfTrue="1" operator="containsText" text="Riesgo Bajo">
      <formula>NOT(ISERROR(SEARCH("Riesgo Bajo",H168)))</formula>
    </cfRule>
    <cfRule type="containsText" dxfId="2" priority="5" stopIfTrue="1" operator="containsText" text="Riesgo Alto">
      <formula>NOT(ISERROR(SEARCH("Riesgo Alto",H168)))</formula>
    </cfRule>
    <cfRule type="containsText" dxfId="1" priority="6" stopIfTrue="1" operator="containsText" text="Riesgo Extremo">
      <formula>NOT(ISERROR(SEARCH("Riesgo Extremo",H168)))</formula>
    </cfRule>
  </conditionalFormatting>
  <conditionalFormatting sqref="H168 H171 H174 H177 H180">
    <cfRule type="containsText" dxfId="0" priority="1" stopIfTrue="1" operator="containsText" text="Riesgo Extremo">
      <formula>NOT(ISERROR(SEARCH("Riesgo Extremo",H168)))</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39"/>
  <sheetViews>
    <sheetView topLeftCell="F1" workbookViewId="0"/>
  </sheetViews>
  <sheetFormatPr baseColWidth="10" defaultRowHeight="15.75" x14ac:dyDescent="0.25"/>
  <cols>
    <col min="1" max="2" width="0" hidden="1" customWidth="1"/>
    <col min="3" max="3" width="57.28515625" style="71" hidden="1" customWidth="1"/>
    <col min="4" max="4" width="11.42578125" hidden="1" customWidth="1"/>
    <col min="5" max="5" width="0" hidden="1" customWidth="1"/>
    <col min="7" max="7" width="23.140625" customWidth="1"/>
    <col min="8" max="8" width="28.5703125" customWidth="1"/>
    <col min="9" max="9" width="45.28515625" customWidth="1"/>
    <col min="10" max="10" width="33.140625" customWidth="1"/>
    <col min="11" max="11" width="31.140625" style="106" customWidth="1"/>
  </cols>
  <sheetData>
    <row r="1" spans="1:11" x14ac:dyDescent="0.25">
      <c r="G1" s="76" t="s">
        <v>572</v>
      </c>
    </row>
    <row r="2" spans="1:11" x14ac:dyDescent="0.25">
      <c r="G2" s="76" t="s">
        <v>558</v>
      </c>
    </row>
    <row r="3" spans="1:11" x14ac:dyDescent="0.25">
      <c r="G3" s="76" t="s">
        <v>559</v>
      </c>
    </row>
    <row r="4" spans="1:11" x14ac:dyDescent="0.25">
      <c r="G4" s="76" t="s">
        <v>568</v>
      </c>
    </row>
    <row r="5" spans="1:11" x14ac:dyDescent="0.25">
      <c r="G5" s="76" t="s">
        <v>569</v>
      </c>
    </row>
    <row r="6" spans="1:11" x14ac:dyDescent="0.25">
      <c r="G6" s="76" t="s">
        <v>570</v>
      </c>
    </row>
    <row r="7" spans="1:11" ht="16.5" thickBot="1" x14ac:dyDescent="0.3">
      <c r="G7" s="76" t="s">
        <v>571</v>
      </c>
    </row>
    <row r="8" spans="1:11" s="92" customFormat="1" ht="12.75" x14ac:dyDescent="0.2">
      <c r="A8" s="201" t="e">
        <f>+MapaRiesgosAnticorrupcionANI!#REF!</f>
        <v>#REF!</v>
      </c>
      <c r="B8" s="202" t="e">
        <f>+MapaRiesgosAnticorrupcionANI!#REF!</f>
        <v>#REF!</v>
      </c>
      <c r="C8" s="202" t="e">
        <f>+MapaRiesgosAnticorrupcionANI!#REF!</f>
        <v>#REF!</v>
      </c>
      <c r="D8" s="203" t="e">
        <f>+MapaRiesgosAnticorrupcionANI!#REF!</f>
        <v>#REF!</v>
      </c>
      <c r="F8" s="201"/>
      <c r="G8" s="205" t="str">
        <f>+MapaRiesgosAnticorrupcionANI!B11</f>
        <v>SIGLA PROCESO/Area</v>
      </c>
      <c r="H8" s="206" t="str">
        <f>+MapaRiesgosAnticorrupcionANI!C11</f>
        <v>RIESGO DE CORRUPCION</v>
      </c>
      <c r="I8" s="206" t="str">
        <f>+MapaRiesgosAnticorrupcionANI!M11</f>
        <v>EVALUACION</v>
      </c>
      <c r="J8" s="207" t="str">
        <f>+MapaRiesgosAnticorrupcionANI!N11</f>
        <v>ZONA DE RIESGO RESIDUAL</v>
      </c>
    </row>
    <row r="9" spans="1:11" ht="12.75" x14ac:dyDescent="0.2">
      <c r="A9" s="199" t="e">
        <f>+MapaRiesgosAnticorrupcionANI!#REF!</f>
        <v>#REF!</v>
      </c>
      <c r="B9" s="1" t="e">
        <f>+MapaRiesgosAnticorrupcionANI!#REF!</f>
        <v>#REF!</v>
      </c>
      <c r="C9" s="1" t="e">
        <f>+MapaRiesgosAnticorrupcionANI!#REF!</f>
        <v>#REF!</v>
      </c>
      <c r="D9" s="200" t="e">
        <f>+MapaRiesgosAnticorrupcionANI!#REF!</f>
        <v>#REF!</v>
      </c>
      <c r="G9" s="208" t="str">
        <f>+MapaRiesgosAnticorrupcionANI!B12</f>
        <v>1. PROCESO DE GESTION DE LA CONTRATACION PUBLICA (CP)
Objetivo: Realizar el proceso de contratación misional de los proyectos de concesión en todos los modos de infraestructura de transporte (carretero, férreo, aeroportuario y portuario) así como la contratación de Administración y Funcionamiento de la Entidad.</v>
      </c>
      <c r="H9" s="1">
        <f>+MapaRiesgosAnticorrupcionANI!C12</f>
        <v>0</v>
      </c>
      <c r="I9" s="1">
        <f>+MapaRiesgosAnticorrupcionANI!M12</f>
        <v>0</v>
      </c>
      <c r="J9" s="209">
        <f>+MapaRiesgosAnticorrupcionANI!N12</f>
        <v>0</v>
      </c>
      <c r="K9"/>
    </row>
    <row r="10" spans="1:11" ht="12.75" x14ac:dyDescent="0.2">
      <c r="A10" s="199" t="e">
        <f>+MapaRiesgosAnticorrupcionANI!#REF!</f>
        <v>#REF!</v>
      </c>
      <c r="B10" s="1" t="e">
        <f>+MapaRiesgosAnticorrupcionANI!#REF!</f>
        <v>#REF!</v>
      </c>
      <c r="C10" s="1" t="e">
        <f>+MapaRiesgosAnticorrupcionANI!#REF!</f>
        <v>#REF!</v>
      </c>
      <c r="D10" s="200" t="e">
        <f>+MapaRiesgosAnticorrupcionANI!#REF!</f>
        <v>#REF!</v>
      </c>
      <c r="G10" s="208" t="str">
        <f>+MapaRiesgosAnticorrupcionANI!B13</f>
        <v xml:space="preserve">1.1. AREIA VULNERABLE - GERENCIA DE CONTRATACIÓN                                                                                                                                                                             </v>
      </c>
      <c r="H10" s="1">
        <f>+MapaRiesgosAnticorrupcionANI!C13</f>
        <v>0</v>
      </c>
      <c r="I10" s="1">
        <f>+MapaRiesgosAnticorrupcionANI!M13</f>
        <v>0</v>
      </c>
      <c r="J10" s="209">
        <f>+MapaRiesgosAnticorrupcionANI!N13</f>
        <v>0</v>
      </c>
      <c r="K10"/>
    </row>
    <row r="11" spans="1:11" ht="12.75" x14ac:dyDescent="0.2">
      <c r="A11" s="199" t="e">
        <f>+MapaRiesgosAnticorrupcionANI!#REF!</f>
        <v>#REF!</v>
      </c>
      <c r="B11" s="1" t="e">
        <f>+MapaRiesgosAnticorrupcionANI!#REF!</f>
        <v>#REF!</v>
      </c>
      <c r="C11" s="1" t="e">
        <f>+MapaRiesgosAnticorrupcionANI!#REF!</f>
        <v>#REF!</v>
      </c>
      <c r="D11" s="200" t="e">
        <f>+MapaRiesgosAnticorrupcionANI!#REF!</f>
        <v>#REF!</v>
      </c>
      <c r="G11" s="208" t="str">
        <f>+MapaRiesgosAnticorrupcionANI!B28</f>
        <v>2. PROCESO DE ESTRUCTURACION DE PROYECTOS DE INFRAESTRUCTURA DE TRANSPORTES -(EPI)
Objetivo: Estructurar y evaluar técnica, financiera y legalmente los proyecto de concesión u otras formas de Asociación Público Privada de infraestructura de transporte, servicios conexos y relacionados y otro tipo de infraestructura pública que determine el Gobierno Nacional.</v>
      </c>
      <c r="H11" s="1">
        <f>+MapaRiesgosAnticorrupcionANI!C28</f>
        <v>0</v>
      </c>
      <c r="I11" s="1">
        <f>+MapaRiesgosAnticorrupcionANI!M28</f>
        <v>0</v>
      </c>
      <c r="J11" s="209">
        <f>+MapaRiesgosAnticorrupcionANI!N28</f>
        <v>0</v>
      </c>
      <c r="K11"/>
    </row>
    <row r="12" spans="1:11" ht="12.75" x14ac:dyDescent="0.2">
      <c r="A12" s="199" t="e">
        <f>+MapaRiesgosAnticorrupcionANI!#REF!</f>
        <v>#REF!</v>
      </c>
      <c r="B12" s="1" t="e">
        <f>+MapaRiesgosAnticorrupcionANI!#REF!</f>
        <v>#REF!</v>
      </c>
      <c r="C12" s="1" t="e">
        <f>+MapaRiesgosAnticorrupcionANI!#REF!</f>
        <v>#REF!</v>
      </c>
      <c r="D12" s="200" t="e">
        <f>+MapaRiesgosAnticorrupcionANI!#REF!</f>
        <v>#REF!</v>
      </c>
      <c r="G12" s="208" t="str">
        <f>+MapaRiesgosAnticorrupcionANI!B29</f>
        <v xml:space="preserve">2.1. AREA VULNERABLE - GERENCIA JURIDICA DE ESTRUCTURACIÓN </v>
      </c>
      <c r="H12" s="1">
        <f>+MapaRiesgosAnticorrupcionANI!C29</f>
        <v>0</v>
      </c>
      <c r="I12" s="1">
        <f>+MapaRiesgosAnticorrupcionANI!M29</f>
        <v>0</v>
      </c>
      <c r="J12" s="209">
        <f>+MapaRiesgosAnticorrupcionANI!N29</f>
        <v>0</v>
      </c>
      <c r="K12"/>
    </row>
    <row r="13" spans="1:11" ht="12.75" x14ac:dyDescent="0.2">
      <c r="A13" s="199" t="e">
        <f>+MapaRiesgosAnticorrupcionANI!#REF!</f>
        <v>#REF!</v>
      </c>
      <c r="B13" s="1" t="e">
        <f>+MapaRiesgosAnticorrupcionANI!#REF!</f>
        <v>#REF!</v>
      </c>
      <c r="C13" s="1" t="e">
        <f>+MapaRiesgosAnticorrupcionANI!#REF!</f>
        <v>#REF!</v>
      </c>
      <c r="D13" s="200" t="e">
        <f>+MapaRiesgosAnticorrupcionANI!#REF!</f>
        <v>#REF!</v>
      </c>
      <c r="G13" s="208" t="str">
        <f>+MapaRiesgosAnticorrupcionANI!B46</f>
        <v>2.2. VICEPRESIDENCIA DE ESTRUCTURACIÓN</v>
      </c>
      <c r="H13" s="1">
        <f>+MapaRiesgosAnticorrupcionANI!C46</f>
        <v>0</v>
      </c>
      <c r="I13" s="1">
        <f>+MapaRiesgosAnticorrupcionANI!M46</f>
        <v>0</v>
      </c>
      <c r="J13" s="209">
        <f>+MapaRiesgosAnticorrupcionANI!N46</f>
        <v>0</v>
      </c>
      <c r="K13"/>
    </row>
    <row r="14" spans="1:11" ht="12.75" x14ac:dyDescent="0.2">
      <c r="A14" s="199" t="e">
        <f>+MapaRiesgosAnticorrupcionANI!#REF!</f>
        <v>#REF!</v>
      </c>
      <c r="B14" s="1" t="e">
        <f>+MapaRiesgosAnticorrupcionANI!#REF!</f>
        <v>#REF!</v>
      </c>
      <c r="C14" s="1" t="e">
        <f>+MapaRiesgosAnticorrupcionANI!#REF!</f>
        <v>#REF!</v>
      </c>
      <c r="D14" s="200" t="e">
        <f>+MapaRiesgosAnticorrupcionANI!#REF!</f>
        <v>#REF!</v>
      </c>
      <c r="G14" s="208" t="str">
        <f>+MapaRiesgosAnticorrupcionANI!B64</f>
        <v xml:space="preserve">3. PROCESO DE GESTION CONTRACTUAL Y SEGUIMIENTO DE PROYECTOS DE INFRAESTRUCTURA DE TRANSPORTE - (GC)
Objetivo: Garantizar el buen desarrollo de la ejecución contractual, mediante el seguimiento, verificación y evaluación del cumplimiento de los contratos de Interventoría y de Concesión en los distintos modos de transporte; incorporando la gestión social, predial y ambiental, entregando infraestructura de calidad que contribuya al desarrollo del país.
</v>
      </c>
      <c r="H14" s="1">
        <f>+MapaRiesgosAnticorrupcionANI!C64</f>
        <v>0</v>
      </c>
      <c r="I14" s="1">
        <f>+MapaRiesgosAnticorrupcionANI!M64</f>
        <v>0</v>
      </c>
      <c r="J14" s="209">
        <f>+MapaRiesgosAnticorrupcionANI!N64</f>
        <v>0</v>
      </c>
      <c r="K14"/>
    </row>
    <row r="15" spans="1:11" ht="12.75" x14ac:dyDescent="0.2">
      <c r="A15" s="199" t="e">
        <f>+MapaRiesgosAnticorrupcionANI!#REF!</f>
        <v>#REF!</v>
      </c>
      <c r="B15" s="1" t="e">
        <f>+MapaRiesgosAnticorrupcionANI!#REF!</f>
        <v>#REF!</v>
      </c>
      <c r="C15" s="1" t="e">
        <f>+MapaRiesgosAnticorrupcionANI!#REF!</f>
        <v>#REF!</v>
      </c>
      <c r="D15" s="200" t="e">
        <f>+MapaRiesgosAnticorrupcionANI!#REF!</f>
        <v>#REF!</v>
      </c>
      <c r="G15" s="208" t="str">
        <f>+MapaRiesgosAnticorrupcionANI!B65</f>
        <v>3.1. AREA VULNERABLE - VICEPRESIDENCIA DE GESTIÓN CONTRACTUAL</v>
      </c>
      <c r="H15" s="1">
        <f>+MapaRiesgosAnticorrupcionANI!C65</f>
        <v>0</v>
      </c>
      <c r="I15" s="1">
        <f>+MapaRiesgosAnticorrupcionANI!M65</f>
        <v>0</v>
      </c>
      <c r="J15" s="209">
        <f>+MapaRiesgosAnticorrupcionANI!N65</f>
        <v>0</v>
      </c>
      <c r="K15"/>
    </row>
    <row r="16" spans="1:11" ht="12.75" x14ac:dyDescent="0.2">
      <c r="A16" s="199" t="e">
        <f>+MapaRiesgosAnticorrupcionANI!#REF!</f>
        <v>#REF!</v>
      </c>
      <c r="B16" s="1" t="e">
        <f>+MapaRiesgosAnticorrupcionANI!#REF!</f>
        <v>#REF!</v>
      </c>
      <c r="C16" s="1" t="e">
        <f>+MapaRiesgosAnticorrupcionANI!#REF!</f>
        <v>#REF!</v>
      </c>
      <c r="D16" s="200" t="e">
        <f>+MapaRiesgosAnticorrupcionANI!#REF!</f>
        <v>#REF!</v>
      </c>
      <c r="G16" s="208" t="str">
        <f>+MapaRiesgosAnticorrupcionANI!B95</f>
        <v xml:space="preserve">3.2. AREA VULNERABLE - GERENCIA AMBIENTAL </v>
      </c>
      <c r="H16" s="1">
        <f>+MapaRiesgosAnticorrupcionANI!C95</f>
        <v>0</v>
      </c>
      <c r="I16" s="1">
        <f>+MapaRiesgosAnticorrupcionANI!M95</f>
        <v>0</v>
      </c>
      <c r="J16" s="209">
        <f>+MapaRiesgosAnticorrupcionANI!N95</f>
        <v>0</v>
      </c>
      <c r="K16"/>
    </row>
    <row r="17" spans="1:11" ht="12.75" x14ac:dyDescent="0.2">
      <c r="A17" s="199" t="e">
        <f>+MapaRiesgosAnticorrupcionANI!#REF!</f>
        <v>#REF!</v>
      </c>
      <c r="B17" s="1" t="e">
        <f>+MapaRiesgosAnticorrupcionANI!#REF!</f>
        <v>#REF!</v>
      </c>
      <c r="C17" s="1" t="e">
        <f>+MapaRiesgosAnticorrupcionANI!#REF!</f>
        <v>#REF!</v>
      </c>
      <c r="D17" s="200" t="e">
        <f>+MapaRiesgosAnticorrupcionANI!#REF!</f>
        <v>#REF!</v>
      </c>
      <c r="G17" s="208" t="str">
        <f>+MapaRiesgosAnticorrupcionANI!B108</f>
        <v>3.3. AREA VULNERABLE - GERENCIA SOCIAL</v>
      </c>
      <c r="H17" s="1">
        <f>+MapaRiesgosAnticorrupcionANI!C108</f>
        <v>0</v>
      </c>
      <c r="I17" s="1">
        <f>+MapaRiesgosAnticorrupcionANI!M108</f>
        <v>0</v>
      </c>
      <c r="J17" s="209">
        <f>+MapaRiesgosAnticorrupcionANI!N108</f>
        <v>0</v>
      </c>
      <c r="K17"/>
    </row>
    <row r="18" spans="1:11" ht="12.75" x14ac:dyDescent="0.2">
      <c r="A18" s="199" t="e">
        <f>+MapaRiesgosAnticorrupcionANI!#REF!</f>
        <v>#REF!</v>
      </c>
      <c r="B18" s="1" t="e">
        <f>+MapaRiesgosAnticorrupcionANI!#REF!</f>
        <v>#REF!</v>
      </c>
      <c r="C18" s="1" t="e">
        <f>+MapaRiesgosAnticorrupcionANI!#REF!</f>
        <v>#REF!</v>
      </c>
      <c r="D18" s="200" t="e">
        <f>+MapaRiesgosAnticorrupcionANI!#REF!</f>
        <v>#REF!</v>
      </c>
      <c r="G18" s="208" t="str">
        <f>+MapaRiesgosAnticorrupcionANI!B120</f>
        <v>3.4. AREA VULNERABLE - GERENCIA PREDIAL</v>
      </c>
      <c r="H18" s="1">
        <f>+MapaRiesgosAnticorrupcionANI!C120</f>
        <v>0</v>
      </c>
      <c r="I18" s="1">
        <f>+MapaRiesgosAnticorrupcionANI!M120</f>
        <v>0</v>
      </c>
      <c r="J18" s="209">
        <f>+MapaRiesgosAnticorrupcionANI!N120</f>
        <v>0</v>
      </c>
      <c r="K18"/>
    </row>
    <row r="19" spans="1:11" ht="12.75" x14ac:dyDescent="0.2">
      <c r="A19" s="199" t="e">
        <f>+MapaRiesgosAnticorrupcionANI!#REF!</f>
        <v>#REF!</v>
      </c>
      <c r="B19" s="1" t="e">
        <f>+MapaRiesgosAnticorrupcionANI!#REF!</f>
        <v>#REF!</v>
      </c>
      <c r="C19" s="1" t="e">
        <f>+MapaRiesgosAnticorrupcionANI!#REF!</f>
        <v>#REF!</v>
      </c>
      <c r="D19" s="200" t="e">
        <f>+MapaRiesgosAnticorrupcionANI!#REF!</f>
        <v>#REF!</v>
      </c>
      <c r="G19" s="208" t="str">
        <f>+MapaRiesgosAnticorrupcionANI!B138</f>
        <v>3.5. AREA VULNERABLE - VICEPRESIDENCIA EJECUTIVA</v>
      </c>
      <c r="H19" s="1">
        <f>+MapaRiesgosAnticorrupcionANI!C138</f>
        <v>0</v>
      </c>
      <c r="I19" s="1">
        <f>+MapaRiesgosAnticorrupcionANI!M138</f>
        <v>0</v>
      </c>
      <c r="J19" s="209">
        <f>+MapaRiesgosAnticorrupcionANI!N138</f>
        <v>0</v>
      </c>
      <c r="K19"/>
    </row>
    <row r="20" spans="1:11" ht="12.75" x14ac:dyDescent="0.2">
      <c r="A20" s="199" t="e">
        <f>+MapaRiesgosAnticorrupcionANI!#REF!</f>
        <v>#REF!</v>
      </c>
      <c r="B20" s="1" t="e">
        <f>+MapaRiesgosAnticorrupcionANI!#REF!</f>
        <v>#REF!</v>
      </c>
      <c r="C20" s="1" t="e">
        <f>+MapaRiesgosAnticorrupcionANI!#REF!</f>
        <v>#REF!</v>
      </c>
      <c r="D20" s="200" t="e">
        <f>+MapaRiesgosAnticorrupcionANI!#REF!</f>
        <v>#REF!</v>
      </c>
      <c r="G20" s="208" t="str">
        <f>+MapaRiesgosAnticorrupcionANI!B165</f>
        <v>4. PROCESO DE GESTION JURIDICA - (GJ)
Objetivo: Asistir a la Agencia en la determinación de políticas, objetivos y estrategias relacionadas con el fortalecimiento de los procesos de asesoría jurídica, defensa judicial y gestión normativa con el objetivo de encauzar todas las actuaciones de la Agencia dentro de la normatividad vigente y disminuir los riesgos que puedan ocasionar perjuicios.</v>
      </c>
      <c r="H20" s="1">
        <f>+MapaRiesgosAnticorrupcionANI!C165</f>
        <v>0</v>
      </c>
      <c r="I20" s="1">
        <f>+MapaRiesgosAnticorrupcionANI!M165</f>
        <v>0</v>
      </c>
      <c r="J20" s="209">
        <f>+MapaRiesgosAnticorrupcionANI!N165</f>
        <v>0</v>
      </c>
      <c r="K20"/>
    </row>
    <row r="21" spans="1:11" ht="12.75" x14ac:dyDescent="0.2">
      <c r="A21" s="199" t="e">
        <f>+MapaRiesgosAnticorrupcionANI!#REF!</f>
        <v>#REF!</v>
      </c>
      <c r="B21" s="1" t="e">
        <f>+MapaRiesgosAnticorrupcionANI!#REF!</f>
        <v>#REF!</v>
      </c>
      <c r="C21" s="1" t="e">
        <f>+MapaRiesgosAnticorrupcionANI!#REF!</f>
        <v>#REF!</v>
      </c>
      <c r="D21" s="200" t="e">
        <f>+MapaRiesgosAnticorrupcionANI!#REF!</f>
        <v>#REF!</v>
      </c>
      <c r="G21" s="208" t="str">
        <f>+MapaRiesgosAnticorrupcionANI!B166</f>
        <v xml:space="preserve">4.1. AREA VULNERABLE-GERENCIA DE DEFENSA JUDICIAL </v>
      </c>
      <c r="H21" s="1">
        <f>+MapaRiesgosAnticorrupcionANI!C166</f>
        <v>0</v>
      </c>
      <c r="I21" s="1">
        <f>+MapaRiesgosAnticorrupcionANI!M166</f>
        <v>0</v>
      </c>
      <c r="J21" s="209">
        <f>+MapaRiesgosAnticorrupcionANI!N166</f>
        <v>0</v>
      </c>
      <c r="K21"/>
    </row>
    <row r="22" spans="1:11" ht="12.75" x14ac:dyDescent="0.2">
      <c r="A22" s="199" t="e">
        <f>+MapaRiesgosAnticorrupcionANI!#REF!</f>
        <v>#REF!</v>
      </c>
      <c r="B22" s="1" t="e">
        <f>+MapaRiesgosAnticorrupcionANI!#REF!</f>
        <v>#REF!</v>
      </c>
      <c r="C22" s="1" t="e">
        <f>+MapaRiesgosAnticorrupcionANI!#REF!</f>
        <v>#REF!</v>
      </c>
      <c r="D22" s="200" t="e">
        <f>+MapaRiesgosAnticorrupcionANI!#REF!</f>
        <v>#REF!</v>
      </c>
      <c r="G22" s="208" t="str">
        <f>+MapaRiesgosAnticorrupcionANI!B179</f>
        <v>5. PROCESO DE GESTION ADMINISTRATIVA Y FINANCIERO (GAF)
Objetivo: Desarrollar la gestión administrativa y financiera de la Agencia por medio de la identificación, registro y trámite de los hechos presupuestales, contables y de tesorería; la implementación y mantenimiento del Sistema Integrado de Gestión Documental, y la provisión a todos los procesos de los recursos físicos y servicios generales, para la adecuada operación y toma de decisiones en la ANI.</v>
      </c>
      <c r="H22" s="1">
        <f>+MapaRiesgosAnticorrupcionANI!C179</f>
        <v>0</v>
      </c>
      <c r="I22" s="1">
        <f>+MapaRiesgosAnticorrupcionANI!M179</f>
        <v>0</v>
      </c>
      <c r="J22" s="209">
        <f>+MapaRiesgosAnticorrupcionANI!N179</f>
        <v>0</v>
      </c>
      <c r="K22"/>
    </row>
    <row r="23" spans="1:11" ht="12.75" x14ac:dyDescent="0.2">
      <c r="A23" s="199" t="e">
        <f>+MapaRiesgosAnticorrupcionANI!#REF!</f>
        <v>#REF!</v>
      </c>
      <c r="B23" s="1" t="e">
        <f>+MapaRiesgosAnticorrupcionANI!#REF!</f>
        <v>#REF!</v>
      </c>
      <c r="C23" s="1" t="e">
        <f>+MapaRiesgosAnticorrupcionANI!#REF!</f>
        <v>#REF!</v>
      </c>
      <c r="D23" s="200" t="e">
        <f>+MapaRiesgosAnticorrupcionANI!#REF!</f>
        <v>#REF!</v>
      </c>
      <c r="G23" s="208" t="str">
        <f>+MapaRiesgosAnticorrupcionANI!B180</f>
        <v xml:space="preserve">5.1. AREA VULNERABLE - GRUPO DE ARCHIVO Y CORRESPONDENCIA </v>
      </c>
      <c r="H23" s="1">
        <f>+MapaRiesgosAnticorrupcionANI!C180</f>
        <v>0</v>
      </c>
      <c r="I23" s="1">
        <f>+MapaRiesgosAnticorrupcionANI!M180</f>
        <v>0</v>
      </c>
      <c r="J23" s="209">
        <f>+MapaRiesgosAnticorrupcionANI!N180</f>
        <v>0</v>
      </c>
      <c r="K23"/>
    </row>
    <row r="24" spans="1:11" ht="12.75" x14ac:dyDescent="0.2">
      <c r="A24" s="199" t="e">
        <f>+MapaRiesgosAnticorrupcionANI!#REF!</f>
        <v>#REF!</v>
      </c>
      <c r="B24" s="1" t="e">
        <f>+MapaRiesgosAnticorrupcionANI!#REF!</f>
        <v>#REF!</v>
      </c>
      <c r="C24" s="1" t="e">
        <f>+MapaRiesgosAnticorrupcionANI!#REF!</f>
        <v>#REF!</v>
      </c>
      <c r="D24" s="200" t="e">
        <f>+MapaRiesgosAnticorrupcionANI!#REF!</f>
        <v>#REF!</v>
      </c>
      <c r="G24" s="208" t="str">
        <f>+MapaRiesgosAnticorrupcionANI!B196</f>
        <v>NOTAS:          1. Para consultar causas, consecuencias y demás detalles del mapa, por favor consulte nuestra pagina web de forma especifica para cada proceso. Ruta: https://www.ani.gov.co/riesgos-y-medidas-anticorrupion</v>
      </c>
      <c r="H24" s="1">
        <f>+MapaRiesgosAnticorrupcionANI!C196</f>
        <v>0</v>
      </c>
      <c r="I24" s="1">
        <f>+MapaRiesgosAnticorrupcionANI!M196</f>
        <v>0</v>
      </c>
      <c r="J24" s="209">
        <f>+MapaRiesgosAnticorrupcionANI!N196</f>
        <v>0</v>
      </c>
      <c r="K24"/>
    </row>
    <row r="25" spans="1:11" ht="12.75" x14ac:dyDescent="0.2">
      <c r="A25" s="199" t="e">
        <f>+MapaRiesgosAnticorrupcionANI!#REF!</f>
        <v>#REF!</v>
      </c>
      <c r="B25" s="1" t="e">
        <f>+MapaRiesgosAnticorrupcionANI!#REF!</f>
        <v>#REF!</v>
      </c>
      <c r="C25" s="1" t="e">
        <f>+MapaRiesgosAnticorrupcionANI!#REF!</f>
        <v>#REF!</v>
      </c>
      <c r="D25" s="200" t="e">
        <f>+MapaRiesgosAnticorrupcionANI!#REF!</f>
        <v>#REF!</v>
      </c>
      <c r="G25" s="208" t="str">
        <f>+MapaRiesgosAnticorrupcionANI!B66</f>
        <v>GC-V.G.Cont.1</v>
      </c>
      <c r="H25" s="1" t="str">
        <f>+MapaRiesgosAnticorrupcionANI!C66</f>
        <v>Manipulación de informes de seguimiento a contratos para favorecer a un tercero.</v>
      </c>
      <c r="I25" s="1">
        <f>+MapaRiesgosAnticorrupcionANI!M66</f>
        <v>7</v>
      </c>
      <c r="J25" s="209" t="str">
        <f>+MapaRiesgosAnticorrupcionANI!N66</f>
        <v>Riesgo Bajo (Z-1)</v>
      </c>
      <c r="K25"/>
    </row>
    <row r="26" spans="1:11" ht="12.75" x14ac:dyDescent="0.2">
      <c r="A26" s="199" t="e">
        <f>+MapaRiesgosAnticorrupcionANI!#REF!</f>
        <v>#REF!</v>
      </c>
      <c r="B26" s="1" t="e">
        <f>+MapaRiesgosAnticorrupcionANI!#REF!</f>
        <v>#REF!</v>
      </c>
      <c r="C26" s="1" t="e">
        <f>+MapaRiesgosAnticorrupcionANI!#REF!</f>
        <v>#REF!</v>
      </c>
      <c r="D26" s="200" t="e">
        <f>+MapaRiesgosAnticorrupcionANI!#REF!</f>
        <v>#REF!</v>
      </c>
      <c r="G26" s="208" t="str">
        <f>+MapaRiesgosAnticorrupcionANI!B71</f>
        <v>GC-V.G.Cont.2</v>
      </c>
      <c r="H26" s="1" t="str">
        <f>+MapaRiesgosAnticorrupcionANI!C71</f>
        <v>Omisión de reportes por actividades sospechosas de LAFT/CO relacionadas con las concesiones.</v>
      </c>
      <c r="I26" s="1">
        <f>+MapaRiesgosAnticorrupcionANI!M71</f>
        <v>7</v>
      </c>
      <c r="J26" s="209" t="str">
        <f>+MapaRiesgosAnticorrupcionANI!N71</f>
        <v>Riesgo Bajo (Z-1)</v>
      </c>
      <c r="K26"/>
    </row>
    <row r="27" spans="1:11" ht="12.75" x14ac:dyDescent="0.2">
      <c r="A27" s="199" t="e">
        <f>+MapaRiesgosAnticorrupcionANI!#REF!</f>
        <v>#REF!</v>
      </c>
      <c r="B27" s="1" t="e">
        <f>+MapaRiesgosAnticorrupcionANI!#REF!</f>
        <v>#REF!</v>
      </c>
      <c r="C27" s="1" t="e">
        <f>+MapaRiesgosAnticorrupcionANI!#REF!</f>
        <v>#REF!</v>
      </c>
      <c r="D27" s="200" t="e">
        <f>+MapaRiesgosAnticorrupcionANI!#REF!</f>
        <v>#REF!</v>
      </c>
      <c r="G27" s="208" t="str">
        <f>+MapaRiesgosAnticorrupcionANI!B77</f>
        <v>GC-V.G.Cont.4</v>
      </c>
      <c r="H27" s="1" t="str">
        <f>+MapaRiesgosAnticorrupcionANI!C77</f>
        <v>Intercambio de prebendas para el otorgamiento de permisos .</v>
      </c>
      <c r="I27" s="1">
        <f>+MapaRiesgosAnticorrupcionANI!M77</f>
        <v>7</v>
      </c>
      <c r="J27" s="209" t="str">
        <f>+MapaRiesgosAnticorrupcionANI!N77</f>
        <v>Riesgo Bajo (Z-1)</v>
      </c>
      <c r="K27"/>
    </row>
    <row r="28" spans="1:11" ht="12.75" x14ac:dyDescent="0.2">
      <c r="A28" s="199" t="e">
        <f>+MapaRiesgosAnticorrupcionANI!#REF!</f>
        <v>#REF!</v>
      </c>
      <c r="B28" s="1" t="e">
        <f>+MapaRiesgosAnticorrupcionANI!#REF!</f>
        <v>#REF!</v>
      </c>
      <c r="C28" s="1" t="e">
        <f>+MapaRiesgosAnticorrupcionANI!#REF!</f>
        <v>#REF!</v>
      </c>
      <c r="D28" s="200" t="e">
        <f>+MapaRiesgosAnticorrupcionANI!#REF!</f>
        <v>#REF!</v>
      </c>
      <c r="G28" s="208" t="str">
        <f>+MapaRiesgosAnticorrupcionANI!B80</f>
        <v>GC-V.G.Cont.5</v>
      </c>
      <c r="H28" s="1" t="str">
        <f>+MapaRiesgosAnticorrupcionANI!C80</f>
        <v>Filtración de información o robo de expedientes para provecho personal o de terceros</v>
      </c>
      <c r="I28" s="1">
        <f>+MapaRiesgosAnticorrupcionANI!M80</f>
        <v>7</v>
      </c>
      <c r="J28" s="209" t="str">
        <f>+MapaRiesgosAnticorrupcionANI!N80</f>
        <v>Riesgo Bajo (Z-1)</v>
      </c>
      <c r="K28"/>
    </row>
    <row r="29" spans="1:11" ht="12.75" x14ac:dyDescent="0.2">
      <c r="A29" s="199" t="e">
        <f>+MapaRiesgosAnticorrupcionANI!#REF!</f>
        <v>#REF!</v>
      </c>
      <c r="B29" s="1" t="e">
        <f>+MapaRiesgosAnticorrupcionANI!#REF!</f>
        <v>#REF!</v>
      </c>
      <c r="C29" s="1" t="e">
        <f>+MapaRiesgosAnticorrupcionANI!#REF!</f>
        <v>#REF!</v>
      </c>
      <c r="D29" s="200" t="e">
        <f>+MapaRiesgosAnticorrupcionANI!#REF!</f>
        <v>#REF!</v>
      </c>
      <c r="G29" s="208" t="str">
        <f>+MapaRiesgosAnticorrupcionANI!B83</f>
        <v>GC-V.G.Cont.6</v>
      </c>
      <c r="H29" s="1" t="str">
        <f>+MapaRiesgosAnticorrupcionANI!C83</f>
        <v>Utilización indebida de información privilegiada</v>
      </c>
      <c r="I29" s="1">
        <f>+MapaRiesgosAnticorrupcionANI!M83</f>
        <v>7</v>
      </c>
      <c r="J29" s="209" t="str">
        <f>+MapaRiesgosAnticorrupcionANI!N83</f>
        <v>Riesgo Bajo (Z-1)</v>
      </c>
      <c r="K29"/>
    </row>
    <row r="30" spans="1:11" ht="12.75" x14ac:dyDescent="0.2">
      <c r="A30" s="199" t="e">
        <f>+MapaRiesgosAnticorrupcionANI!#REF!</f>
        <v>#REF!</v>
      </c>
      <c r="B30" s="1" t="e">
        <f>+MapaRiesgosAnticorrupcionANI!#REF!</f>
        <v>#REF!</v>
      </c>
      <c r="C30" s="1" t="e">
        <f>+MapaRiesgosAnticorrupcionANI!#REF!</f>
        <v>#REF!</v>
      </c>
      <c r="D30" s="200" t="e">
        <f>+MapaRiesgosAnticorrupcionANI!#REF!</f>
        <v>#REF!</v>
      </c>
      <c r="G30" s="208" t="str">
        <f>+MapaRiesgosAnticorrupcionANI!B99</f>
        <v>GC-Amb 2</v>
      </c>
      <c r="H30" s="1" t="str">
        <f>+MapaRiesgosAnticorrupcionANI!C99</f>
        <v xml:space="preserve">Manipulación de informes sobre el  cumplimiento de obligaciones  ambientales.
</v>
      </c>
      <c r="I30" s="1">
        <f>+MapaRiesgosAnticorrupcionANI!M99</f>
        <v>7</v>
      </c>
      <c r="J30" s="209" t="str">
        <f>+MapaRiesgosAnticorrupcionANI!N99</f>
        <v>Riesgo Bajo (Z-1)</v>
      </c>
      <c r="K30"/>
    </row>
    <row r="31" spans="1:11" ht="12.75" x14ac:dyDescent="0.2">
      <c r="A31" s="199" t="e">
        <f>+MapaRiesgosAnticorrupcionANI!#REF!</f>
        <v>#REF!</v>
      </c>
      <c r="B31" s="1" t="e">
        <f>+MapaRiesgosAnticorrupcionANI!#REF!</f>
        <v>#REF!</v>
      </c>
      <c r="C31" s="1" t="e">
        <f>+MapaRiesgosAnticorrupcionANI!#REF!</f>
        <v>#REF!</v>
      </c>
      <c r="D31" s="200" t="e">
        <f>+MapaRiesgosAnticorrupcionANI!#REF!</f>
        <v>#REF!</v>
      </c>
      <c r="G31" s="208" t="str">
        <f>+MapaRiesgosAnticorrupcionANI!B135</f>
        <v>GC-Pred.4</v>
      </c>
      <c r="H31" s="1" t="str">
        <f>+MapaRiesgosAnticorrupcionANI!C135</f>
        <v>Anotaciones de medidas cautelares y/o limitaciones al dominio en el folio de matrícula inmobiliaria de los bienes inmuebles requeridos para el desarrollo de las obras en los proyectos de concesión</v>
      </c>
      <c r="I31" s="1">
        <f>+MapaRiesgosAnticorrupcionANI!M135</f>
        <v>7</v>
      </c>
      <c r="J31" s="209" t="str">
        <f>+MapaRiesgosAnticorrupcionANI!N135</f>
        <v>Riesgo Bajo (Z-1)</v>
      </c>
      <c r="K31"/>
    </row>
    <row r="32" spans="1:11" ht="12.75" x14ac:dyDescent="0.2">
      <c r="A32" s="199" t="e">
        <f>+MapaRiesgosAnticorrupcionANI!#REF!</f>
        <v>#REF!</v>
      </c>
      <c r="B32" s="1" t="e">
        <f>+MapaRiesgosAnticorrupcionANI!#REF!</f>
        <v>#REF!</v>
      </c>
      <c r="C32" s="1" t="e">
        <f>+MapaRiesgosAnticorrupcionANI!#REF!</f>
        <v>#REF!</v>
      </c>
      <c r="D32" s="200" t="e">
        <f>+MapaRiesgosAnticorrupcionANI!#REF!</f>
        <v>#REF!</v>
      </c>
      <c r="G32" s="208" t="str">
        <f>+MapaRiesgosAnticorrupcionANI!B144</f>
        <v>GC-V.Ejec.2</v>
      </c>
      <c r="H32" s="1" t="str">
        <f>+MapaRiesgosAnticorrupcionANI!C144</f>
        <v>Omisión de reportes por actividades sospechosas de LAFT/CO relacionadas con las concesiones.</v>
      </c>
      <c r="I32" s="1">
        <f>+MapaRiesgosAnticorrupcionANI!M144</f>
        <v>7</v>
      </c>
      <c r="J32" s="209" t="str">
        <f>+MapaRiesgosAnticorrupcionANI!N144</f>
        <v>Riesgo Bajo (Z-1)</v>
      </c>
      <c r="K32"/>
    </row>
    <row r="33" spans="1:11" ht="12.75" x14ac:dyDescent="0.2">
      <c r="A33" s="199" t="e">
        <f>+MapaRiesgosAnticorrupcionANI!#REF!</f>
        <v>#REF!</v>
      </c>
      <c r="B33" s="1" t="e">
        <f>+MapaRiesgosAnticorrupcionANI!#REF!</f>
        <v>#REF!</v>
      </c>
      <c r="C33" s="1" t="e">
        <f>+MapaRiesgosAnticorrupcionANI!#REF!</f>
        <v>#REF!</v>
      </c>
      <c r="D33" s="200" t="e">
        <f>+MapaRiesgosAnticorrupcionANI!#REF!</f>
        <v>#REF!</v>
      </c>
      <c r="G33" s="208" t="str">
        <f>+MapaRiesgosAnticorrupcionANI!B150</f>
        <v>GC-V.Ejec.4</v>
      </c>
      <c r="H33" s="1" t="str">
        <f>+MapaRiesgosAnticorrupcionANI!C150</f>
        <v>Intercambio de prebendas para el otorgamiento de permisos relacionados.</v>
      </c>
      <c r="I33" s="1">
        <f>+MapaRiesgosAnticorrupcionANI!M150</f>
        <v>7</v>
      </c>
      <c r="J33" s="209" t="str">
        <f>+MapaRiesgosAnticorrupcionANI!N150</f>
        <v>Riesgo Bajo (Z-1)</v>
      </c>
      <c r="K33"/>
    </row>
    <row r="34" spans="1:11" ht="12.75" x14ac:dyDescent="0.2">
      <c r="A34" s="199" t="e">
        <f>+MapaRiesgosAnticorrupcionANI!#REF!</f>
        <v>#REF!</v>
      </c>
      <c r="B34" s="1" t="e">
        <f>+MapaRiesgosAnticorrupcionANI!#REF!</f>
        <v>#REF!</v>
      </c>
      <c r="C34" s="1" t="e">
        <f>+MapaRiesgosAnticorrupcionANI!#REF!</f>
        <v>#REF!</v>
      </c>
      <c r="D34" s="200" t="e">
        <f>+MapaRiesgosAnticorrupcionANI!#REF!</f>
        <v>#REF!</v>
      </c>
      <c r="G34" s="208" t="str">
        <f>+MapaRiesgosAnticorrupcionANI!B173</f>
        <v>GJ-DefJud.3</v>
      </c>
      <c r="H34" s="1" t="str">
        <f>+MapaRiesgosAnticorrupcionANI!C173</f>
        <v>Incumplimiento o falta de gestión efectiva ante ordenes judiciales.</v>
      </c>
      <c r="I34" s="1">
        <f>+MapaRiesgosAnticorrupcionANI!M173</f>
        <v>7</v>
      </c>
      <c r="J34" s="209" t="str">
        <f>+MapaRiesgosAnticorrupcionANI!N173</f>
        <v>Riesgo Bajo (Z-1)</v>
      </c>
      <c r="K34"/>
    </row>
    <row r="35" spans="1:11" ht="12.75" x14ac:dyDescent="0.2">
      <c r="A35" s="199" t="e">
        <f>+MapaRiesgosAnticorrupcionANI!#REF!</f>
        <v>#REF!</v>
      </c>
      <c r="B35" s="1" t="e">
        <f>+MapaRiesgosAnticorrupcionANI!#REF!</f>
        <v>#REF!</v>
      </c>
      <c r="C35" s="1" t="e">
        <f>+MapaRiesgosAnticorrupcionANI!#REF!</f>
        <v>#REF!</v>
      </c>
      <c r="D35" s="200" t="e">
        <f>+MapaRiesgosAnticorrupcionANI!#REF!</f>
        <v>#REF!</v>
      </c>
      <c r="G35" s="208" t="str">
        <f>+MapaRiesgosAnticorrupcionANI!B61</f>
        <v>EPI-V.Estruc.4</v>
      </c>
      <c r="H35" s="1" t="str">
        <f>+MapaRiesgosAnticorrupcionANI!C61</f>
        <v>Omisión de reportes por actividades sospechosas de LAFT/CO relacionadas con las firmas estructuradora</v>
      </c>
      <c r="I35" s="1">
        <f>+MapaRiesgosAnticorrupcionANI!M61</f>
        <v>14</v>
      </c>
      <c r="J35" s="209" t="str">
        <f>+MapaRiesgosAnticorrupcionANI!N61</f>
        <v>Riesgo Bajo (Z-2)</v>
      </c>
      <c r="K35"/>
    </row>
    <row r="36" spans="1:11" ht="12.75" x14ac:dyDescent="0.2">
      <c r="A36" s="199" t="e">
        <f>+MapaRiesgosAnticorrupcionANI!#REF!</f>
        <v>#REF!</v>
      </c>
      <c r="B36" s="1" t="e">
        <f>+MapaRiesgosAnticorrupcionANI!#REF!</f>
        <v>#REF!</v>
      </c>
      <c r="C36" s="1" t="e">
        <f>+MapaRiesgosAnticorrupcionANI!#REF!</f>
        <v>#REF!</v>
      </c>
      <c r="D36" s="200" t="e">
        <f>+MapaRiesgosAnticorrupcionANI!#REF!</f>
        <v>#REF!</v>
      </c>
      <c r="G36" s="208" t="str">
        <f>+MapaRiesgosAnticorrupcionANI!B89</f>
        <v>GC-V.G.Cont.8</v>
      </c>
      <c r="H36" s="1" t="str">
        <f>+MapaRiesgosAnticorrupcionANI!C89</f>
        <v xml:space="preserve">Fiduciarias podrían dilatar procesos de carácter sancionatorio
</v>
      </c>
      <c r="I36" s="1">
        <f>+MapaRiesgosAnticorrupcionANI!M89</f>
        <v>14</v>
      </c>
      <c r="J36" s="209" t="str">
        <f>+MapaRiesgosAnticorrupcionANI!N89</f>
        <v>Riesgo Bajo (Z-2)</v>
      </c>
      <c r="K36"/>
    </row>
    <row r="37" spans="1:11" ht="12.75" x14ac:dyDescent="0.2">
      <c r="A37" s="199" t="e">
        <f>+MapaRiesgosAnticorrupcionANI!#REF!</f>
        <v>#REF!</v>
      </c>
      <c r="B37" s="1" t="e">
        <f>+MapaRiesgosAnticorrupcionANI!#REF!</f>
        <v>#REF!</v>
      </c>
      <c r="C37" s="1" t="e">
        <f>+MapaRiesgosAnticorrupcionANI!#REF!</f>
        <v>#REF!</v>
      </c>
      <c r="D37" s="200" t="e">
        <f>+MapaRiesgosAnticorrupcionANI!#REF!</f>
        <v>#REF!</v>
      </c>
      <c r="G37" s="208" t="str">
        <f>+MapaRiesgosAnticorrupcionANI!B105</f>
        <v>GC-Amb 4</v>
      </c>
      <c r="H37" s="1" t="str">
        <f>+MapaRiesgosAnticorrupcionANI!C105</f>
        <v>Favorecimiento de intereses particulares a través de la inclusión de medidas de manejo en los estudios para las licencias o permisos ambientales</v>
      </c>
      <c r="I37" s="1">
        <f>+MapaRiesgosAnticorrupcionANI!M105</f>
        <v>14</v>
      </c>
      <c r="J37" s="209" t="str">
        <f>+MapaRiesgosAnticorrupcionANI!N105</f>
        <v>Riesgo Bajo (Z-2)</v>
      </c>
      <c r="K37"/>
    </row>
    <row r="38" spans="1:11" ht="12.75" x14ac:dyDescent="0.2">
      <c r="A38" s="199" t="e">
        <f>+MapaRiesgosAnticorrupcionANI!#REF!</f>
        <v>#REF!</v>
      </c>
      <c r="B38" s="1" t="e">
        <f>+MapaRiesgosAnticorrupcionANI!#REF!</f>
        <v>#REF!</v>
      </c>
      <c r="C38" s="1" t="e">
        <f>+MapaRiesgosAnticorrupcionANI!#REF!</f>
        <v>#REF!</v>
      </c>
      <c r="D38" s="200" t="e">
        <f>+MapaRiesgosAnticorrupcionANI!#REF!</f>
        <v>#REF!</v>
      </c>
      <c r="G38" s="208" t="str">
        <f>+MapaRiesgosAnticorrupcionANI!B162</f>
        <v>GC-V.Ejec.8</v>
      </c>
      <c r="H38" s="1" t="str">
        <f>+MapaRiesgosAnticorrupcionANI!C162</f>
        <v>Fiduciarias podrían dilatar procesos de carácter sancionatorio</v>
      </c>
      <c r="I38" s="1">
        <f>+MapaRiesgosAnticorrupcionANI!M162</f>
        <v>14</v>
      </c>
      <c r="J38" s="209" t="str">
        <f>+MapaRiesgosAnticorrupcionANI!N162</f>
        <v>Riesgo Bajo (Z-2)</v>
      </c>
      <c r="K38"/>
    </row>
    <row r="39" spans="1:11" ht="12.75" x14ac:dyDescent="0.2">
      <c r="A39" s="199" t="e">
        <f>+MapaRiesgosAnticorrupcionANI!#REF!</f>
        <v>#REF!</v>
      </c>
      <c r="B39" s="1" t="e">
        <f>+MapaRiesgosAnticorrupcionANI!#REF!</f>
        <v>#REF!</v>
      </c>
      <c r="C39" s="1" t="e">
        <f>+MapaRiesgosAnticorrupcionANI!#REF!</f>
        <v>#REF!</v>
      </c>
      <c r="D39" s="200" t="e">
        <f>+MapaRiesgosAnticorrupcionANI!#REF!</f>
        <v>#REF!</v>
      </c>
      <c r="G39" s="208" t="str">
        <f>+MapaRiesgosAnticorrupcionANI!B14</f>
        <v>CP-Cont.1</v>
      </c>
      <c r="H39" s="1" t="str">
        <f>+MapaRiesgosAnticorrupcionANI!C14</f>
        <v>Elaboración y modificación del pliego de condiciones  a la medida de una firma(s) particular.</v>
      </c>
      <c r="I39" s="1">
        <f>+MapaRiesgosAnticorrupcionANI!M14</f>
        <v>11</v>
      </c>
      <c r="J39" s="209" t="str">
        <f>+MapaRiesgosAnticorrupcionANI!N14</f>
        <v>Riesgo Bajo (Z-3)</v>
      </c>
      <c r="K39"/>
    </row>
    <row r="40" spans="1:11" ht="12.75" x14ac:dyDescent="0.2">
      <c r="A40" s="199" t="e">
        <f>+MapaRiesgosAnticorrupcionANI!#REF!</f>
        <v>#REF!</v>
      </c>
      <c r="B40" s="1" t="e">
        <f>+MapaRiesgosAnticorrupcionANI!#REF!</f>
        <v>#REF!</v>
      </c>
      <c r="C40" s="1" t="e">
        <f>+MapaRiesgosAnticorrupcionANI!#REF!</f>
        <v>#REF!</v>
      </c>
      <c r="D40" s="200" t="e">
        <f>+MapaRiesgosAnticorrupcionANI!#REF!</f>
        <v>#REF!</v>
      </c>
      <c r="G40" s="208" t="str">
        <f>+MapaRiesgosAnticorrupcionANI!B58</f>
        <v>EPI-V.Estruc.3</v>
      </c>
      <c r="H40" s="1" t="str">
        <f>+MapaRiesgosAnticorrupcionANI!C58</f>
        <v>Filtración de la información contenida en los estudios de factibilidad antes de su aprobación final.</v>
      </c>
      <c r="I40" s="1">
        <f>+MapaRiesgosAnticorrupcionANI!M58</f>
        <v>11</v>
      </c>
      <c r="J40" s="209" t="str">
        <f>+MapaRiesgosAnticorrupcionANI!N58</f>
        <v>Riesgo Bajo (Z-3)</v>
      </c>
      <c r="K40"/>
    </row>
    <row r="41" spans="1:11" ht="12.75" x14ac:dyDescent="0.2">
      <c r="A41" s="199" t="e">
        <f>+MapaRiesgosAnticorrupcionANI!#REF!</f>
        <v>#REF!</v>
      </c>
      <c r="B41" s="1" t="e">
        <f>+MapaRiesgosAnticorrupcionANI!#REF!</f>
        <v>#REF!</v>
      </c>
      <c r="C41" s="1" t="e">
        <f>+MapaRiesgosAnticorrupcionANI!#REF!</f>
        <v>#REF!</v>
      </c>
      <c r="D41" s="200" t="e">
        <f>+MapaRiesgosAnticorrupcionANI!#REF!</f>
        <v>#REF!</v>
      </c>
      <c r="G41" s="208" t="str">
        <f>+MapaRiesgosAnticorrupcionANI!B86</f>
        <v>GC-V.G.Cont.7</v>
      </c>
      <c r="H41" s="1" t="str">
        <f>+MapaRiesgosAnticorrupcionANI!C86</f>
        <v>Manipulación de liquidaciones de pagos de concesiones</v>
      </c>
      <c r="I41" s="1">
        <f>+MapaRiesgosAnticorrupcionANI!M86</f>
        <v>11</v>
      </c>
      <c r="J41" s="209" t="str">
        <f>+MapaRiesgosAnticorrupcionANI!N86</f>
        <v>Riesgo Bajo (Z-3)</v>
      </c>
      <c r="K41"/>
    </row>
    <row r="42" spans="1:11" ht="12.75" x14ac:dyDescent="0.2">
      <c r="A42" s="199" t="e">
        <f>+MapaRiesgosAnticorrupcionANI!#REF!</f>
        <v>#REF!</v>
      </c>
      <c r="B42" s="1" t="e">
        <f>+MapaRiesgosAnticorrupcionANI!#REF!</f>
        <v>#REF!</v>
      </c>
      <c r="C42" s="1" t="e">
        <f>+MapaRiesgosAnticorrupcionANI!#REF!</f>
        <v>#REF!</v>
      </c>
      <c r="D42" s="200" t="e">
        <f>+MapaRiesgosAnticorrupcionANI!#REF!</f>
        <v>#REF!</v>
      </c>
      <c r="G42" s="208" t="str">
        <f>+MapaRiesgosAnticorrupcionANI!B102</f>
        <v>GC-Amb 3</v>
      </c>
      <c r="H42" s="1" t="str">
        <f>+MapaRiesgosAnticorrupcionANI!C102</f>
        <v>Negligencia en la gestión para hacer efectivo el  cumplimiento de las obligaciones ambientales de los concesionarios.</v>
      </c>
      <c r="I42" s="1">
        <f>+MapaRiesgosAnticorrupcionANI!M102</f>
        <v>11</v>
      </c>
      <c r="J42" s="209" t="str">
        <f>+MapaRiesgosAnticorrupcionANI!N102</f>
        <v>Riesgo Bajo (Z-3)</v>
      </c>
      <c r="K42"/>
    </row>
    <row r="43" spans="1:11" ht="12.75" x14ac:dyDescent="0.2">
      <c r="A43" s="199" t="e">
        <f>+MapaRiesgosAnticorrupcionANI!#REF!</f>
        <v>#REF!</v>
      </c>
      <c r="B43" s="1" t="e">
        <f>+MapaRiesgosAnticorrupcionANI!#REF!</f>
        <v>#REF!</v>
      </c>
      <c r="C43" s="1" t="e">
        <f>+MapaRiesgosAnticorrupcionANI!#REF!</f>
        <v>#REF!</v>
      </c>
      <c r="D43" s="200" t="e">
        <f>+MapaRiesgosAnticorrupcionANI!#REF!</f>
        <v>#REF!</v>
      </c>
      <c r="G43" s="208" t="str">
        <f>+MapaRiesgosAnticorrupcionANI!B109</f>
        <v>GC-Soc1</v>
      </c>
      <c r="H43" s="1" t="str">
        <f>+MapaRiesgosAnticorrupcionANI!C109</f>
        <v>Perjudicar el desarrollo de la concesión por las demoras en los procesos relacionados con trámites sociales con entidades como Ministerio del Interior e ICANH.</v>
      </c>
      <c r="I43" s="1">
        <f>+MapaRiesgosAnticorrupcionANI!M109</f>
        <v>11</v>
      </c>
      <c r="J43" s="209" t="str">
        <f>+MapaRiesgosAnticorrupcionANI!N109</f>
        <v>Riesgo Bajo (Z-3)</v>
      </c>
      <c r="K43"/>
    </row>
    <row r="44" spans="1:11" ht="12.75" x14ac:dyDescent="0.2">
      <c r="A44" s="199" t="e">
        <f>+MapaRiesgosAnticorrupcionANI!#REF!</f>
        <v>#REF!</v>
      </c>
      <c r="B44" s="1" t="e">
        <f>+MapaRiesgosAnticorrupcionANI!#REF!</f>
        <v>#REF!</v>
      </c>
      <c r="C44" s="1" t="e">
        <f>+MapaRiesgosAnticorrupcionANI!#REF!</f>
        <v>#REF!</v>
      </c>
      <c r="D44" s="200" t="e">
        <f>+MapaRiesgosAnticorrupcionANI!#REF!</f>
        <v>#REF!</v>
      </c>
      <c r="G44" s="208" t="str">
        <f>+MapaRiesgosAnticorrupcionANI!B112</f>
        <v>GC-Soc2</v>
      </c>
      <c r="H44" s="1" t="str">
        <f>+MapaRiesgosAnticorrupcionANI!C112</f>
        <v>Negligencia en la gestión para hacer efectivo el cumplimiento de las obligaciones sociales.</v>
      </c>
      <c r="I44" s="1">
        <f>+MapaRiesgosAnticorrupcionANI!M112</f>
        <v>11</v>
      </c>
      <c r="J44" s="209" t="str">
        <f>+MapaRiesgosAnticorrupcionANI!N112</f>
        <v>Riesgo Bajo (Z-3)</v>
      </c>
      <c r="K44"/>
    </row>
    <row r="45" spans="1:11" ht="12.75" x14ac:dyDescent="0.2">
      <c r="A45" s="199" t="e">
        <f>+MapaRiesgosAnticorrupcionANI!#REF!</f>
        <v>#REF!</v>
      </c>
      <c r="B45" s="1" t="e">
        <f>+MapaRiesgosAnticorrupcionANI!#REF!</f>
        <v>#REF!</v>
      </c>
      <c r="C45" s="1" t="e">
        <f>+MapaRiesgosAnticorrupcionANI!#REF!</f>
        <v>#REF!</v>
      </c>
      <c r="D45" s="200" t="e">
        <f>+MapaRiesgosAnticorrupcionANI!#REF!</f>
        <v>#REF!</v>
      </c>
      <c r="G45" s="208" t="str">
        <f>+MapaRiesgosAnticorrupcionANI!B121</f>
        <v>GC-Pred.1</v>
      </c>
      <c r="H45" s="1" t="str">
        <f>+MapaRiesgosAnticorrupcionANI!C121</f>
        <v>Filtración de información  contenida en los  expedientes prediales, que permita que personas inescrupulosas se beneficien de la información contenida en ellos.</v>
      </c>
      <c r="I45" s="1">
        <f>+MapaRiesgosAnticorrupcionANI!M121</f>
        <v>11</v>
      </c>
      <c r="J45" s="209" t="str">
        <f>+MapaRiesgosAnticorrupcionANI!N121</f>
        <v>Riesgo Bajo (Z-3)</v>
      </c>
      <c r="K45"/>
    </row>
    <row r="46" spans="1:11" ht="12.75" x14ac:dyDescent="0.2">
      <c r="A46" s="199" t="e">
        <f>+MapaRiesgosAnticorrupcionANI!#REF!</f>
        <v>#REF!</v>
      </c>
      <c r="B46" s="1" t="e">
        <f>+MapaRiesgosAnticorrupcionANI!#REF!</f>
        <v>#REF!</v>
      </c>
      <c r="C46" s="1" t="e">
        <f>+MapaRiesgosAnticorrupcionANI!#REF!</f>
        <v>#REF!</v>
      </c>
      <c r="D46" s="200" t="e">
        <f>+MapaRiesgosAnticorrupcionANI!#REF!</f>
        <v>#REF!</v>
      </c>
      <c r="G46" s="208" t="str">
        <f>+MapaRiesgosAnticorrupcionANI!B125</f>
        <v>GC-Pred.2</v>
      </c>
      <c r="H46" s="1" t="str">
        <f>+MapaRiesgosAnticorrupcionANI!C125</f>
        <v>Manipulación  de los  Informes obtenidos del control y seguimiento predial a los contratos, para favorecer a un tercero.</v>
      </c>
      <c r="I46" s="1">
        <f>+MapaRiesgosAnticorrupcionANI!M125</f>
        <v>11</v>
      </c>
      <c r="J46" s="209" t="str">
        <f>+MapaRiesgosAnticorrupcionANI!N125</f>
        <v>Riesgo Bajo (Z-3)</v>
      </c>
      <c r="K46"/>
    </row>
    <row r="47" spans="1:11" ht="12.75" x14ac:dyDescent="0.2">
      <c r="A47" s="199" t="e">
        <f>+MapaRiesgosAnticorrupcionANI!#REF!</f>
        <v>#REF!</v>
      </c>
      <c r="B47" s="1" t="e">
        <f>+MapaRiesgosAnticorrupcionANI!#REF!</f>
        <v>#REF!</v>
      </c>
      <c r="C47" s="1" t="e">
        <f>+MapaRiesgosAnticorrupcionANI!#REF!</f>
        <v>#REF!</v>
      </c>
      <c r="D47" s="200" t="e">
        <f>+MapaRiesgosAnticorrupcionANI!#REF!</f>
        <v>#REF!</v>
      </c>
      <c r="G47" s="208" t="str">
        <f>+MapaRiesgosAnticorrupcionANI!B131</f>
        <v>GC-Pred.3</v>
      </c>
      <c r="H47" s="1" t="str">
        <f>+MapaRiesgosAnticorrupcionANI!C131</f>
        <v xml:space="preserve">
Indebida aplicación de las metodologías aleatorias en la elaboración de los avalúos de los bienes requeridos para los proyectos</v>
      </c>
      <c r="I47" s="1">
        <f>+MapaRiesgosAnticorrupcionANI!M131</f>
        <v>11</v>
      </c>
      <c r="J47" s="209" t="str">
        <f>+MapaRiesgosAnticorrupcionANI!N131</f>
        <v>Riesgo Bajo (Z-3)</v>
      </c>
      <c r="K47"/>
    </row>
    <row r="48" spans="1:11" ht="12.75" x14ac:dyDescent="0.2">
      <c r="A48" s="199">
        <f>+MapaRiesgosAnticorrupcionANI!B4</f>
        <v>0</v>
      </c>
      <c r="B48" s="1">
        <f>+MapaRiesgosAnticorrupcionANI!C4</f>
        <v>0</v>
      </c>
      <c r="C48" s="1">
        <f>+MapaRiesgosAnticorrupcionANI!M4</f>
        <v>0</v>
      </c>
      <c r="D48" s="200">
        <f>+MapaRiesgosAnticorrupcionANI!N4</f>
        <v>0</v>
      </c>
      <c r="G48" s="208" t="str">
        <f>+MapaRiesgosAnticorrupcionANI!B187</f>
        <v>GAF - Arch.C 3</v>
      </c>
      <c r="H48" s="1" t="str">
        <f>+MapaRiesgosAnticorrupcionANI!C187</f>
        <v>Ocultar  o demorar correspondencia entrante o de salida</v>
      </c>
      <c r="I48" s="1">
        <f>+MapaRiesgosAnticorrupcionANI!M187</f>
        <v>11</v>
      </c>
      <c r="J48" s="209" t="str">
        <f>+MapaRiesgosAnticorrupcionANI!N187</f>
        <v>Riesgo Bajo (Z-3)</v>
      </c>
      <c r="K48"/>
    </row>
    <row r="49" spans="1:11" ht="12.75" x14ac:dyDescent="0.2">
      <c r="A49" s="199">
        <f>+MapaRiesgosAnticorrupcionANI!B10</f>
        <v>0</v>
      </c>
      <c r="B49" s="1">
        <f>+MapaRiesgosAnticorrupcionANI!C10</f>
        <v>0</v>
      </c>
      <c r="C49" s="1">
        <f>+MapaRiesgosAnticorrupcionANI!M10</f>
        <v>0</v>
      </c>
      <c r="D49" s="200">
        <f>+MapaRiesgosAnticorrupcionANI!N10</f>
        <v>0</v>
      </c>
      <c r="G49" s="208" t="str">
        <f>+MapaRiesgosAnticorrupcionANI!B190</f>
        <v>GAF - Arch.C4</v>
      </c>
      <c r="H49" s="1" t="str">
        <f>+MapaRiesgosAnticorrupcionANI!C190</f>
        <v>Perdidas de información por medidas de conservación deficientes.</v>
      </c>
      <c r="I49" s="1">
        <f>+MapaRiesgosAnticorrupcionANI!M190</f>
        <v>11</v>
      </c>
      <c r="J49" s="209" t="str">
        <f>+MapaRiesgosAnticorrupcionANI!N190</f>
        <v>Riesgo Bajo (Z-3)</v>
      </c>
      <c r="K49"/>
    </row>
    <row r="50" spans="1:11" ht="12.75" x14ac:dyDescent="0.2">
      <c r="A50" s="199" t="str">
        <f>+MapaRiesgosAnticorrupcionANI!B14</f>
        <v>CP-Cont.1</v>
      </c>
      <c r="B50" s="1" t="str">
        <f>+MapaRiesgosAnticorrupcionANI!C14</f>
        <v>Elaboración y modificación del pliego de condiciones  a la medida de una firma(s) particular.</v>
      </c>
      <c r="C50" s="1">
        <f>+MapaRiesgosAnticorrupcionANI!M14</f>
        <v>11</v>
      </c>
      <c r="D50" s="200" t="str">
        <f>+MapaRiesgosAnticorrupcionANI!N14</f>
        <v>Riesgo Bajo (Z-3)</v>
      </c>
      <c r="G50" s="208" t="str">
        <f>+MapaRiesgosAnticorrupcionANI!B92</f>
        <v>GC-V.G.Cont.9</v>
      </c>
      <c r="H50" s="1" t="str">
        <f>+MapaRiesgosAnticorrupcionANI!C92</f>
        <v xml:space="preserve">No publicar información  contractual </v>
      </c>
      <c r="I50" s="1">
        <f>+MapaRiesgosAnticorrupcionANI!M92</f>
        <v>21</v>
      </c>
      <c r="J50" s="209" t="str">
        <f>+MapaRiesgosAnticorrupcionANI!N92</f>
        <v>Riesgo Moderado (Z-4)</v>
      </c>
      <c r="K50"/>
    </row>
    <row r="51" spans="1:11" ht="12.75" x14ac:dyDescent="0.2">
      <c r="A51" s="199" t="str">
        <f>+MapaRiesgosAnticorrupcionANI!B17</f>
        <v>CP-Cont.2</v>
      </c>
      <c r="B51" s="1" t="str">
        <f>+MapaRiesgosAnticorrupcionANI!C17</f>
        <v>Filtración de la información antes de publicación de pliegos, o de la asignación de licitación</v>
      </c>
      <c r="C51" s="1">
        <f>+MapaRiesgosAnticorrupcionANI!M17</f>
        <v>13</v>
      </c>
      <c r="D51" s="200" t="str">
        <f>+MapaRiesgosAnticorrupcionANI!N17</f>
        <v>Riesgo Moderado (Z-8)</v>
      </c>
      <c r="G51" s="208" t="str">
        <f>+MapaRiesgosAnticorrupcionANI!B74</f>
        <v>GC-V.G.Cont.3</v>
      </c>
      <c r="H51" s="1" t="str">
        <f>+MapaRiesgosAnticorrupcionANI!C74</f>
        <v xml:space="preserve">Negligencia en la gestión para hacer efectivo el  cumplimiento contractual generando anomalías y detrimento patrimonial a la Nación.
</v>
      </c>
      <c r="I51" s="1">
        <f>+MapaRiesgosAnticorrupcionANI!M74</f>
        <v>22</v>
      </c>
      <c r="J51" s="209" t="str">
        <f>+MapaRiesgosAnticorrupcionANI!N74</f>
        <v>Riesgo Moderado (Z-7)</v>
      </c>
      <c r="K51"/>
    </row>
    <row r="52" spans="1:11" ht="12.75" x14ac:dyDescent="0.2">
      <c r="A52" s="199">
        <f>+MapaRiesgosAnticorrupcionANI!B18</f>
        <v>0</v>
      </c>
      <c r="B52" s="1">
        <f>+MapaRiesgosAnticorrupcionANI!C18</f>
        <v>0</v>
      </c>
      <c r="C52" s="1">
        <f>+MapaRiesgosAnticorrupcionANI!M18</f>
        <v>0</v>
      </c>
      <c r="D52" s="200">
        <f>+MapaRiesgosAnticorrupcionANI!N18</f>
        <v>0</v>
      </c>
      <c r="G52" s="208" t="str">
        <f>+MapaRiesgosAnticorrupcionANI!B117</f>
        <v>GC-Soc3</v>
      </c>
      <c r="H52" s="1" t="str">
        <f>+MapaRiesgosAnticorrupcionANI!C117</f>
        <v>Solicitud de cambio u obras adicionales por parte de la comunidad, o requerimientos judiciales motivados por presiones de terceros.</v>
      </c>
      <c r="I52" s="1">
        <f>+MapaRiesgosAnticorrupcionANI!M117</f>
        <v>22</v>
      </c>
      <c r="J52" s="209" t="str">
        <f>+MapaRiesgosAnticorrupcionANI!N117</f>
        <v>Riesgo Moderado (Z-7)</v>
      </c>
      <c r="K52"/>
    </row>
    <row r="53" spans="1:11" ht="12.75" x14ac:dyDescent="0.2">
      <c r="A53" s="199">
        <f>+MapaRiesgosAnticorrupcionANI!B23</f>
        <v>0</v>
      </c>
      <c r="B53" s="1">
        <f>+MapaRiesgosAnticorrupcionANI!C23</f>
        <v>0</v>
      </c>
      <c r="C53" s="1">
        <f>+MapaRiesgosAnticorrupcionANI!M23</f>
        <v>0</v>
      </c>
      <c r="D53" s="200">
        <f>+MapaRiesgosAnticorrupcionANI!N23</f>
        <v>0</v>
      </c>
      <c r="G53" s="208" t="str">
        <f>+MapaRiesgosAnticorrupcionANI!B147</f>
        <v>GC-V.Ejec.3</v>
      </c>
      <c r="H53" s="1" t="str">
        <f>+MapaRiesgosAnticorrupcionANI!C147</f>
        <v>Negligencia en la gestión para hacer efectivo el  cumplimiento contractual generando anomalías y detrimento patrimonial a la Nación.</v>
      </c>
      <c r="I53" s="1">
        <f>+MapaRiesgosAnticorrupcionANI!M147</f>
        <v>22</v>
      </c>
      <c r="J53" s="209" t="str">
        <f>+MapaRiesgosAnticorrupcionANI!N147</f>
        <v>Riesgo Moderado (Z-7)</v>
      </c>
      <c r="K53"/>
    </row>
    <row r="54" spans="1:11" ht="12.75" x14ac:dyDescent="0.2">
      <c r="A54" s="199">
        <f>+MapaRiesgosAnticorrupcionANI!B26</f>
        <v>0</v>
      </c>
      <c r="B54" s="1">
        <f>+MapaRiesgosAnticorrupcionANI!C26</f>
        <v>0</v>
      </c>
      <c r="C54" s="1">
        <f>+MapaRiesgosAnticorrupcionANI!M26</f>
        <v>0</v>
      </c>
      <c r="D54" s="200">
        <f>+MapaRiesgosAnticorrupcionANI!N26</f>
        <v>0</v>
      </c>
      <c r="G54" s="208" t="str">
        <f>+MapaRiesgosAnticorrupcionANI!B17</f>
        <v>CP-Cont.2</v>
      </c>
      <c r="H54" s="1" t="str">
        <f>+MapaRiesgosAnticorrupcionANI!C17</f>
        <v>Filtración de la información antes de publicación de pliegos, o de la asignación de licitación</v>
      </c>
      <c r="I54" s="1">
        <f>+MapaRiesgosAnticorrupcionANI!M17</f>
        <v>13</v>
      </c>
      <c r="J54" s="209" t="str">
        <f>+MapaRiesgosAnticorrupcionANI!N17</f>
        <v>Riesgo Moderado (Z-8)</v>
      </c>
      <c r="K54"/>
    </row>
    <row r="55" spans="1:11" ht="12.75" x14ac:dyDescent="0.2">
      <c r="A55" s="199" t="str">
        <f>+MapaRiesgosAnticorrupcionANI!B29</f>
        <v xml:space="preserve">2.1. AREA VULNERABLE - GERENCIA JURIDICA DE ESTRUCTURACIÓN </v>
      </c>
      <c r="B55" s="1">
        <f>+MapaRiesgosAnticorrupcionANI!C29</f>
        <v>0</v>
      </c>
      <c r="C55" s="1">
        <f>+MapaRiesgosAnticorrupcionANI!M29</f>
        <v>0</v>
      </c>
      <c r="D55" s="200">
        <f>+MapaRiesgosAnticorrupcionANI!N29</f>
        <v>0</v>
      </c>
      <c r="G55" s="208" t="str">
        <f>+MapaRiesgosAnticorrupcionANI!B22</f>
        <v>CP-Cont.3</v>
      </c>
      <c r="H55" s="1" t="str">
        <f>+MapaRiesgosAnticorrupcionANI!C22</f>
        <v>Evaluación de los criterios de adjudicación de forma subjetiva o errónea.</v>
      </c>
      <c r="I55" s="1">
        <f>+MapaRiesgosAnticorrupcionANI!M22</f>
        <v>13</v>
      </c>
      <c r="J55" s="209" t="str">
        <f>+MapaRiesgosAnticorrupcionANI!N22</f>
        <v>Riesgo Moderado (Z-8)</v>
      </c>
      <c r="K55"/>
    </row>
    <row r="56" spans="1:11" ht="12.75" x14ac:dyDescent="0.2">
      <c r="A56" s="199">
        <f>+MapaRiesgosAnticorrupcionANI!B32</f>
        <v>0</v>
      </c>
      <c r="B56" s="1">
        <f>+MapaRiesgosAnticorrupcionANI!C32</f>
        <v>0</v>
      </c>
      <c r="C56" s="1">
        <f>+MapaRiesgosAnticorrupcionANI!M32</f>
        <v>0</v>
      </c>
      <c r="D56" s="200">
        <f>+MapaRiesgosAnticorrupcionANI!N32</f>
        <v>0</v>
      </c>
      <c r="G56" s="208" t="str">
        <f>+MapaRiesgosAnticorrupcionANI!B25</f>
        <v>CP-Cont.4</v>
      </c>
      <c r="H56" s="1" t="str">
        <f>+MapaRiesgosAnticorrupcionANI!C25</f>
        <v>Adjudicar contratos a firma(s) con malas prácticas o que representen riesgo de LAFT/CO.</v>
      </c>
      <c r="I56" s="1">
        <f>+MapaRiesgosAnticorrupcionANI!M25</f>
        <v>13</v>
      </c>
      <c r="J56" s="209" t="str">
        <f>+MapaRiesgosAnticorrupcionANI!N25</f>
        <v>Riesgo Moderado (Z-8)</v>
      </c>
      <c r="K56"/>
    </row>
    <row r="57" spans="1:11" ht="12.75" x14ac:dyDescent="0.2">
      <c r="A57" s="199">
        <f>+MapaRiesgosAnticorrupcionANI!B35</f>
        <v>0</v>
      </c>
      <c r="B57" s="1">
        <f>+MapaRiesgosAnticorrupcionANI!C35</f>
        <v>0</v>
      </c>
      <c r="C57" s="1">
        <f>+MapaRiesgosAnticorrupcionANI!M35</f>
        <v>0</v>
      </c>
      <c r="D57" s="200">
        <f>+MapaRiesgosAnticorrupcionANI!N35</f>
        <v>0</v>
      </c>
      <c r="G57" s="208" t="str">
        <f>+MapaRiesgosAnticorrupcionANI!B30</f>
        <v>EPI-JurEst. 1</v>
      </c>
      <c r="H57" s="1" t="str">
        <f>+MapaRiesgosAnticorrupcionANI!C30</f>
        <v>Elaboración de pliegos de condiciones y condiciones contractuales a la medida de una firma(s) particular.</v>
      </c>
      <c r="I57" s="1">
        <f>+MapaRiesgosAnticorrupcionANI!M30</f>
        <v>13</v>
      </c>
      <c r="J57" s="209" t="str">
        <f>+MapaRiesgosAnticorrupcionANI!N30</f>
        <v>Riesgo Moderado (Z-8)</v>
      </c>
      <c r="K57"/>
    </row>
    <row r="58" spans="1:11" ht="12.75" x14ac:dyDescent="0.2">
      <c r="A58" s="199">
        <f>+MapaRiesgosAnticorrupcionANI!B38</f>
        <v>0</v>
      </c>
      <c r="B58" s="1">
        <f>+MapaRiesgosAnticorrupcionANI!C38</f>
        <v>0</v>
      </c>
      <c r="C58" s="1">
        <f>+MapaRiesgosAnticorrupcionANI!M38</f>
        <v>0</v>
      </c>
      <c r="D58" s="200">
        <f>+MapaRiesgosAnticorrupcionANI!N38</f>
        <v>0</v>
      </c>
      <c r="G58" s="208" t="str">
        <f>+MapaRiesgosAnticorrupcionANI!B36</f>
        <v>EPI-JurEst.2</v>
      </c>
      <c r="H58" s="1" t="str">
        <f>+MapaRiesgosAnticorrupcionANI!C36</f>
        <v>Filtración de  información antes o durante el inicio  de los procedimientos o los trámites de estructuración y selección de los proyectos de Asociación público Privada.</v>
      </c>
      <c r="I58" s="1">
        <f>+MapaRiesgosAnticorrupcionANI!M36</f>
        <v>13</v>
      </c>
      <c r="J58" s="209" t="str">
        <f>+MapaRiesgosAnticorrupcionANI!N36</f>
        <v>Riesgo Moderado (Z-8)</v>
      </c>
      <c r="K58"/>
    </row>
    <row r="59" spans="1:11" ht="12.75" x14ac:dyDescent="0.2">
      <c r="A59" s="199">
        <f>+MapaRiesgosAnticorrupcionANI!B41</f>
        <v>0</v>
      </c>
      <c r="B59" s="1">
        <f>+MapaRiesgosAnticorrupcionANI!C41</f>
        <v>0</v>
      </c>
      <c r="C59" s="1">
        <f>+MapaRiesgosAnticorrupcionANI!M41</f>
        <v>0</v>
      </c>
      <c r="D59" s="200">
        <f>+MapaRiesgosAnticorrupcionANI!N41</f>
        <v>0</v>
      </c>
      <c r="G59" s="208" t="str">
        <f>+MapaRiesgosAnticorrupcionANI!B40</f>
        <v>EPI-JurEst.3</v>
      </c>
      <c r="H59" s="1" t="str">
        <f>+MapaRiesgosAnticorrupcionANI!C40</f>
        <v>Adjudicar contratos a firma(s) con malas prácticas o que representen riesgo de LA/FT/CO.</v>
      </c>
      <c r="I59" s="1">
        <f>+MapaRiesgosAnticorrupcionANI!M40</f>
        <v>13</v>
      </c>
      <c r="J59" s="209" t="str">
        <f>+MapaRiesgosAnticorrupcionANI!N40</f>
        <v>Riesgo Moderado (Z-8)</v>
      </c>
      <c r="K59"/>
    </row>
    <row r="60" spans="1:11" ht="12.75" x14ac:dyDescent="0.2">
      <c r="A60" s="199">
        <f>+MapaRiesgosAnticorrupcionANI!B44</f>
        <v>0</v>
      </c>
      <c r="B60" s="1">
        <f>+MapaRiesgosAnticorrupcionANI!C44</f>
        <v>0</v>
      </c>
      <c r="C60" s="1">
        <f>+MapaRiesgosAnticorrupcionANI!M44</f>
        <v>0</v>
      </c>
      <c r="D60" s="200">
        <f>+MapaRiesgosAnticorrupcionANI!N44</f>
        <v>0</v>
      </c>
      <c r="G60" s="208" t="str">
        <f>+MapaRiesgosAnticorrupcionANI!B43</f>
        <v>EPI-JurEst.4</v>
      </c>
      <c r="H60" s="1" t="str">
        <f>+MapaRiesgosAnticorrupcionANI!C43</f>
        <v xml:space="preserve">Destinación indebida de recursos por vacíos contractuales  </v>
      </c>
      <c r="I60" s="1">
        <f>+MapaRiesgosAnticorrupcionANI!M43</f>
        <v>13</v>
      </c>
      <c r="J60" s="209" t="str">
        <f>+MapaRiesgosAnticorrupcionANI!N43</f>
        <v>Riesgo Moderado (Z-8)</v>
      </c>
      <c r="K60"/>
    </row>
    <row r="61" spans="1:11" ht="12.75" x14ac:dyDescent="0.2">
      <c r="A61" s="199">
        <f>+MapaRiesgosAnticorrupcionANI!B45</f>
        <v>0</v>
      </c>
      <c r="B61" s="1">
        <f>+MapaRiesgosAnticorrupcionANI!C45</f>
        <v>0</v>
      </c>
      <c r="C61" s="1">
        <f>+MapaRiesgosAnticorrupcionANI!M45</f>
        <v>0</v>
      </c>
      <c r="D61" s="200">
        <f>+MapaRiesgosAnticorrupcionANI!N45</f>
        <v>0</v>
      </c>
      <c r="G61" s="208" t="str">
        <f>+MapaRiesgosAnticorrupcionANI!B47</f>
        <v>EPI-V.Estruc.1</v>
      </c>
      <c r="H61" s="1" t="str">
        <f>+MapaRiesgosAnticorrupcionANI!C47</f>
        <v xml:space="preserve">Estudios de factibilidad  adaptados para una firma (s) en particular. </v>
      </c>
      <c r="I61" s="1">
        <f>+MapaRiesgosAnticorrupcionANI!M47</f>
        <v>13</v>
      </c>
      <c r="J61" s="209" t="str">
        <f>+MapaRiesgosAnticorrupcionANI!N47</f>
        <v>Riesgo Moderado (Z-8)</v>
      </c>
      <c r="K61"/>
    </row>
    <row r="62" spans="1:11" ht="12.75" x14ac:dyDescent="0.2">
      <c r="A62" s="199" t="str">
        <f>+MapaRiesgosAnticorrupcionANI!B46</f>
        <v>2.2. VICEPRESIDENCIA DE ESTRUCTURACIÓN</v>
      </c>
      <c r="B62" s="1">
        <f>+MapaRiesgosAnticorrupcionANI!C46</f>
        <v>0</v>
      </c>
      <c r="C62" s="1">
        <f>+MapaRiesgosAnticorrupcionANI!M46</f>
        <v>0</v>
      </c>
      <c r="D62" s="200">
        <f>+MapaRiesgosAnticorrupcionANI!N46</f>
        <v>0</v>
      </c>
      <c r="G62" s="208" t="str">
        <f>+MapaRiesgosAnticorrupcionANI!B52</f>
        <v>EPI-V.Estruc.2</v>
      </c>
      <c r="H62" s="1" t="str">
        <f>+MapaRiesgosAnticorrupcionANI!C52</f>
        <v>Filtración de información sobre el modelo financiero</v>
      </c>
      <c r="I62" s="1">
        <f>+MapaRiesgosAnticorrupcionANI!M52</f>
        <v>13</v>
      </c>
      <c r="J62" s="209" t="str">
        <f>+MapaRiesgosAnticorrupcionANI!N52</f>
        <v>Riesgo Moderado (Z-8)</v>
      </c>
      <c r="K62"/>
    </row>
    <row r="63" spans="1:11" ht="12.75" x14ac:dyDescent="0.2">
      <c r="A63" s="199">
        <f>+MapaRiesgosAnticorrupcionANI!B49</f>
        <v>0</v>
      </c>
      <c r="B63" s="1">
        <f>+MapaRiesgosAnticorrupcionANI!C49</f>
        <v>0</v>
      </c>
      <c r="C63" s="1">
        <f>+MapaRiesgosAnticorrupcionANI!M49</f>
        <v>0</v>
      </c>
      <c r="D63" s="200">
        <f>+MapaRiesgosAnticorrupcionANI!N49</f>
        <v>0</v>
      </c>
      <c r="G63" s="208" t="str">
        <f>+MapaRiesgosAnticorrupcionANI!B96</f>
        <v>GC-Amb 1</v>
      </c>
      <c r="H63" s="1" t="str">
        <f>+MapaRiesgosAnticorrupcionANI!C96</f>
        <v xml:space="preserve">Perjudicar el desarrollo de la concesión por la demora en los procesos de licenciamiento ambientales y trámites de permisos ambientales.
</v>
      </c>
      <c r="I63" s="1">
        <f>+MapaRiesgosAnticorrupcionANI!M96</f>
        <v>13</v>
      </c>
      <c r="J63" s="209" t="str">
        <f>+MapaRiesgosAnticorrupcionANI!N96</f>
        <v>Riesgo Moderado (Z-8)</v>
      </c>
      <c r="K63"/>
    </row>
    <row r="64" spans="1:11" ht="12.75" x14ac:dyDescent="0.2">
      <c r="A64" s="199" t="str">
        <f>+MapaRiesgosAnticorrupcionANI!B52</f>
        <v>EPI-V.Estruc.2</v>
      </c>
      <c r="B64" s="1" t="str">
        <f>+MapaRiesgosAnticorrupcionANI!C52</f>
        <v>Filtración de información sobre el modelo financiero</v>
      </c>
      <c r="C64" s="1">
        <f>+MapaRiesgosAnticorrupcionANI!M52</f>
        <v>13</v>
      </c>
      <c r="D64" s="200" t="str">
        <f>+MapaRiesgosAnticorrupcionANI!N52</f>
        <v>Riesgo Moderado (Z-8)</v>
      </c>
      <c r="G64" s="208" t="str">
        <f>+MapaRiesgosAnticorrupcionANI!B139</f>
        <v>GC-V.Ejec.1</v>
      </c>
      <c r="H64" s="1" t="str">
        <f>+MapaRiesgosAnticorrupcionANI!C139</f>
        <v>Manipulación de informes de seguimiento a contratos para favorecer a un tercero.</v>
      </c>
      <c r="I64" s="1">
        <f>+MapaRiesgosAnticorrupcionANI!M139</f>
        <v>13</v>
      </c>
      <c r="J64" s="209" t="str">
        <f>+MapaRiesgosAnticorrupcionANI!N139</f>
        <v>Riesgo Moderado (Z-8)</v>
      </c>
      <c r="K64"/>
    </row>
    <row r="65" spans="1:12" ht="12.75" x14ac:dyDescent="0.2">
      <c r="A65" s="199">
        <f>+MapaRiesgosAnticorrupcionANI!B55</f>
        <v>0</v>
      </c>
      <c r="B65" s="1">
        <f>+MapaRiesgosAnticorrupcionANI!C55</f>
        <v>0</v>
      </c>
      <c r="C65" s="1">
        <f>+MapaRiesgosAnticorrupcionANI!M55</f>
        <v>0</v>
      </c>
      <c r="D65" s="200">
        <f>+MapaRiesgosAnticorrupcionANI!N55</f>
        <v>0</v>
      </c>
      <c r="G65" s="208" t="str">
        <f>+MapaRiesgosAnticorrupcionANI!B153</f>
        <v>GC-V.Ejec.5</v>
      </c>
      <c r="H65" s="1" t="str">
        <f>+MapaRiesgosAnticorrupcionANI!C153</f>
        <v>Filtración de información o robo de expedientes para provecho personal o de terceros</v>
      </c>
      <c r="I65" s="1">
        <f>+MapaRiesgosAnticorrupcionANI!M153</f>
        <v>13</v>
      </c>
      <c r="J65" s="209" t="str">
        <f>+MapaRiesgosAnticorrupcionANI!N153</f>
        <v>Riesgo Moderado (Z-8)</v>
      </c>
      <c r="K65"/>
    </row>
    <row r="66" spans="1:12" ht="12.75" x14ac:dyDescent="0.2">
      <c r="A66" s="199" t="str">
        <f>+MapaRiesgosAnticorrupcionANI!B58</f>
        <v>EPI-V.Estruc.3</v>
      </c>
      <c r="B66" s="1" t="str">
        <f>+MapaRiesgosAnticorrupcionANI!C58</f>
        <v>Filtración de la información contenida en los estudios de factibilidad antes de su aprobación final.</v>
      </c>
      <c r="C66" s="1">
        <f>+MapaRiesgosAnticorrupcionANI!M58</f>
        <v>11</v>
      </c>
      <c r="D66" s="200" t="str">
        <f>+MapaRiesgosAnticorrupcionANI!N58</f>
        <v>Riesgo Bajo (Z-3)</v>
      </c>
      <c r="G66" s="208" t="str">
        <f>+MapaRiesgosAnticorrupcionANI!B156</f>
        <v>GC-V.Ejec.6</v>
      </c>
      <c r="H66" s="1" t="str">
        <f>+MapaRiesgosAnticorrupcionANI!C156</f>
        <v>Utilización indebida de información privilegiada</v>
      </c>
      <c r="I66" s="1">
        <f>+MapaRiesgosAnticorrupcionANI!M156</f>
        <v>13</v>
      </c>
      <c r="J66" s="209" t="str">
        <f>+MapaRiesgosAnticorrupcionANI!N156</f>
        <v>Riesgo Moderado (Z-8)</v>
      </c>
      <c r="K66"/>
    </row>
    <row r="67" spans="1:12" ht="12.75" x14ac:dyDescent="0.2">
      <c r="A67" s="199">
        <f>+MapaRiesgosAnticorrupcionANI!B59</f>
        <v>0</v>
      </c>
      <c r="B67" s="1">
        <f>+MapaRiesgosAnticorrupcionANI!C59</f>
        <v>0</v>
      </c>
      <c r="C67" s="1">
        <f>+MapaRiesgosAnticorrupcionANI!M59</f>
        <v>0</v>
      </c>
      <c r="D67" s="200">
        <f>+MapaRiesgosAnticorrupcionANI!N59</f>
        <v>0</v>
      </c>
      <c r="G67" s="208" t="str">
        <f>+MapaRiesgosAnticorrupcionANI!B159</f>
        <v>GC-V.Ejec. 7</v>
      </c>
      <c r="H67" s="1" t="str">
        <f>+MapaRiesgosAnticorrupcionANI!C159</f>
        <v>Manipulación de liquidaciones de pagos de concesiones</v>
      </c>
      <c r="I67" s="1">
        <f>+MapaRiesgosAnticorrupcionANI!M159</f>
        <v>13</v>
      </c>
      <c r="J67" s="209" t="str">
        <f>+MapaRiesgosAnticorrupcionANI!N159</f>
        <v>Riesgo Moderado (Z-8)</v>
      </c>
      <c r="K67"/>
    </row>
    <row r="68" spans="1:12" ht="12.75" x14ac:dyDescent="0.2">
      <c r="A68" s="199">
        <f>+MapaRiesgosAnticorrupcionANI!B60</f>
        <v>0</v>
      </c>
      <c r="B68" s="1">
        <f>+MapaRiesgosAnticorrupcionANI!C60</f>
        <v>0</v>
      </c>
      <c r="C68" s="1">
        <f>+MapaRiesgosAnticorrupcionANI!M60</f>
        <v>0</v>
      </c>
      <c r="D68" s="200">
        <f>+MapaRiesgosAnticorrupcionANI!N60</f>
        <v>0</v>
      </c>
      <c r="G68" s="208" t="str">
        <f>+MapaRiesgosAnticorrupcionANI!B167</f>
        <v>GJ-DefJud.1</v>
      </c>
      <c r="H68" s="1" t="str">
        <f>+MapaRiesgosAnticorrupcionANI!C167</f>
        <v>Ocultar o presentar pruebas  falsas o incompletas para beneficiar a terceros</v>
      </c>
      <c r="I68" s="1">
        <f>+MapaRiesgosAnticorrupcionANI!M167</f>
        <v>13</v>
      </c>
      <c r="J68" s="209" t="str">
        <f>+MapaRiesgosAnticorrupcionANI!N167</f>
        <v>Riesgo Moderado (Z-8)</v>
      </c>
      <c r="K68"/>
    </row>
    <row r="69" spans="1:12" ht="12.75" x14ac:dyDescent="0.2">
      <c r="A69" s="199">
        <f>+MapaRiesgosAnticorrupcionANI!B63</f>
        <v>0</v>
      </c>
      <c r="B69" s="1">
        <f>+MapaRiesgosAnticorrupcionANI!C63</f>
        <v>0</v>
      </c>
      <c r="C69" s="1">
        <f>+MapaRiesgosAnticorrupcionANI!M63</f>
        <v>0</v>
      </c>
      <c r="D69" s="200">
        <f>+MapaRiesgosAnticorrupcionANI!N63</f>
        <v>0</v>
      </c>
      <c r="G69" s="208" t="str">
        <f>+MapaRiesgosAnticorrupcionANI!B170</f>
        <v>GJ-DefJud.2</v>
      </c>
      <c r="H69" s="1" t="str">
        <f>+MapaRiesgosAnticorrupcionANI!C170</f>
        <v>Negligencia en el seguimiento de los términos de  vencimiento procesales con el fin de beneficiar a terceros.</v>
      </c>
      <c r="I69" s="1">
        <f>+MapaRiesgosAnticorrupcionANI!M170</f>
        <v>13</v>
      </c>
      <c r="J69" s="209" t="str">
        <f>+MapaRiesgosAnticorrupcionANI!N170</f>
        <v>Riesgo Moderado (Z-8)</v>
      </c>
      <c r="K69"/>
    </row>
    <row r="70" spans="1:12" ht="12.75" x14ac:dyDescent="0.2">
      <c r="A70" s="199" t="str">
        <f>+MapaRiesgosAnticorrupcionANI!B66</f>
        <v>GC-V.G.Cont.1</v>
      </c>
      <c r="B70" s="1" t="str">
        <f>+MapaRiesgosAnticorrupcionANI!C66</f>
        <v>Manipulación de informes de seguimiento a contratos para favorecer a un tercero.</v>
      </c>
      <c r="C70" s="1">
        <f>+MapaRiesgosAnticorrupcionANI!M66</f>
        <v>7</v>
      </c>
      <c r="D70" s="200" t="str">
        <f>+MapaRiesgosAnticorrupcionANI!N66</f>
        <v>Riesgo Bajo (Z-1)</v>
      </c>
      <c r="G70" s="208" t="str">
        <f>+MapaRiesgosAnticorrupcionANI!B176</f>
        <v>GJ-DefJud.4</v>
      </c>
      <c r="H70" s="1" t="str">
        <f>+MapaRiesgosAnticorrupcionANI!C176</f>
        <v xml:space="preserve">Filtración de información de procesos judiciales </v>
      </c>
      <c r="I70" s="1">
        <f>+MapaRiesgosAnticorrupcionANI!M176</f>
        <v>13</v>
      </c>
      <c r="J70" s="209" t="str">
        <f>+MapaRiesgosAnticorrupcionANI!N176</f>
        <v>Riesgo Moderado (Z-8)</v>
      </c>
      <c r="K70"/>
    </row>
    <row r="71" spans="1:12" ht="12.75" x14ac:dyDescent="0.2">
      <c r="A71" s="199">
        <f>+MapaRiesgosAnticorrupcionANI!B69</f>
        <v>0</v>
      </c>
      <c r="B71" s="1">
        <f>+MapaRiesgosAnticorrupcionANI!C69</f>
        <v>0</v>
      </c>
      <c r="C71" s="1">
        <f>+MapaRiesgosAnticorrupcionANI!M69</f>
        <v>0</v>
      </c>
      <c r="D71" s="200">
        <f>+MapaRiesgosAnticorrupcionANI!N69</f>
        <v>0</v>
      </c>
      <c r="G71" s="208" t="str">
        <f>+MapaRiesgosAnticorrupcionANI!B181</f>
        <v>GAF - Arch.C1</v>
      </c>
      <c r="H71" s="1" t="str">
        <f>+MapaRiesgosAnticorrupcionANI!C181</f>
        <v xml:space="preserve">Filtración de información , manipulación o robo de expedientes físicos para fines ilícitos. </v>
      </c>
      <c r="I71" s="1">
        <f>+MapaRiesgosAnticorrupcionANI!M181</f>
        <v>13</v>
      </c>
      <c r="J71" s="209" t="str">
        <f>+MapaRiesgosAnticorrupcionANI!N181</f>
        <v>Riesgo Moderado (Z-8)</v>
      </c>
      <c r="K71"/>
    </row>
    <row r="72" spans="1:12" ht="12.75" x14ac:dyDescent="0.2">
      <c r="A72" s="199">
        <f>+MapaRiesgosAnticorrupcionANI!B72</f>
        <v>0</v>
      </c>
      <c r="B72" s="1">
        <f>+MapaRiesgosAnticorrupcionANI!C72</f>
        <v>0</v>
      </c>
      <c r="C72" s="1">
        <f>+MapaRiesgosAnticorrupcionANI!M72</f>
        <v>0</v>
      </c>
      <c r="D72" s="200">
        <f>+MapaRiesgosAnticorrupcionANI!N72</f>
        <v>0</v>
      </c>
      <c r="G72" s="208" t="str">
        <f>+MapaRiesgosAnticorrupcionANI!B184</f>
        <v>GAF - Arch.C2</v>
      </c>
      <c r="H72" s="1" t="str">
        <f>+MapaRiesgosAnticorrupcionANI!C184</f>
        <v>Destrucción de información con fines ilícitos</v>
      </c>
      <c r="I72" s="1">
        <f>+MapaRiesgosAnticorrupcionANI!M184</f>
        <v>13</v>
      </c>
      <c r="J72" s="209" t="str">
        <f>+MapaRiesgosAnticorrupcionANI!N184</f>
        <v>Riesgo Moderado (Z-8)</v>
      </c>
      <c r="K72"/>
    </row>
    <row r="73" spans="1:12" ht="12.75" x14ac:dyDescent="0.2">
      <c r="A73" s="199">
        <f>+MapaRiesgosAnticorrupcionANI!B76</f>
        <v>0</v>
      </c>
      <c r="B73" s="1">
        <f>+MapaRiesgosAnticorrupcionANI!C76</f>
        <v>0</v>
      </c>
      <c r="C73" s="1">
        <f>+MapaRiesgosAnticorrupcionANI!M76</f>
        <v>0</v>
      </c>
      <c r="D73" s="200">
        <f>+MapaRiesgosAnticorrupcionANI!N76</f>
        <v>0</v>
      </c>
      <c r="G73" s="210" t="str">
        <f>+MapaRiesgosAnticorrupcionANI!B193</f>
        <v>GAF - Arch.C 5</v>
      </c>
      <c r="H73" s="211" t="str">
        <f>+MapaRiesgosAnticorrupcionANI!C193</f>
        <v>Demoras y posibles pérdidas de documentos que forman parte de los expedientes de contratación de Concesiones e Interventorías.</v>
      </c>
      <c r="I73" s="211">
        <f>+MapaRiesgosAnticorrupcionANI!M193</f>
        <v>13</v>
      </c>
      <c r="J73" s="212" t="str">
        <f>+MapaRiesgosAnticorrupcionANI!N193</f>
        <v>Riesgo Moderado (Z-8)</v>
      </c>
      <c r="K73"/>
    </row>
    <row r="74" spans="1:12" ht="12.75" x14ac:dyDescent="0.2">
      <c r="A74" s="1"/>
      <c r="B74" s="1"/>
      <c r="C74" s="1"/>
      <c r="D74" s="1"/>
      <c r="G74" s="213" t="s">
        <v>560</v>
      </c>
      <c r="H74" s="204">
        <f>COUNTA(G25:G73)</f>
        <v>49</v>
      </c>
      <c r="I74" s="1"/>
      <c r="K74"/>
    </row>
    <row r="75" spans="1:12" x14ac:dyDescent="0.25">
      <c r="D75" s="76" t="s">
        <v>89</v>
      </c>
      <c r="H75" s="92"/>
      <c r="I75" s="92"/>
      <c r="J75" s="92"/>
    </row>
    <row r="76" spans="1:12" ht="27.75" customHeight="1" x14ac:dyDescent="0.25">
      <c r="A76" s="68">
        <v>1</v>
      </c>
      <c r="B76" s="68" t="s">
        <v>48</v>
      </c>
      <c r="C76" s="71" t="s">
        <v>61</v>
      </c>
      <c r="D76" t="s">
        <v>48</v>
      </c>
      <c r="E76" t="str">
        <f>IF(B76=D76,"SI",0)</f>
        <v>SI</v>
      </c>
      <c r="H76" s="92" t="s">
        <v>52</v>
      </c>
      <c r="I76" s="92" t="s">
        <v>95</v>
      </c>
      <c r="J76" s="92" t="str">
        <f>+I8</f>
        <v>EVALUACION</v>
      </c>
      <c r="K76" s="92" t="s">
        <v>94</v>
      </c>
      <c r="L76" s="106" t="s">
        <v>96</v>
      </c>
    </row>
    <row r="77" spans="1:12" ht="27.75" customHeight="1" x14ac:dyDescent="0.25">
      <c r="A77" s="68"/>
      <c r="B77" s="68" t="s">
        <v>49</v>
      </c>
      <c r="C77" s="71" t="s">
        <v>86</v>
      </c>
      <c r="D77" t="s">
        <v>49</v>
      </c>
      <c r="E77" t="str">
        <f t="shared" ref="E77:E78" si="0">IF(B77=D77,"SI",0)</f>
        <v>SI</v>
      </c>
      <c r="G77" s="152">
        <v>1</v>
      </c>
      <c r="H77" s="152" t="str">
        <f>+G25</f>
        <v>GC-V.G.Cont.1</v>
      </c>
      <c r="I77" s="152" t="str">
        <f t="shared" ref="I77" si="1">+H25</f>
        <v>Manipulación de informes de seguimiento a contratos para favorecer a un tercero.</v>
      </c>
      <c r="J77" s="152">
        <f>+I25</f>
        <v>7</v>
      </c>
      <c r="K77" s="152" t="str">
        <f>+J25</f>
        <v>Riesgo Bajo (Z-1)</v>
      </c>
      <c r="L77" s="106"/>
    </row>
    <row r="78" spans="1:12" ht="27.75" customHeight="1" x14ac:dyDescent="0.25">
      <c r="A78" s="68"/>
      <c r="B78" s="68" t="s">
        <v>51</v>
      </c>
      <c r="C78" s="71" t="s">
        <v>59</v>
      </c>
      <c r="D78" t="s">
        <v>51</v>
      </c>
      <c r="E78" t="str">
        <f t="shared" si="0"/>
        <v>SI</v>
      </c>
      <c r="G78" s="152">
        <v>1</v>
      </c>
      <c r="H78" s="152" t="str">
        <f t="shared" ref="H78:K78" si="2">+G26</f>
        <v>GC-V.G.Cont.2</v>
      </c>
      <c r="I78" s="152" t="str">
        <f t="shared" si="2"/>
        <v>Omisión de reportes por actividades sospechosas de LAFT/CO relacionadas con las concesiones.</v>
      </c>
      <c r="J78" s="152">
        <f t="shared" si="2"/>
        <v>7</v>
      </c>
      <c r="K78" s="152" t="str">
        <f t="shared" si="2"/>
        <v>Riesgo Bajo (Z-1)</v>
      </c>
      <c r="L78" s="106"/>
    </row>
    <row r="79" spans="1:12" ht="27.75" customHeight="1" x14ac:dyDescent="0.25">
      <c r="A79" s="68"/>
      <c r="B79" s="68" t="s">
        <v>47</v>
      </c>
      <c r="C79" s="71" t="s">
        <v>65</v>
      </c>
      <c r="D79" t="s">
        <v>47</v>
      </c>
      <c r="E79" t="str">
        <f t="shared" ref="E79:E83" si="3">IF(B79=D79,"SI",0)</f>
        <v>SI</v>
      </c>
      <c r="G79" s="152">
        <v>1</v>
      </c>
      <c r="H79" s="152" t="str">
        <f t="shared" ref="H79:K79" si="4">+G27</f>
        <v>GC-V.G.Cont.4</v>
      </c>
      <c r="I79" s="152" t="str">
        <f t="shared" si="4"/>
        <v>Intercambio de prebendas para el otorgamiento de permisos .</v>
      </c>
      <c r="J79" s="152">
        <f t="shared" si="4"/>
        <v>7</v>
      </c>
      <c r="K79" s="152" t="str">
        <f t="shared" si="4"/>
        <v>Riesgo Bajo (Z-1)</v>
      </c>
      <c r="L79" s="106"/>
    </row>
    <row r="80" spans="1:12" ht="27.75" customHeight="1" x14ac:dyDescent="0.25">
      <c r="A80" s="68"/>
      <c r="B80" s="68" t="s">
        <v>50</v>
      </c>
      <c r="C80" s="71" t="s">
        <v>60</v>
      </c>
      <c r="D80" t="s">
        <v>50</v>
      </c>
      <c r="E80" t="str">
        <f t="shared" si="3"/>
        <v>SI</v>
      </c>
      <c r="G80" s="152">
        <v>1</v>
      </c>
      <c r="H80" s="152" t="str">
        <f t="shared" ref="H80:K80" si="5">+G28</f>
        <v>GC-V.G.Cont.5</v>
      </c>
      <c r="I80" s="152" t="str">
        <f t="shared" si="5"/>
        <v>Filtración de información o robo de expedientes para provecho personal o de terceros</v>
      </c>
      <c r="J80" s="152">
        <f t="shared" si="5"/>
        <v>7</v>
      </c>
      <c r="K80" s="152" t="str">
        <f t="shared" si="5"/>
        <v>Riesgo Bajo (Z-1)</v>
      </c>
      <c r="L80" s="106"/>
    </row>
    <row r="81" spans="1:12" ht="27.75" customHeight="1" x14ac:dyDescent="0.25">
      <c r="A81" s="69"/>
      <c r="B81" s="68" t="s">
        <v>87</v>
      </c>
      <c r="C81" s="71" t="s">
        <v>88</v>
      </c>
      <c r="D81" t="s">
        <v>87</v>
      </c>
      <c r="E81" t="str">
        <f t="shared" si="3"/>
        <v>SI</v>
      </c>
      <c r="G81" s="152">
        <v>1</v>
      </c>
      <c r="H81" s="152" t="str">
        <f t="shared" ref="H81:K81" si="6">+G29</f>
        <v>GC-V.G.Cont.6</v>
      </c>
      <c r="I81" s="152" t="str">
        <f t="shared" si="6"/>
        <v>Utilización indebida de información privilegiada</v>
      </c>
      <c r="J81" s="152">
        <f t="shared" si="6"/>
        <v>7</v>
      </c>
      <c r="K81" s="152" t="str">
        <f t="shared" si="6"/>
        <v>Riesgo Bajo (Z-1)</v>
      </c>
      <c r="L81" s="106"/>
    </row>
    <row r="82" spans="1:12" ht="27.75" customHeight="1" x14ac:dyDescent="0.25">
      <c r="A82" s="70"/>
      <c r="B82" s="68"/>
      <c r="E82" t="str">
        <f t="shared" si="3"/>
        <v>SI</v>
      </c>
      <c r="G82" s="152">
        <v>1</v>
      </c>
      <c r="H82" s="152" t="str">
        <f t="shared" ref="H82:K82" si="7">+G30</f>
        <v>GC-Amb 2</v>
      </c>
      <c r="I82" s="152" t="str">
        <f t="shared" si="7"/>
        <v xml:space="preserve">Manipulación de informes sobre el  cumplimiento de obligaciones  ambientales.
</v>
      </c>
      <c r="J82" s="152">
        <f t="shared" si="7"/>
        <v>7</v>
      </c>
      <c r="K82" s="152" t="str">
        <f t="shared" si="7"/>
        <v>Riesgo Bajo (Z-1)</v>
      </c>
      <c r="L82" s="106"/>
    </row>
    <row r="83" spans="1:12" ht="27.75" customHeight="1" x14ac:dyDescent="0.25">
      <c r="A83" s="68">
        <v>22</v>
      </c>
      <c r="B83" s="68" t="s">
        <v>46</v>
      </c>
      <c r="C83" s="71" t="s">
        <v>58</v>
      </c>
      <c r="E83">
        <f t="shared" si="3"/>
        <v>0</v>
      </c>
      <c r="G83" s="152">
        <v>1</v>
      </c>
      <c r="H83" s="152" t="str">
        <f t="shared" ref="H83:K83" si="8">+G31</f>
        <v>GC-Pred.4</v>
      </c>
      <c r="I83" s="152" t="str">
        <f t="shared" si="8"/>
        <v>Anotaciones de medidas cautelares y/o limitaciones al dominio en el folio de matrícula inmobiliaria de los bienes inmuebles requeridos para el desarrollo de las obras en los proyectos de concesión</v>
      </c>
      <c r="J83" s="152">
        <f t="shared" si="8"/>
        <v>7</v>
      </c>
      <c r="K83" s="152" t="str">
        <f t="shared" si="8"/>
        <v>Riesgo Bajo (Z-1)</v>
      </c>
      <c r="L83" s="106"/>
    </row>
    <row r="84" spans="1:12" ht="27.75" customHeight="1" x14ac:dyDescent="0.25">
      <c r="A84" s="69"/>
      <c r="B84" s="68"/>
      <c r="E84" t="str">
        <f t="shared" ref="E84:E87" si="9">IF(B84=D84,"SI",0)</f>
        <v>SI</v>
      </c>
      <c r="G84" s="152">
        <v>1</v>
      </c>
      <c r="H84" s="152" t="str">
        <f t="shared" ref="H84:K84" si="10">+G32</f>
        <v>GC-V.Ejec.2</v>
      </c>
      <c r="I84" s="152" t="str">
        <f t="shared" si="10"/>
        <v>Omisión de reportes por actividades sospechosas de LAFT/CO relacionadas con las concesiones.</v>
      </c>
      <c r="J84" s="152">
        <f t="shared" si="10"/>
        <v>7</v>
      </c>
      <c r="K84" s="152" t="str">
        <f t="shared" si="10"/>
        <v>Riesgo Bajo (Z-1)</v>
      </c>
      <c r="L84" s="106"/>
    </row>
    <row r="85" spans="1:12" x14ac:dyDescent="0.25">
      <c r="G85" s="152">
        <v>1</v>
      </c>
      <c r="H85" s="152" t="str">
        <f t="shared" ref="H85:K85" si="11">+G33</f>
        <v>GC-V.Ejec.4</v>
      </c>
      <c r="I85" s="152" t="str">
        <f t="shared" si="11"/>
        <v>Intercambio de prebendas para el otorgamiento de permisos relacionados.</v>
      </c>
      <c r="J85" s="152">
        <f t="shared" si="11"/>
        <v>7</v>
      </c>
      <c r="K85" s="152" t="str">
        <f t="shared" si="11"/>
        <v>Riesgo Bajo (Z-1)</v>
      </c>
      <c r="L85" s="106"/>
    </row>
    <row r="86" spans="1:12" x14ac:dyDescent="0.25">
      <c r="G86" s="152">
        <v>1</v>
      </c>
      <c r="H86" s="152" t="str">
        <f t="shared" ref="H86:K86" si="12">+G34</f>
        <v>GJ-DefJud.3</v>
      </c>
      <c r="I86" s="152" t="str">
        <f t="shared" si="12"/>
        <v>Incumplimiento o falta de gestión efectiva ante ordenes judiciales.</v>
      </c>
      <c r="J86" s="152">
        <f t="shared" si="12"/>
        <v>7</v>
      </c>
      <c r="K86" s="152" t="str">
        <f t="shared" si="12"/>
        <v>Riesgo Bajo (Z-1)</v>
      </c>
      <c r="L86" s="106"/>
    </row>
    <row r="87" spans="1:12" x14ac:dyDescent="0.25">
      <c r="E87" t="str">
        <f t="shared" si="9"/>
        <v>SI</v>
      </c>
      <c r="G87" s="152">
        <v>1</v>
      </c>
      <c r="H87" s="152" t="str">
        <f t="shared" ref="H87:K87" si="13">+G35</f>
        <v>EPI-V.Estruc.4</v>
      </c>
      <c r="I87" s="152" t="str">
        <f t="shared" si="13"/>
        <v>Omisión de reportes por actividades sospechosas de LAFT/CO relacionadas con las firmas estructuradora</v>
      </c>
      <c r="J87" s="152">
        <f t="shared" si="13"/>
        <v>14</v>
      </c>
      <c r="K87" s="152" t="str">
        <f t="shared" si="13"/>
        <v>Riesgo Bajo (Z-2)</v>
      </c>
      <c r="L87" s="106"/>
    </row>
    <row r="88" spans="1:12" x14ac:dyDescent="0.25">
      <c r="G88" s="152">
        <v>1</v>
      </c>
      <c r="H88" s="152" t="str">
        <f t="shared" ref="H88:K88" si="14">+G36</f>
        <v>GC-V.G.Cont.8</v>
      </c>
      <c r="I88" s="152" t="str">
        <f t="shared" si="14"/>
        <v xml:space="preserve">Fiduciarias podrían dilatar procesos de carácter sancionatorio
</v>
      </c>
      <c r="J88" s="152">
        <f t="shared" si="14"/>
        <v>14</v>
      </c>
      <c r="K88" s="152" t="str">
        <f t="shared" si="14"/>
        <v>Riesgo Bajo (Z-2)</v>
      </c>
      <c r="L88" s="106"/>
    </row>
    <row r="89" spans="1:12" x14ac:dyDescent="0.25">
      <c r="G89" s="152">
        <v>1</v>
      </c>
      <c r="H89" s="152" t="str">
        <f t="shared" ref="H89:K89" si="15">+G37</f>
        <v>GC-Amb 4</v>
      </c>
      <c r="I89" s="152" t="str">
        <f t="shared" si="15"/>
        <v>Favorecimiento de intereses particulares a través de la inclusión de medidas de manejo en los estudios para las licencias o permisos ambientales</v>
      </c>
      <c r="J89" s="152">
        <f t="shared" si="15"/>
        <v>14</v>
      </c>
      <c r="K89" s="152" t="str">
        <f t="shared" si="15"/>
        <v>Riesgo Bajo (Z-2)</v>
      </c>
      <c r="L89" s="106"/>
    </row>
    <row r="90" spans="1:12" x14ac:dyDescent="0.25">
      <c r="G90" s="152">
        <v>1</v>
      </c>
      <c r="H90" s="152" t="str">
        <f t="shared" ref="H90:K90" si="16">+G38</f>
        <v>GC-V.Ejec.8</v>
      </c>
      <c r="I90" s="152" t="str">
        <f t="shared" si="16"/>
        <v>Fiduciarias podrían dilatar procesos de carácter sancionatorio</v>
      </c>
      <c r="J90" s="152">
        <f t="shared" si="16"/>
        <v>14</v>
      </c>
      <c r="K90" s="152" t="str">
        <f t="shared" si="16"/>
        <v>Riesgo Bajo (Z-2)</v>
      </c>
      <c r="L90" s="106"/>
    </row>
    <row r="91" spans="1:12" x14ac:dyDescent="0.25">
      <c r="G91" s="152">
        <v>1</v>
      </c>
      <c r="H91" s="152" t="str">
        <f t="shared" ref="H91:K91" si="17">+G39</f>
        <v>CP-Cont.1</v>
      </c>
      <c r="I91" s="152" t="str">
        <f t="shared" si="17"/>
        <v>Elaboración y modificación del pliego de condiciones  a la medida de una firma(s) particular.</v>
      </c>
      <c r="J91" s="152">
        <f t="shared" si="17"/>
        <v>11</v>
      </c>
      <c r="K91" s="152" t="str">
        <f t="shared" si="17"/>
        <v>Riesgo Bajo (Z-3)</v>
      </c>
      <c r="L91" s="106"/>
    </row>
    <row r="92" spans="1:12" x14ac:dyDescent="0.25">
      <c r="G92" s="152">
        <v>1</v>
      </c>
      <c r="H92" s="152" t="str">
        <f t="shared" ref="H92:K92" si="18">+G40</f>
        <v>EPI-V.Estruc.3</v>
      </c>
      <c r="I92" s="152" t="str">
        <f t="shared" si="18"/>
        <v>Filtración de la información contenida en los estudios de factibilidad antes de su aprobación final.</v>
      </c>
      <c r="J92" s="152">
        <f t="shared" si="18"/>
        <v>11</v>
      </c>
      <c r="K92" s="152" t="str">
        <f t="shared" si="18"/>
        <v>Riesgo Bajo (Z-3)</v>
      </c>
      <c r="L92" s="106"/>
    </row>
    <row r="93" spans="1:12" x14ac:dyDescent="0.25">
      <c r="G93" s="152">
        <v>1</v>
      </c>
      <c r="H93" s="152" t="str">
        <f t="shared" ref="H93:K93" si="19">+G41</f>
        <v>GC-V.G.Cont.7</v>
      </c>
      <c r="I93" s="152" t="str">
        <f t="shared" si="19"/>
        <v>Manipulación de liquidaciones de pagos de concesiones</v>
      </c>
      <c r="J93" s="152">
        <f t="shared" si="19"/>
        <v>11</v>
      </c>
      <c r="K93" s="152" t="str">
        <f t="shared" si="19"/>
        <v>Riesgo Bajo (Z-3)</v>
      </c>
      <c r="L93" s="106"/>
    </row>
    <row r="94" spans="1:12" x14ac:dyDescent="0.25">
      <c r="G94" s="152">
        <v>1</v>
      </c>
      <c r="H94" s="152" t="str">
        <f t="shared" ref="H94:K94" si="20">+G42</f>
        <v>GC-Amb 3</v>
      </c>
      <c r="I94" s="152" t="str">
        <f t="shared" si="20"/>
        <v>Negligencia en la gestión para hacer efectivo el  cumplimiento de las obligaciones ambientales de los concesionarios.</v>
      </c>
      <c r="J94" s="152">
        <f t="shared" si="20"/>
        <v>11</v>
      </c>
      <c r="K94" s="152" t="str">
        <f t="shared" si="20"/>
        <v>Riesgo Bajo (Z-3)</v>
      </c>
      <c r="L94" s="106"/>
    </row>
    <row r="95" spans="1:12" x14ac:dyDescent="0.25">
      <c r="G95" s="152">
        <v>1</v>
      </c>
      <c r="H95" s="152" t="str">
        <f t="shared" ref="H95:K95" si="21">+G43</f>
        <v>GC-Soc1</v>
      </c>
      <c r="I95" s="152" t="str">
        <f t="shared" si="21"/>
        <v>Perjudicar el desarrollo de la concesión por las demoras en los procesos relacionados con trámites sociales con entidades como Ministerio del Interior e ICANH.</v>
      </c>
      <c r="J95" s="152">
        <f t="shared" si="21"/>
        <v>11</v>
      </c>
      <c r="K95" s="152" t="str">
        <f t="shared" si="21"/>
        <v>Riesgo Bajo (Z-3)</v>
      </c>
      <c r="L95" s="106"/>
    </row>
    <row r="96" spans="1:12" x14ac:dyDescent="0.25">
      <c r="G96" s="152">
        <v>1</v>
      </c>
      <c r="H96" s="152" t="str">
        <f t="shared" ref="H96:K96" si="22">+G44</f>
        <v>GC-Soc2</v>
      </c>
      <c r="I96" s="152" t="str">
        <f t="shared" si="22"/>
        <v>Negligencia en la gestión para hacer efectivo el cumplimiento de las obligaciones sociales.</v>
      </c>
      <c r="J96" s="152">
        <f t="shared" si="22"/>
        <v>11</v>
      </c>
      <c r="K96" s="152" t="str">
        <f t="shared" si="22"/>
        <v>Riesgo Bajo (Z-3)</v>
      </c>
      <c r="L96" s="153">
        <f>COUNT(G77:G96)</f>
        <v>20</v>
      </c>
    </row>
    <row r="97" spans="7:12" x14ac:dyDescent="0.25">
      <c r="G97" s="152">
        <v>2</v>
      </c>
      <c r="H97" s="152" t="str">
        <f t="shared" ref="H97:K97" si="23">+G45</f>
        <v>GC-Pred.1</v>
      </c>
      <c r="I97" s="152" t="str">
        <f t="shared" si="23"/>
        <v>Filtración de información  contenida en los  expedientes prediales, que permita que personas inescrupulosas se beneficien de la información contenida en ellos.</v>
      </c>
      <c r="J97" s="152">
        <f t="shared" si="23"/>
        <v>11</v>
      </c>
      <c r="K97" s="152" t="str">
        <f t="shared" si="23"/>
        <v>Riesgo Bajo (Z-3)</v>
      </c>
      <c r="L97" s="106"/>
    </row>
    <row r="98" spans="7:12" x14ac:dyDescent="0.25">
      <c r="G98" s="152">
        <v>2</v>
      </c>
      <c r="H98" s="152" t="str">
        <f t="shared" ref="H98:K98" si="24">+G46</f>
        <v>GC-Pred.2</v>
      </c>
      <c r="I98" s="152" t="str">
        <f t="shared" si="24"/>
        <v>Manipulación  de los  Informes obtenidos del control y seguimiento predial a los contratos, para favorecer a un tercero.</v>
      </c>
      <c r="J98" s="152">
        <f t="shared" si="24"/>
        <v>11</v>
      </c>
      <c r="K98" s="152" t="str">
        <f t="shared" si="24"/>
        <v>Riesgo Bajo (Z-3)</v>
      </c>
      <c r="L98" s="106"/>
    </row>
    <row r="99" spans="7:12" x14ac:dyDescent="0.25">
      <c r="G99" s="152">
        <v>2</v>
      </c>
      <c r="H99" s="152" t="str">
        <f t="shared" ref="H99:K99" si="25">+G47</f>
        <v>GC-Pred.3</v>
      </c>
      <c r="I99" s="152" t="str">
        <f t="shared" si="25"/>
        <v xml:space="preserve">
Indebida aplicación de las metodologías aleatorias en la elaboración de los avalúos de los bienes requeridos para los proyectos</v>
      </c>
      <c r="J99" s="152">
        <f t="shared" si="25"/>
        <v>11</v>
      </c>
      <c r="K99" s="152" t="str">
        <f t="shared" si="25"/>
        <v>Riesgo Bajo (Z-3)</v>
      </c>
      <c r="L99" s="106"/>
    </row>
    <row r="100" spans="7:12" x14ac:dyDescent="0.25">
      <c r="G100" s="152">
        <v>2</v>
      </c>
      <c r="H100" s="152" t="str">
        <f t="shared" ref="H100:K100" si="26">+G48</f>
        <v>GAF - Arch.C 3</v>
      </c>
      <c r="I100" s="152" t="str">
        <f t="shared" si="26"/>
        <v>Ocultar  o demorar correspondencia entrante o de salida</v>
      </c>
      <c r="J100" s="152">
        <f t="shared" si="26"/>
        <v>11</v>
      </c>
      <c r="K100" s="152" t="str">
        <f t="shared" si="26"/>
        <v>Riesgo Bajo (Z-3)</v>
      </c>
      <c r="L100" s="106"/>
    </row>
    <row r="101" spans="7:12" x14ac:dyDescent="0.25">
      <c r="G101" s="152">
        <v>2</v>
      </c>
      <c r="H101" s="152" t="str">
        <f t="shared" ref="H101:K101" si="27">+G49</f>
        <v>GAF - Arch.C4</v>
      </c>
      <c r="I101" s="152" t="str">
        <f t="shared" si="27"/>
        <v>Perdidas de información por medidas de conservación deficientes.</v>
      </c>
      <c r="J101" s="152">
        <f t="shared" si="27"/>
        <v>11</v>
      </c>
      <c r="K101" s="152" t="str">
        <f t="shared" si="27"/>
        <v>Riesgo Bajo (Z-3)</v>
      </c>
      <c r="L101" s="106"/>
    </row>
    <row r="102" spans="7:12" x14ac:dyDescent="0.25">
      <c r="G102" s="122">
        <v>2</v>
      </c>
      <c r="H102" s="122" t="str">
        <f t="shared" ref="H102:K102" si="28">+G50</f>
        <v>GC-V.G.Cont.9</v>
      </c>
      <c r="I102" s="122" t="str">
        <f t="shared" si="28"/>
        <v xml:space="preserve">No publicar información  contractual </v>
      </c>
      <c r="J102" s="122">
        <f t="shared" si="28"/>
        <v>21</v>
      </c>
      <c r="K102" s="122" t="str">
        <f t="shared" si="28"/>
        <v>Riesgo Moderado (Z-4)</v>
      </c>
      <c r="L102" s="106"/>
    </row>
    <row r="103" spans="7:12" x14ac:dyDescent="0.25">
      <c r="G103" s="122">
        <v>2</v>
      </c>
      <c r="H103" s="122" t="str">
        <f t="shared" ref="H103:K103" si="29">+G51</f>
        <v>GC-V.G.Cont.3</v>
      </c>
      <c r="I103" s="122" t="str">
        <f t="shared" si="29"/>
        <v xml:space="preserve">Negligencia en la gestión para hacer efectivo el  cumplimiento contractual generando anomalías y detrimento patrimonial a la Nación.
</v>
      </c>
      <c r="J103" s="122">
        <f t="shared" si="29"/>
        <v>22</v>
      </c>
      <c r="K103" s="122" t="str">
        <f t="shared" si="29"/>
        <v>Riesgo Moderado (Z-7)</v>
      </c>
      <c r="L103" s="106"/>
    </row>
    <row r="104" spans="7:12" x14ac:dyDescent="0.25">
      <c r="G104" s="122">
        <v>2</v>
      </c>
      <c r="H104" s="122" t="str">
        <f t="shared" ref="H104:K104" si="30">+G52</f>
        <v>GC-Soc3</v>
      </c>
      <c r="I104" s="122" t="str">
        <f t="shared" si="30"/>
        <v>Solicitud de cambio u obras adicionales por parte de la comunidad, o requerimientos judiciales motivados por presiones de terceros.</v>
      </c>
      <c r="J104" s="122">
        <f t="shared" si="30"/>
        <v>22</v>
      </c>
      <c r="K104" s="122" t="str">
        <f t="shared" si="30"/>
        <v>Riesgo Moderado (Z-7)</v>
      </c>
      <c r="L104" s="106"/>
    </row>
    <row r="105" spans="7:12" x14ac:dyDescent="0.25">
      <c r="G105" s="122">
        <v>2</v>
      </c>
      <c r="H105" s="122" t="str">
        <f t="shared" ref="H105:K105" si="31">+G53</f>
        <v>GC-V.Ejec.3</v>
      </c>
      <c r="I105" s="122" t="str">
        <f t="shared" si="31"/>
        <v>Negligencia en la gestión para hacer efectivo el  cumplimiento contractual generando anomalías y detrimento patrimonial a la Nación.</v>
      </c>
      <c r="J105" s="122">
        <f t="shared" si="31"/>
        <v>22</v>
      </c>
      <c r="K105" s="122" t="str">
        <f t="shared" si="31"/>
        <v>Riesgo Moderado (Z-7)</v>
      </c>
      <c r="L105" s="106"/>
    </row>
    <row r="106" spans="7:12" x14ac:dyDescent="0.25">
      <c r="G106" s="122">
        <v>2</v>
      </c>
      <c r="H106" s="122" t="str">
        <f t="shared" ref="H106:K106" si="32">+G54</f>
        <v>CP-Cont.2</v>
      </c>
      <c r="I106" s="122" t="str">
        <f t="shared" si="32"/>
        <v>Filtración de la información antes de publicación de pliegos, o de la asignación de licitación</v>
      </c>
      <c r="J106" s="122">
        <f t="shared" si="32"/>
        <v>13</v>
      </c>
      <c r="K106" s="122" t="str">
        <f t="shared" si="32"/>
        <v>Riesgo Moderado (Z-8)</v>
      </c>
      <c r="L106" s="106"/>
    </row>
    <row r="107" spans="7:12" x14ac:dyDescent="0.25">
      <c r="G107" s="122">
        <v>2</v>
      </c>
      <c r="H107" s="122" t="str">
        <f t="shared" ref="H107:K107" si="33">+G55</f>
        <v>CP-Cont.3</v>
      </c>
      <c r="I107" s="122" t="str">
        <f t="shared" si="33"/>
        <v>Evaluación de los criterios de adjudicación de forma subjetiva o errónea.</v>
      </c>
      <c r="J107" s="122">
        <f t="shared" si="33"/>
        <v>13</v>
      </c>
      <c r="K107" s="122" t="str">
        <f t="shared" si="33"/>
        <v>Riesgo Moderado (Z-8)</v>
      </c>
      <c r="L107" s="106"/>
    </row>
    <row r="108" spans="7:12" x14ac:dyDescent="0.25">
      <c r="G108" s="122">
        <v>2</v>
      </c>
      <c r="H108" s="122" t="str">
        <f t="shared" ref="H108:K108" si="34">+G56</f>
        <v>CP-Cont.4</v>
      </c>
      <c r="I108" s="122" t="str">
        <f t="shared" si="34"/>
        <v>Adjudicar contratos a firma(s) con malas prácticas o que representen riesgo de LAFT/CO.</v>
      </c>
      <c r="J108" s="122">
        <f t="shared" si="34"/>
        <v>13</v>
      </c>
      <c r="K108" s="122" t="str">
        <f t="shared" si="34"/>
        <v>Riesgo Moderado (Z-8)</v>
      </c>
      <c r="L108" s="106"/>
    </row>
    <row r="109" spans="7:12" x14ac:dyDescent="0.25">
      <c r="G109" s="122">
        <v>2</v>
      </c>
      <c r="H109" s="122" t="str">
        <f t="shared" ref="H109:K109" si="35">+G57</f>
        <v>EPI-JurEst. 1</v>
      </c>
      <c r="I109" s="122" t="str">
        <f t="shared" si="35"/>
        <v>Elaboración de pliegos de condiciones y condiciones contractuales a la medida de una firma(s) particular.</v>
      </c>
      <c r="J109" s="122">
        <f t="shared" si="35"/>
        <v>13</v>
      </c>
      <c r="K109" s="122" t="str">
        <f t="shared" si="35"/>
        <v>Riesgo Moderado (Z-8)</v>
      </c>
      <c r="L109" s="106"/>
    </row>
    <row r="110" spans="7:12" x14ac:dyDescent="0.25">
      <c r="G110" s="122">
        <v>2</v>
      </c>
      <c r="H110" s="122" t="str">
        <f t="shared" ref="H110:K110" si="36">+G58</f>
        <v>EPI-JurEst.2</v>
      </c>
      <c r="I110" s="122" t="str">
        <f t="shared" si="36"/>
        <v>Filtración de  información antes o durante el inicio  de los procedimientos o los trámites de estructuración y selección de los proyectos de Asociación público Privada.</v>
      </c>
      <c r="J110" s="122">
        <f t="shared" si="36"/>
        <v>13</v>
      </c>
      <c r="K110" s="122" t="str">
        <f t="shared" si="36"/>
        <v>Riesgo Moderado (Z-8)</v>
      </c>
      <c r="L110" s="106"/>
    </row>
    <row r="111" spans="7:12" x14ac:dyDescent="0.25">
      <c r="G111" s="122">
        <v>2</v>
      </c>
      <c r="H111" s="122" t="str">
        <f t="shared" ref="H111:K111" si="37">+G59</f>
        <v>EPI-JurEst.3</v>
      </c>
      <c r="I111" s="122" t="str">
        <f t="shared" si="37"/>
        <v>Adjudicar contratos a firma(s) con malas prácticas o que representen riesgo de LA/FT/CO.</v>
      </c>
      <c r="J111" s="122">
        <f t="shared" si="37"/>
        <v>13</v>
      </c>
      <c r="K111" s="122" t="str">
        <f t="shared" si="37"/>
        <v>Riesgo Moderado (Z-8)</v>
      </c>
      <c r="L111" s="106"/>
    </row>
    <row r="112" spans="7:12" x14ac:dyDescent="0.25">
      <c r="G112" s="122">
        <v>2</v>
      </c>
      <c r="H112" s="122" t="str">
        <f t="shared" ref="H112:K112" si="38">+G60</f>
        <v>EPI-JurEst.4</v>
      </c>
      <c r="I112" s="122" t="str">
        <f t="shared" si="38"/>
        <v xml:space="preserve">Destinación indebida de recursos por vacíos contractuales  </v>
      </c>
      <c r="J112" s="122">
        <f t="shared" si="38"/>
        <v>13</v>
      </c>
      <c r="K112" s="122" t="str">
        <f t="shared" si="38"/>
        <v>Riesgo Moderado (Z-8)</v>
      </c>
      <c r="L112" s="106"/>
    </row>
    <row r="113" spans="7:12" x14ac:dyDescent="0.25">
      <c r="G113" s="122">
        <v>2</v>
      </c>
      <c r="H113" s="122" t="str">
        <f t="shared" ref="H113:K113" si="39">+G61</f>
        <v>EPI-V.Estruc.1</v>
      </c>
      <c r="I113" s="122" t="str">
        <f t="shared" si="39"/>
        <v xml:space="preserve">Estudios de factibilidad  adaptados para una firma (s) en particular. </v>
      </c>
      <c r="J113" s="122">
        <f t="shared" si="39"/>
        <v>13</v>
      </c>
      <c r="K113" s="122" t="str">
        <f t="shared" si="39"/>
        <v>Riesgo Moderado (Z-8)</v>
      </c>
      <c r="L113" s="106"/>
    </row>
    <row r="114" spans="7:12" x14ac:dyDescent="0.25">
      <c r="G114" s="122">
        <v>2</v>
      </c>
      <c r="H114" s="122" t="str">
        <f t="shared" ref="H114:K114" si="40">+G62</f>
        <v>EPI-V.Estruc.2</v>
      </c>
      <c r="I114" s="122" t="str">
        <f t="shared" si="40"/>
        <v>Filtración de información sobre el modelo financiero</v>
      </c>
      <c r="J114" s="122">
        <f t="shared" si="40"/>
        <v>13</v>
      </c>
      <c r="K114" s="122" t="str">
        <f t="shared" si="40"/>
        <v>Riesgo Moderado (Z-8)</v>
      </c>
      <c r="L114" s="106"/>
    </row>
    <row r="115" spans="7:12" x14ac:dyDescent="0.25">
      <c r="G115" s="122">
        <v>2</v>
      </c>
      <c r="H115" s="122" t="str">
        <f t="shared" ref="H115:K115" si="41">+G63</f>
        <v>GC-Amb 1</v>
      </c>
      <c r="I115" s="122" t="str">
        <f t="shared" si="41"/>
        <v xml:space="preserve">Perjudicar el desarrollo de la concesión por la demora en los procesos de licenciamiento ambientales y trámites de permisos ambientales.
</v>
      </c>
      <c r="J115" s="122">
        <f t="shared" si="41"/>
        <v>13</v>
      </c>
      <c r="K115" s="122" t="str">
        <f t="shared" si="41"/>
        <v>Riesgo Moderado (Z-8)</v>
      </c>
      <c r="L115" s="106"/>
    </row>
    <row r="116" spans="7:12" x14ac:dyDescent="0.25">
      <c r="G116" s="122">
        <v>2</v>
      </c>
      <c r="H116" s="122" t="str">
        <f t="shared" ref="H116:K116" si="42">+G64</f>
        <v>GC-V.Ejec.1</v>
      </c>
      <c r="I116" s="122" t="str">
        <f t="shared" si="42"/>
        <v>Manipulación de informes de seguimiento a contratos para favorecer a un tercero.</v>
      </c>
      <c r="J116" s="122">
        <f t="shared" si="42"/>
        <v>13</v>
      </c>
      <c r="K116" s="122" t="str">
        <f t="shared" si="42"/>
        <v>Riesgo Moderado (Z-8)</v>
      </c>
      <c r="L116" s="106"/>
    </row>
    <row r="117" spans="7:12" x14ac:dyDescent="0.25">
      <c r="G117" s="122">
        <v>2</v>
      </c>
      <c r="H117" s="122" t="str">
        <f t="shared" ref="H117:K117" si="43">+G65</f>
        <v>GC-V.Ejec.5</v>
      </c>
      <c r="I117" s="122" t="str">
        <f t="shared" si="43"/>
        <v>Filtración de información o robo de expedientes para provecho personal o de terceros</v>
      </c>
      <c r="J117" s="122">
        <f t="shared" si="43"/>
        <v>13</v>
      </c>
      <c r="K117" s="122" t="str">
        <f t="shared" si="43"/>
        <v>Riesgo Moderado (Z-8)</v>
      </c>
      <c r="L117" s="106"/>
    </row>
    <row r="118" spans="7:12" x14ac:dyDescent="0.25">
      <c r="G118" s="122">
        <v>2</v>
      </c>
      <c r="H118" s="122" t="str">
        <f t="shared" ref="H118:K118" si="44">+G66</f>
        <v>GC-V.Ejec.6</v>
      </c>
      <c r="I118" s="122" t="str">
        <f t="shared" si="44"/>
        <v>Utilización indebida de información privilegiada</v>
      </c>
      <c r="J118" s="122">
        <f t="shared" si="44"/>
        <v>13</v>
      </c>
      <c r="K118" s="122" t="str">
        <f t="shared" si="44"/>
        <v>Riesgo Moderado (Z-8)</v>
      </c>
      <c r="L118" s="106"/>
    </row>
    <row r="119" spans="7:12" x14ac:dyDescent="0.25">
      <c r="G119" s="122">
        <v>2</v>
      </c>
      <c r="H119" s="122" t="str">
        <f t="shared" ref="H119:K119" si="45">+G67</f>
        <v>GC-V.Ejec. 7</v>
      </c>
      <c r="I119" s="122" t="str">
        <f t="shared" si="45"/>
        <v>Manipulación de liquidaciones de pagos de concesiones</v>
      </c>
      <c r="J119" s="122">
        <f t="shared" si="45"/>
        <v>13</v>
      </c>
      <c r="K119" s="122" t="str">
        <f t="shared" si="45"/>
        <v>Riesgo Moderado (Z-8)</v>
      </c>
      <c r="L119" s="106"/>
    </row>
    <row r="120" spans="7:12" x14ac:dyDescent="0.25">
      <c r="G120" s="122">
        <v>2</v>
      </c>
      <c r="H120" s="122" t="str">
        <f t="shared" ref="H120:K120" si="46">+G68</f>
        <v>GJ-DefJud.1</v>
      </c>
      <c r="I120" s="122" t="str">
        <f t="shared" si="46"/>
        <v>Ocultar o presentar pruebas  falsas o incompletas para beneficiar a terceros</v>
      </c>
      <c r="J120" s="122">
        <f t="shared" si="46"/>
        <v>13</v>
      </c>
      <c r="K120" s="122" t="str">
        <f t="shared" si="46"/>
        <v>Riesgo Moderado (Z-8)</v>
      </c>
      <c r="L120" s="106"/>
    </row>
    <row r="121" spans="7:12" x14ac:dyDescent="0.25">
      <c r="G121" s="122">
        <v>2</v>
      </c>
      <c r="H121" s="122" t="str">
        <f t="shared" ref="H121:K121" si="47">+G69</f>
        <v>GJ-DefJud.2</v>
      </c>
      <c r="I121" s="122" t="str">
        <f t="shared" si="47"/>
        <v>Negligencia en el seguimiento de los términos de  vencimiento procesales con el fin de beneficiar a terceros.</v>
      </c>
      <c r="J121" s="122">
        <f t="shared" si="47"/>
        <v>13</v>
      </c>
      <c r="K121" s="122" t="str">
        <f t="shared" si="47"/>
        <v>Riesgo Moderado (Z-8)</v>
      </c>
      <c r="L121" s="106"/>
    </row>
    <row r="122" spans="7:12" x14ac:dyDescent="0.25">
      <c r="G122" s="122">
        <v>3</v>
      </c>
      <c r="H122" s="122" t="str">
        <f t="shared" ref="H122:K122" si="48">+G70</f>
        <v>GJ-DefJud.4</v>
      </c>
      <c r="I122" s="122" t="str">
        <f t="shared" si="48"/>
        <v xml:space="preserve">Filtración de información de procesos judiciales </v>
      </c>
      <c r="J122" s="122">
        <f t="shared" si="48"/>
        <v>13</v>
      </c>
      <c r="K122" s="122" t="str">
        <f t="shared" si="48"/>
        <v>Riesgo Moderado (Z-8)</v>
      </c>
      <c r="L122" s="153"/>
    </row>
    <row r="123" spans="7:12" x14ac:dyDescent="0.25">
      <c r="G123" s="122">
        <v>3</v>
      </c>
      <c r="H123" s="122" t="str">
        <f t="shared" ref="H123:K123" si="49">+G71</f>
        <v>GAF - Arch.C1</v>
      </c>
      <c r="I123" s="122" t="str">
        <f t="shared" si="49"/>
        <v xml:space="preserve">Filtración de información , manipulación o robo de expedientes físicos para fines ilícitos. </v>
      </c>
      <c r="J123" s="122">
        <f t="shared" si="49"/>
        <v>13</v>
      </c>
      <c r="K123" s="122" t="str">
        <f t="shared" si="49"/>
        <v>Riesgo Moderado (Z-8)</v>
      </c>
      <c r="L123" s="153"/>
    </row>
    <row r="124" spans="7:12" x14ac:dyDescent="0.25">
      <c r="G124" s="122">
        <v>3</v>
      </c>
      <c r="H124" s="122" t="str">
        <f t="shared" ref="H124:K124" si="50">+G72</f>
        <v>GAF - Arch.C2</v>
      </c>
      <c r="I124" s="122" t="str">
        <f t="shared" si="50"/>
        <v>Destrucción de información con fines ilícitos</v>
      </c>
      <c r="J124" s="122">
        <f t="shared" si="50"/>
        <v>13</v>
      </c>
      <c r="K124" s="122" t="str">
        <f t="shared" si="50"/>
        <v>Riesgo Moderado (Z-8)</v>
      </c>
      <c r="L124" s="153"/>
    </row>
    <row r="125" spans="7:12" ht="12.75" x14ac:dyDescent="0.2">
      <c r="G125" s="122">
        <v>3</v>
      </c>
      <c r="H125" s="122" t="str">
        <f t="shared" ref="H125:K125" si="51">+G73</f>
        <v>GAF - Arch.C 5</v>
      </c>
      <c r="I125" s="122" t="str">
        <f t="shared" si="51"/>
        <v>Demoras y posibles pérdidas de documentos que forman parte de los expedientes de contratación de Concesiones e Interventorías.</v>
      </c>
      <c r="J125" s="122">
        <f t="shared" si="51"/>
        <v>13</v>
      </c>
      <c r="K125" s="122" t="str">
        <f t="shared" si="51"/>
        <v>Riesgo Moderado (Z-8)</v>
      </c>
    </row>
    <row r="126" spans="7:12" ht="12.75" x14ac:dyDescent="0.2">
      <c r="H126" s="214"/>
      <c r="I126" s="214"/>
      <c r="J126" s="214"/>
      <c r="K126" s="214"/>
    </row>
    <row r="127" spans="7:12" ht="12.75" x14ac:dyDescent="0.2">
      <c r="H127" s="221" t="s">
        <v>561</v>
      </c>
      <c r="I127" s="221" t="s">
        <v>566</v>
      </c>
      <c r="J127" s="221" t="s">
        <v>567</v>
      </c>
      <c r="K127" s="214"/>
    </row>
    <row r="128" spans="7:12" ht="12.75" x14ac:dyDescent="0.2">
      <c r="H128" s="216" t="s">
        <v>562</v>
      </c>
      <c r="I128" s="219">
        <f>COUNTA(K77:K101)</f>
        <v>25</v>
      </c>
      <c r="J128" s="220">
        <f>+I128/$I$132</f>
        <v>0.51020408163265307</v>
      </c>
      <c r="K128" s="214"/>
    </row>
    <row r="129" spans="8:11" ht="12.75" x14ac:dyDescent="0.2">
      <c r="H129" s="215" t="s">
        <v>563</v>
      </c>
      <c r="I129" s="219">
        <f>COUNTA(K102:K125)</f>
        <v>24</v>
      </c>
      <c r="J129" s="220">
        <f t="shared" ref="J129:J132" si="52">+I129/$I$132</f>
        <v>0.48979591836734693</v>
      </c>
      <c r="K129" s="214"/>
    </row>
    <row r="130" spans="8:11" ht="12.75" x14ac:dyDescent="0.2">
      <c r="H130" s="217" t="s">
        <v>565</v>
      </c>
      <c r="I130" s="219">
        <v>0</v>
      </c>
      <c r="J130" s="220">
        <f t="shared" si="52"/>
        <v>0</v>
      </c>
      <c r="K130" s="214"/>
    </row>
    <row r="131" spans="8:11" ht="12.75" x14ac:dyDescent="0.2">
      <c r="H131" s="218" t="s">
        <v>564</v>
      </c>
      <c r="I131" s="219">
        <v>0</v>
      </c>
      <c r="J131" s="220">
        <f t="shared" si="52"/>
        <v>0</v>
      </c>
      <c r="K131" s="214"/>
    </row>
    <row r="132" spans="8:11" ht="12.75" x14ac:dyDescent="0.2">
      <c r="H132" s="214"/>
      <c r="I132" s="221">
        <f>SUM(I128:I131)</f>
        <v>49</v>
      </c>
      <c r="J132" s="220">
        <f t="shared" si="52"/>
        <v>1</v>
      </c>
      <c r="K132" s="214"/>
    </row>
    <row r="133" spans="8:11" ht="12.75" x14ac:dyDescent="0.2">
      <c r="H133" s="214"/>
      <c r="I133" s="214"/>
      <c r="J133" s="214"/>
      <c r="K133" s="214"/>
    </row>
    <row r="134" spans="8:11" ht="12.75" x14ac:dyDescent="0.2">
      <c r="H134" s="214"/>
      <c r="I134" s="214"/>
      <c r="J134" s="214"/>
      <c r="K134" s="214"/>
    </row>
    <row r="135" spans="8:11" ht="12.75" x14ac:dyDescent="0.2">
      <c r="H135" s="214"/>
      <c r="I135" s="214"/>
      <c r="J135" s="214"/>
      <c r="K135" s="214"/>
    </row>
    <row r="136" spans="8:11" ht="12.75" x14ac:dyDescent="0.2">
      <c r="H136" s="214"/>
      <c r="I136" s="214"/>
      <c r="J136" s="214"/>
      <c r="K136" s="214"/>
    </row>
    <row r="137" spans="8:11" ht="12.75" x14ac:dyDescent="0.2">
      <c r="H137" s="214"/>
      <c r="I137" s="214"/>
      <c r="J137" s="214"/>
      <c r="K137" s="214"/>
    </row>
    <row r="138" spans="8:11" ht="12.75" x14ac:dyDescent="0.2">
      <c r="H138" s="214"/>
      <c r="I138" s="214"/>
      <c r="J138" s="214"/>
      <c r="K138" s="214"/>
    </row>
    <row r="139" spans="8:11" ht="12.75" x14ac:dyDescent="0.2">
      <c r="H139" s="214"/>
      <c r="I139" s="214"/>
      <c r="J139" s="214"/>
      <c r="K139" s="214"/>
    </row>
  </sheetData>
  <autoFilter ref="G8:J73">
    <sortState ref="G5:J69">
      <sortCondition ref="J5:J69"/>
    </sortState>
  </autoFilter>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workbookViewId="0"/>
  </sheetViews>
  <sheetFormatPr baseColWidth="10" defaultRowHeight="12.75" x14ac:dyDescent="0.2"/>
  <cols>
    <col min="1" max="1" width="4.28515625" customWidth="1"/>
    <col min="2" max="2" width="13.42578125" customWidth="1"/>
    <col min="3" max="3" width="22.85546875" customWidth="1"/>
    <col min="4" max="4" width="114.140625" customWidth="1"/>
    <col min="5" max="5" width="10.85546875" customWidth="1"/>
  </cols>
  <sheetData>
    <row r="1" spans="1:4" ht="35.25" customHeight="1" thickBot="1" x14ac:dyDescent="0.3">
      <c r="A1" s="54"/>
      <c r="B1" s="54"/>
      <c r="C1" s="54"/>
      <c r="D1" s="54"/>
    </row>
    <row r="2" spans="1:4" ht="86.25" customHeight="1" thickBot="1" x14ac:dyDescent="0.3">
      <c r="A2" s="54"/>
      <c r="B2" s="590" t="s">
        <v>74</v>
      </c>
      <c r="C2" s="591"/>
      <c r="D2" s="592"/>
    </row>
    <row r="3" spans="1:4" ht="57.75" customHeight="1" thickBot="1" x14ac:dyDescent="0.3">
      <c r="A3" s="54"/>
      <c r="B3" s="593" t="s">
        <v>288</v>
      </c>
      <c r="C3" s="594"/>
      <c r="D3" s="595"/>
    </row>
    <row r="4" spans="1:4" ht="79.5" customHeight="1" x14ac:dyDescent="0.25">
      <c r="A4" s="54"/>
      <c r="B4" s="55" t="s">
        <v>625</v>
      </c>
      <c r="C4" s="161"/>
      <c r="D4" s="56" t="s">
        <v>75</v>
      </c>
    </row>
    <row r="5" spans="1:4" ht="60" customHeight="1" x14ac:dyDescent="0.25">
      <c r="A5" s="54"/>
      <c r="B5" s="55"/>
      <c r="C5" s="228" t="s">
        <v>635</v>
      </c>
      <c r="D5" s="226" t="s">
        <v>615</v>
      </c>
    </row>
    <row r="6" spans="1:4" ht="111" customHeight="1" x14ac:dyDescent="0.25">
      <c r="A6" s="54"/>
      <c r="B6" s="55" t="s">
        <v>626</v>
      </c>
      <c r="C6" s="161"/>
      <c r="D6" s="56" t="s">
        <v>76</v>
      </c>
    </row>
    <row r="7" spans="1:4" ht="33.75" x14ac:dyDescent="0.25">
      <c r="A7" s="54"/>
      <c r="B7" s="55"/>
      <c r="C7" s="225" t="s">
        <v>631</v>
      </c>
      <c r="D7" s="226" t="s">
        <v>616</v>
      </c>
    </row>
    <row r="8" spans="1:4" ht="33.75" x14ac:dyDescent="0.25">
      <c r="A8" s="54"/>
      <c r="B8" s="55"/>
      <c r="C8" s="228" t="s">
        <v>630</v>
      </c>
      <c r="D8" s="226" t="s">
        <v>617</v>
      </c>
    </row>
    <row r="9" spans="1:4" ht="33.75" x14ac:dyDescent="0.25">
      <c r="A9" s="54"/>
      <c r="B9" s="55"/>
      <c r="C9" s="228" t="s">
        <v>573</v>
      </c>
      <c r="D9" s="226" t="s">
        <v>618</v>
      </c>
    </row>
    <row r="10" spans="1:4" ht="33.75" x14ac:dyDescent="0.25">
      <c r="A10" s="54"/>
      <c r="B10" s="55"/>
      <c r="C10" s="228" t="s">
        <v>574</v>
      </c>
      <c r="D10" s="226" t="s">
        <v>619</v>
      </c>
    </row>
    <row r="11" spans="1:4" ht="33.75" x14ac:dyDescent="0.25">
      <c r="A11" s="54"/>
      <c r="B11" s="55"/>
      <c r="C11" s="228" t="s">
        <v>579</v>
      </c>
      <c r="D11" s="226" t="s">
        <v>620</v>
      </c>
    </row>
    <row r="12" spans="1:4" ht="84" customHeight="1" x14ac:dyDescent="0.25">
      <c r="A12" s="54"/>
      <c r="B12" s="55" t="s">
        <v>627</v>
      </c>
      <c r="C12" s="161"/>
      <c r="D12" s="56" t="s">
        <v>77</v>
      </c>
    </row>
    <row r="13" spans="1:4" ht="33.75" x14ac:dyDescent="0.25">
      <c r="A13" s="54"/>
      <c r="B13" s="55"/>
      <c r="C13" s="228" t="s">
        <v>609</v>
      </c>
      <c r="D13" s="226" t="s">
        <v>621</v>
      </c>
    </row>
    <row r="14" spans="1:4" ht="101.25" x14ac:dyDescent="0.25">
      <c r="A14" s="54"/>
      <c r="B14" s="55" t="s">
        <v>628</v>
      </c>
      <c r="C14" s="161"/>
      <c r="D14" s="56" t="s">
        <v>78</v>
      </c>
    </row>
    <row r="15" spans="1:4" ht="33.75" x14ac:dyDescent="0.25">
      <c r="A15" s="54"/>
      <c r="B15" s="55"/>
      <c r="C15" s="228" t="s">
        <v>632</v>
      </c>
      <c r="D15" s="226" t="s">
        <v>622</v>
      </c>
    </row>
    <row r="16" spans="1:4" ht="33.75" x14ac:dyDescent="0.25">
      <c r="A16" s="54"/>
      <c r="B16" s="55"/>
      <c r="C16" s="225" t="s">
        <v>633</v>
      </c>
      <c r="D16" s="226" t="s">
        <v>624</v>
      </c>
    </row>
    <row r="17" spans="1:4" ht="33.75" x14ac:dyDescent="0.25">
      <c r="A17" s="54"/>
      <c r="B17" s="55" t="s">
        <v>629</v>
      </c>
      <c r="C17" s="161"/>
      <c r="D17" s="56" t="s">
        <v>90</v>
      </c>
    </row>
    <row r="18" spans="1:4" ht="63" customHeight="1" thickBot="1" x14ac:dyDescent="0.3">
      <c r="A18" s="54"/>
      <c r="B18" s="57"/>
      <c r="C18" s="229" t="s">
        <v>634</v>
      </c>
      <c r="D18" s="227" t="s">
        <v>623</v>
      </c>
    </row>
    <row r="19" spans="1:4" ht="42" customHeight="1" x14ac:dyDescent="0.25">
      <c r="A19" s="54"/>
      <c r="B19" s="54"/>
      <c r="C19" s="54"/>
      <c r="D19" s="54"/>
    </row>
  </sheetData>
  <mergeCells count="2">
    <mergeCell ref="B2:D2"/>
    <mergeCell ref="B3:D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12</vt:i4>
      </vt:variant>
    </vt:vector>
  </HeadingPairs>
  <TitlesOfParts>
    <vt:vector size="18" baseType="lpstr">
      <vt:lpstr>MapaRiesgosAnticorrupcionANI</vt:lpstr>
      <vt:lpstr>DB</vt:lpstr>
      <vt:lpstr>Matriz de Riesgo</vt:lpstr>
      <vt:lpstr>Cambios 2017-2016</vt:lpstr>
      <vt:lpstr>InsumosMatrizRiesgos</vt:lpstr>
      <vt:lpstr>Convenciones</vt:lpstr>
      <vt:lpstr>A</vt:lpstr>
      <vt:lpstr>MapaRiesgosAnticorrupcionANI!Área_de_impresión</vt:lpstr>
      <vt:lpstr>'Matriz de Riesgo'!Área_de_impresión</vt:lpstr>
      <vt:lpstr>B</vt:lpstr>
      <vt:lpstr>CE</vt:lpstr>
      <vt:lpstr>EXISTENCONTROLES</vt:lpstr>
      <vt:lpstr>IMPACTO</vt:lpstr>
      <vt:lpstr>OPCIONESDEMANEJO</vt:lpstr>
      <vt:lpstr>PROBABILIDAD</vt:lpstr>
      <vt:lpstr>TIPODERIESGO</vt:lpstr>
      <vt:lpstr>MapaRiesgosAnticorrupcionANI!Títulos_a_imprimir</vt:lpstr>
      <vt:lpstr>'Matriz de Riesgo'!Títulos_a_imprimir</vt:lpstr>
    </vt:vector>
  </TitlesOfParts>
  <Company>Dark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mparra@ani.gov.co</dc:creator>
  <cp:lastModifiedBy>Monica Viviana Parra Segura</cp:lastModifiedBy>
  <cp:lastPrinted>2017-01-30T20:13:45Z</cp:lastPrinted>
  <dcterms:created xsi:type="dcterms:W3CDTF">2007-05-23T11:34:18Z</dcterms:created>
  <dcterms:modified xsi:type="dcterms:W3CDTF">2017-01-30T20:28:45Z</dcterms:modified>
</cp:coreProperties>
</file>