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nionline-my.sharepoint.com/personal/nmorales_ani_gov_co/Documents/PAOLA/INTRANET/NUEVA INTRANET/Riesgos/"/>
    </mc:Choice>
  </mc:AlternateContent>
  <bookViews>
    <workbookView xWindow="0" yWindow="0" windowWidth="24000" windowHeight="9510"/>
  </bookViews>
  <sheets>
    <sheet name="Matriz de Riesg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'Matriz de Riesgo'!$B$5:$AB$114</definedName>
    <definedName name="BID">[2]DB!$N$5:$N$8</definedName>
    <definedName name="dd">[2]DB!$N$5:$N$8</definedName>
    <definedName name="eeee">[3]DB!$N$5:$N$8</definedName>
    <definedName name="hvanegas">[4]DB!$N$5:$N$8</definedName>
    <definedName name="OP">#REF!</definedName>
    <definedName name="Opcionesmanejo">[2]DB!$N$5:$N$8</definedName>
    <definedName name="_xlnm.Print_Titles" localSheetId="0">'Matriz de Riesgo'!$11:$12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14" i="1"/>
  <c r="H14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F26" i="1"/>
  <c r="G26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D40" i="1"/>
  <c r="F40" i="1"/>
  <c r="H40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H52" i="1"/>
  <c r="D55" i="1"/>
  <c r="F55" i="1"/>
  <c r="H55" i="1"/>
  <c r="D57" i="1"/>
  <c r="E57" i="1"/>
  <c r="D66" i="1"/>
  <c r="F66" i="1"/>
  <c r="H66" i="1"/>
  <c r="D83" i="1"/>
  <c r="F83" i="1"/>
  <c r="H83" i="1"/>
  <c r="D104" i="1"/>
  <c r="D105" i="1"/>
  <c r="D106" i="1"/>
  <c r="E106" i="1"/>
  <c r="D107" i="1"/>
  <c r="E107" i="1" s="1"/>
  <c r="D108" i="1"/>
  <c r="E108" i="1"/>
  <c r="B110" i="1"/>
  <c r="B111" i="1"/>
  <c r="B112" i="1"/>
  <c r="E105" i="1" l="1"/>
</calcChain>
</file>

<file path=xl/sharedStrings.xml><?xml version="1.0" encoding="utf-8"?>
<sst xmlns="http://schemas.openxmlformats.org/spreadsheetml/2006/main" count="41" uniqueCount="41">
  <si>
    <t>Riesgos en Zona Baja</t>
  </si>
  <si>
    <t>Riesgos en Zona Moderada</t>
  </si>
  <si>
    <t>Riesgo en Zona Alta</t>
  </si>
  <si>
    <t>Riesgos en Zona Extrema</t>
  </si>
  <si>
    <t>Total de Riesgos</t>
  </si>
  <si>
    <t>ESTADISTICOS</t>
  </si>
  <si>
    <t>Zona 15 de Riesgo Extremo (E.)</t>
  </si>
  <si>
    <t xml:space="preserve">Zona 11 de Riesgo Alto </t>
  </si>
  <si>
    <t xml:space="preserve">Zona 6 de Riesgo Moderado </t>
  </si>
  <si>
    <t>CASI SEGURO</t>
  </si>
  <si>
    <t>Zona 14 de Riesgo Extremo</t>
  </si>
  <si>
    <t xml:space="preserve">Zona 10 de Riesgo Alto </t>
  </si>
  <si>
    <t>Zona 5 de Riesgo Moderado</t>
  </si>
  <si>
    <t>PROBABLE</t>
  </si>
  <si>
    <t>Zona 13 de Riesgo Extremo</t>
  </si>
  <si>
    <t>Zona 9 de Riesgo Alto (A)</t>
  </si>
  <si>
    <t>Zona 4 de riesgo Moderada</t>
  </si>
  <si>
    <t>C (POSIBLE)</t>
  </si>
  <si>
    <t>Zona 12 de Riesgo de riesgo Alto</t>
  </si>
  <si>
    <t>Zona 7 de Riesgo Moderado (M)</t>
  </si>
  <si>
    <t xml:space="preserve">Zona 2 de Riesgo Bajo </t>
  </si>
  <si>
    <t>IMPROBABLE</t>
  </si>
  <si>
    <t>.</t>
  </si>
  <si>
    <t xml:space="preserve">Zona 8 de Riesgo Moderado </t>
  </si>
  <si>
    <t xml:space="preserve">Zona 3 de Riesgo Bajo </t>
  </si>
  <si>
    <t>Zona 1 de Riesgo Bajo (B)</t>
  </si>
  <si>
    <t>RARO</t>
  </si>
  <si>
    <t>CATASTROFICO</t>
  </si>
  <si>
    <t>MAYOR</t>
  </si>
  <si>
    <t>MODERADO</t>
  </si>
  <si>
    <t>IMPACTO</t>
  </si>
  <si>
    <t>PROBABILIDAD</t>
  </si>
  <si>
    <t>Version 1 Fecha Enero 2017</t>
  </si>
  <si>
    <t>Hoja 1 de 1</t>
  </si>
  <si>
    <t>MATRIZ DE RIESGO Y MEDIDAS ANTICORRUPCION  ANI 2017</t>
  </si>
  <si>
    <t>Fecha: 10/11/2013</t>
  </si>
  <si>
    <t>Formato</t>
  </si>
  <si>
    <t xml:space="preserve">Versión: 1.0 </t>
  </si>
  <si>
    <t>SISTEMA INTEGRADO DE GESTIÓN</t>
  </si>
  <si>
    <t>Código:  SEPG-F-009 (b)</t>
  </si>
  <si>
    <t>AGENCIA NACIONAL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</si>
</sst>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0"/>
      <name val="Arial"/>
    </font>
    <font>
      <b/>
      <sz val="22"/>
      <name val="Arial"/>
      <family val="2"/>
    </font>
    <font>
      <sz val="14"/>
      <name val="Arial"/>
      <family val="2"/>
    </font>
    <font>
      <sz val="26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24"/>
      <name val="Arial"/>
      <family val="2"/>
    </font>
    <font>
      <b/>
      <sz val="26"/>
      <color theme="0"/>
      <name val="Arial"/>
      <family val="2"/>
    </font>
    <font>
      <b/>
      <sz val="36"/>
      <color theme="0"/>
      <name val="Arial"/>
      <family val="2"/>
    </font>
    <font>
      <sz val="24"/>
      <color theme="1"/>
      <name val="Arial"/>
      <family val="2"/>
    </font>
    <font>
      <b/>
      <sz val="28"/>
      <color theme="0"/>
      <name val="Arial"/>
      <family val="2"/>
    </font>
    <font>
      <b/>
      <sz val="24"/>
      <color theme="1"/>
      <name val="Arial"/>
      <family val="2"/>
    </font>
    <font>
      <b/>
      <sz val="36"/>
      <color theme="1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20"/>
      <name val="Arial"/>
      <family val="2"/>
    </font>
    <font>
      <b/>
      <sz val="3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5" fillId="2" borderId="3" xfId="0" applyFont="1" applyFill="1" applyBorder="1"/>
    <xf numFmtId="0" fontId="6" fillId="0" borderId="0" xfId="0" applyFont="1"/>
    <xf numFmtId="164" fontId="5" fillId="2" borderId="4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/>
    <xf numFmtId="0" fontId="5" fillId="2" borderId="8" xfId="0" applyFont="1" applyFill="1" applyBorder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0" xfId="1"/>
    <xf numFmtId="0" fontId="10" fillId="4" borderId="1" xfId="1" applyFont="1" applyFill="1" applyBorder="1" applyAlignment="1">
      <alignment horizontal="left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0" fillId="5" borderId="0" xfId="1" applyFont="1" applyFill="1" applyBorder="1" applyAlignment="1">
      <alignment horizontal="left" vertical="center" wrapText="1"/>
    </xf>
    <xf numFmtId="0" fontId="10" fillId="5" borderId="0" xfId="1" applyFont="1" applyFill="1" applyBorder="1" applyAlignment="1">
      <alignment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top" wrapText="1"/>
    </xf>
    <xf numFmtId="0" fontId="13" fillId="4" borderId="5" xfId="1" applyFont="1" applyFill="1" applyBorder="1" applyAlignment="1">
      <alignment horizontal="center" vertical="top" wrapText="1"/>
    </xf>
    <xf numFmtId="0" fontId="13" fillId="5" borderId="0" xfId="1" applyFont="1" applyFill="1" applyBorder="1" applyAlignment="1">
      <alignment horizontal="center" vertical="top" wrapText="1"/>
    </xf>
    <xf numFmtId="0" fontId="13" fillId="5" borderId="4" xfId="1" applyFont="1" applyFill="1" applyBorder="1" applyAlignment="1">
      <alignment horizontal="center" vertical="top" wrapText="1"/>
    </xf>
    <xf numFmtId="0" fontId="13" fillId="5" borderId="5" xfId="1" applyFont="1" applyFill="1" applyBorder="1" applyAlignment="1">
      <alignment horizontal="center" vertical="top" wrapText="1"/>
    </xf>
    <xf numFmtId="0" fontId="10" fillId="4" borderId="6" xfId="1" applyFont="1" applyFill="1" applyBorder="1" applyAlignment="1">
      <alignment horizontal="right" vertical="center" wrapText="1"/>
    </xf>
    <xf numFmtId="0" fontId="10" fillId="4" borderId="8" xfId="1" applyFont="1" applyFill="1" applyBorder="1" applyAlignment="1">
      <alignment horizontal="right" vertical="center" wrapText="1"/>
    </xf>
    <xf numFmtId="0" fontId="10" fillId="5" borderId="6" xfId="1" applyFont="1" applyFill="1" applyBorder="1" applyAlignment="1">
      <alignment horizontal="right" vertical="center" wrapText="1"/>
    </xf>
    <xf numFmtId="0" fontId="10" fillId="5" borderId="8" xfId="1" applyFont="1" applyFill="1" applyBorder="1" applyAlignment="1">
      <alignment horizontal="right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4" borderId="4" xfId="1" applyFont="1" applyFill="1" applyBorder="1" applyAlignment="1">
      <alignment vertical="center" wrapText="1"/>
    </xf>
    <xf numFmtId="0" fontId="10" fillId="4" borderId="0" xfId="1" applyFont="1" applyFill="1" applyBorder="1" applyAlignment="1">
      <alignment vertical="center" wrapText="1"/>
    </xf>
    <xf numFmtId="0" fontId="10" fillId="5" borderId="0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left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left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left" vertical="center" wrapText="1"/>
    </xf>
    <xf numFmtId="0" fontId="16" fillId="6" borderId="3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left" vertical="center" wrapText="1"/>
    </xf>
    <xf numFmtId="0" fontId="16" fillId="6" borderId="4" xfId="1" applyFont="1" applyFill="1" applyBorder="1" applyAlignment="1">
      <alignment horizontal="left" vertical="center" wrapText="1"/>
    </xf>
    <xf numFmtId="0" fontId="15" fillId="4" borderId="4" xfId="1" applyFont="1" applyFill="1" applyBorder="1" applyAlignment="1">
      <alignment horizontal="left" vertical="center" wrapText="1"/>
    </xf>
    <xf numFmtId="0" fontId="17" fillId="6" borderId="4" xfId="1" applyFont="1" applyFill="1" applyBorder="1" applyAlignment="1">
      <alignment horizontal="center" vertical="top" wrapText="1"/>
    </xf>
    <xf numFmtId="0" fontId="17" fillId="6" borderId="5" xfId="1" applyFont="1" applyFill="1" applyBorder="1" applyAlignment="1">
      <alignment horizontal="center" vertical="top" wrapText="1"/>
    </xf>
    <xf numFmtId="0" fontId="10" fillId="4" borderId="4" xfId="1" applyFont="1" applyFill="1" applyBorder="1" applyAlignment="1">
      <alignment horizontal="right" vertical="center" wrapText="1"/>
    </xf>
    <xf numFmtId="0" fontId="10" fillId="4" borderId="0" xfId="1" applyFont="1" applyFill="1" applyBorder="1" applyAlignment="1">
      <alignment horizontal="right" vertical="center" wrapText="1"/>
    </xf>
    <xf numFmtId="0" fontId="10" fillId="5" borderId="7" xfId="1" applyFont="1" applyFill="1" applyBorder="1" applyAlignment="1">
      <alignment horizontal="right" vertical="center" wrapText="1"/>
    </xf>
    <xf numFmtId="0" fontId="16" fillId="6" borderId="6" xfId="1" applyFont="1" applyFill="1" applyBorder="1" applyAlignment="1">
      <alignment horizontal="right" vertical="center" wrapText="1"/>
    </xf>
    <xf numFmtId="0" fontId="16" fillId="6" borderId="8" xfId="1" applyFont="1" applyFill="1" applyBorder="1" applyAlignment="1">
      <alignment horizontal="right" vertical="center" wrapText="1"/>
    </xf>
    <xf numFmtId="0" fontId="16" fillId="5" borderId="4" xfId="1" applyFont="1" applyFill="1" applyBorder="1" applyAlignment="1">
      <alignment vertical="center" wrapText="1"/>
    </xf>
    <xf numFmtId="0" fontId="16" fillId="5" borderId="0" xfId="1" applyFont="1" applyFill="1" applyBorder="1" applyAlignment="1">
      <alignment vertical="center" wrapText="1"/>
    </xf>
    <xf numFmtId="0" fontId="16" fillId="6" borderId="0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left" vertical="center" wrapText="1"/>
    </xf>
    <xf numFmtId="0" fontId="14" fillId="7" borderId="5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horizontal="left" vertical="center" wrapText="1"/>
    </xf>
    <xf numFmtId="0" fontId="18" fillId="6" borderId="0" xfId="1" applyFont="1" applyFill="1" applyBorder="1" applyAlignment="1">
      <alignment horizontal="center" vertical="center" wrapText="1"/>
    </xf>
    <xf numFmtId="0" fontId="18" fillId="7" borderId="0" xfId="1" applyFont="1" applyFill="1" applyBorder="1" applyAlignment="1">
      <alignment horizontal="left" vertical="center" wrapText="1"/>
    </xf>
    <xf numFmtId="0" fontId="18" fillId="7" borderId="5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left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left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1" fontId="16" fillId="6" borderId="6" xfId="1" applyNumberFormat="1" applyFont="1" applyFill="1" applyBorder="1" applyAlignment="1">
      <alignment horizontal="right" vertical="center" wrapText="1"/>
    </xf>
    <xf numFmtId="1" fontId="16" fillId="6" borderId="8" xfId="1" applyNumberFormat="1" applyFont="1" applyFill="1" applyBorder="1" applyAlignment="1">
      <alignment horizontal="right" vertical="center" wrapText="1"/>
    </xf>
    <xf numFmtId="0" fontId="16" fillId="6" borderId="4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vertical="center" wrapText="1"/>
    </xf>
    <xf numFmtId="0" fontId="16" fillId="6" borderId="4" xfId="1" applyFont="1" applyFill="1" applyBorder="1" applyAlignment="1">
      <alignment vertical="center" wrapText="1"/>
    </xf>
    <xf numFmtId="0" fontId="18" fillId="7" borderId="0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left" vertical="center" wrapText="1"/>
    </xf>
    <xf numFmtId="0" fontId="18" fillId="7" borderId="3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left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justify" vertical="top" wrapText="1"/>
    </xf>
    <xf numFmtId="0" fontId="5" fillId="6" borderId="0" xfId="0" applyFont="1" applyFill="1" applyBorder="1" applyAlignment="1">
      <alignment vertical="center"/>
    </xf>
    <xf numFmtId="0" fontId="17" fillId="7" borderId="4" xfId="1" applyFont="1" applyFill="1" applyBorder="1" applyAlignment="1">
      <alignment horizontal="center" vertical="top" wrapText="1"/>
    </xf>
    <xf numFmtId="0" fontId="17" fillId="7" borderId="5" xfId="1" applyFont="1" applyFill="1" applyBorder="1" applyAlignment="1">
      <alignment horizontal="center" vertical="top" wrapText="1"/>
    </xf>
    <xf numFmtId="0" fontId="16" fillId="6" borderId="6" xfId="1" applyFont="1" applyFill="1" applyBorder="1" applyAlignment="1">
      <alignment vertical="center" wrapText="1"/>
    </xf>
    <xf numFmtId="0" fontId="16" fillId="6" borderId="8" xfId="1" applyFont="1" applyFill="1" applyBorder="1" applyAlignment="1">
      <alignment vertical="center" wrapText="1"/>
    </xf>
    <xf numFmtId="1" fontId="16" fillId="7" borderId="6" xfId="1" applyNumberFormat="1" applyFont="1" applyFill="1" applyBorder="1" applyAlignment="1">
      <alignment horizontal="right" vertical="center" wrapText="1"/>
    </xf>
    <xf numFmtId="1" fontId="16" fillId="7" borderId="8" xfId="1" applyNumberFormat="1" applyFont="1" applyFill="1" applyBorder="1" applyAlignment="1">
      <alignment horizontal="right" vertical="center" wrapText="1"/>
    </xf>
    <xf numFmtId="0" fontId="14" fillId="6" borderId="4" xfId="1" applyFont="1" applyFill="1" applyBorder="1" applyAlignment="1">
      <alignment vertical="center" wrapText="1"/>
    </xf>
    <xf numFmtId="0" fontId="14" fillId="6" borderId="0" xfId="1" applyFont="1" applyFill="1" applyBorder="1" applyAlignment="1">
      <alignment vertical="center" wrapText="1"/>
    </xf>
    <xf numFmtId="0" fontId="14" fillId="7" borderId="4" xfId="1" applyFont="1" applyFill="1" applyBorder="1" applyAlignment="1">
      <alignment horizontal="left" vertical="center" wrapText="1"/>
    </xf>
    <xf numFmtId="0" fontId="19" fillId="7" borderId="0" xfId="1" applyFont="1" applyFill="1" applyBorder="1" applyAlignment="1">
      <alignment vertical="center" wrapText="1"/>
    </xf>
    <xf numFmtId="0" fontId="19" fillId="7" borderId="4" xfId="1" applyFont="1" applyFill="1" applyBorder="1" applyAlignment="1">
      <alignment horizontal="left" vertical="center" wrapText="1"/>
    </xf>
    <xf numFmtId="0" fontId="18" fillId="6" borderId="3" xfId="1" applyFont="1" applyFill="1" applyBorder="1" applyAlignment="1">
      <alignment horizontal="left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18" fillId="6" borderId="5" xfId="1" applyFont="1" applyFill="1" applyBorder="1" applyAlignment="1">
      <alignment horizontal="left" vertical="center" wrapText="1"/>
    </xf>
    <xf numFmtId="0" fontId="18" fillId="7" borderId="5" xfId="1" applyFont="1" applyFill="1" applyBorder="1" applyAlignment="1">
      <alignment horizontal="left" vertical="center" wrapText="1"/>
    </xf>
    <xf numFmtId="0" fontId="9" fillId="0" borderId="0" xfId="0" applyFont="1"/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4" fillId="0" borderId="0" xfId="0" applyFont="1" applyBorder="1"/>
    <xf numFmtId="0" fontId="4" fillId="0" borderId="5" xfId="0" applyFont="1" applyBorder="1"/>
    <xf numFmtId="0" fontId="5" fillId="0" borderId="15" xfId="1" applyFont="1" applyBorder="1" applyAlignment="1">
      <alignment horizontal="center" vertical="top" wrapText="1"/>
    </xf>
    <xf numFmtId="0" fontId="5" fillId="0" borderId="16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top" wrapText="1"/>
    </xf>
    <xf numFmtId="0" fontId="5" fillId="0" borderId="18" xfId="1" applyFont="1" applyBorder="1" applyAlignment="1">
      <alignment horizontal="center" vertical="top" wrapText="1"/>
    </xf>
    <xf numFmtId="0" fontId="4" fillId="0" borderId="1" xfId="0" applyFont="1" applyBorder="1"/>
    <xf numFmtId="0" fontId="4" fillId="0" borderId="3" xfId="0" applyFont="1" applyBorder="1"/>
    <xf numFmtId="0" fontId="11" fillId="0" borderId="0" xfId="1" applyFont="1" applyBorder="1" applyAlignment="1">
      <alignment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4" fillId="0" borderId="6" xfId="0" applyFont="1" applyBorder="1"/>
    <xf numFmtId="0" fontId="20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0" fontId="24" fillId="0" borderId="21" xfId="1" applyFont="1" applyBorder="1" applyAlignment="1">
      <alignment horizontal="center"/>
    </xf>
    <xf numFmtId="0" fontId="9" fillId="0" borderId="0" xfId="1" applyBorder="1" applyAlignment="1">
      <alignment horizontal="center"/>
    </xf>
    <xf numFmtId="0" fontId="23" fillId="2" borderId="22" xfId="1" applyFont="1" applyFill="1" applyBorder="1" applyAlignment="1">
      <alignment horizontal="center" vertical="center"/>
    </xf>
    <xf numFmtId="0" fontId="24" fillId="0" borderId="23" xfId="1" applyFont="1" applyBorder="1" applyAlignment="1">
      <alignment horizontal="center"/>
    </xf>
    <xf numFmtId="0" fontId="24" fillId="0" borderId="24" xfId="1" applyFont="1" applyBorder="1" applyAlignment="1">
      <alignment horizontal="center"/>
    </xf>
    <xf numFmtId="0" fontId="24" fillId="0" borderId="25" xfId="1" applyFont="1" applyBorder="1" applyAlignment="1">
      <alignment horizontal="center"/>
    </xf>
    <xf numFmtId="0" fontId="9" fillId="0" borderId="22" xfId="1" applyBorder="1" applyAlignment="1">
      <alignment horizontal="center"/>
    </xf>
    <xf numFmtId="0" fontId="9" fillId="2" borderId="0" xfId="1" applyFont="1" applyFill="1" applyBorder="1" applyAlignment="1">
      <alignment vertical="center"/>
    </xf>
    <xf numFmtId="0" fontId="9" fillId="0" borderId="0" xfId="1" applyBorder="1"/>
    <xf numFmtId="0" fontId="9" fillId="0" borderId="0" xfId="1" applyBorder="1" applyAlignment="1">
      <alignment horizontal="left"/>
    </xf>
    <xf numFmtId="0" fontId="9" fillId="0" borderId="0" xfId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512989</xdr:colOff>
      <xdr:row>4</xdr:row>
      <xdr:rowOff>190500</xdr:rowOff>
    </xdr:from>
    <xdr:ext cx="1496785" cy="1625600"/>
    <xdr:pic>
      <xdr:nvPicPr>
        <xdr:cNvPr id="2" name="Picture 2" descr="D:\Manual de Identidad Corporativa\Manual JPG\MANUAL ANI FINAL PRIMERA PARTE-02.jpg">
          <a:extLst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66" t="30461" r="25232" b="22282"/>
        <a:stretch>
          <a:fillRect/>
        </a:stretch>
      </xdr:blipFill>
      <xdr:spPr bwMode="auto">
        <a:xfrm>
          <a:off x="1274989" y="809625"/>
          <a:ext cx="1496785" cy="162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158750</xdr:colOff>
      <xdr:row>10</xdr:row>
      <xdr:rowOff>793750</xdr:rowOff>
    </xdr:from>
    <xdr:ext cx="10045700" cy="12014200"/>
    <xdr:pic>
      <xdr:nvPicPr>
        <xdr:cNvPr id="3" name="Imagen 2">
          <a:extLst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0" y="1784350"/>
          <a:ext cx="10045700" cy="120142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pa%20de%20Riesg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\2012\1.%20Documentos%20Entrega%20Enero%20de%202012\PIL%2016\Riesgos%20por%20proceso\Riesgos%20Convenio%20BI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\2011\5.Documentos%20Entrega%20Mayo%20de%202011\Seguimiento%20a%20mapas%20de%20riesgos%20(16)\Riesgos%20Control%20Interno\riesgos%20MC%20CPSN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\2012\8.%20Documentos%20Entrega%20Agosto%20de%202012\PIL%2016\Formatos%20riesgos%20SIG%20V2%20-%20Contabilidad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RiesgosAnticorrupcionANI"/>
      <sheetName val="DB"/>
      <sheetName val="Cambios 2017-2016"/>
      <sheetName val="InsumosMatrizRiesgos"/>
      <sheetName val="Convenciones"/>
    </sheetNames>
    <sheetDataSet>
      <sheetData sheetId="0">
        <row r="196">
          <cell r="B196" t="str">
            <v>NOTAS:          1. Para consultar causas, consecuencias y demás detalles del mapa, por favor consulte nuestra pagina web de forma especifica para cada proceso. Ruta: https://www.ani.gov.co/riesgos-y-medidas-anticorrupion</v>
          </cell>
        </row>
        <row r="197">
          <cell r="C197" t="str">
            <v>2. Mapa de Riesgos Anticorrupción ajustado según Decreto 124 de 26 de enero de 2016</v>
          </cell>
        </row>
        <row r="198">
          <cell r="C198" t="str">
            <v>3. El presente mapa de riesgos surtio la etapa de participación y consulta a la ciudadanía solicitado por la ley mediante la publicación en la pagina web y mediante informacion de comunicado oficial entre el 23 al 31 de enero de 2017</v>
          </cell>
        </row>
      </sheetData>
      <sheetData sheetId="1" refreshError="1"/>
      <sheetData sheetId="2" refreshError="1"/>
      <sheetData sheetId="3">
        <row r="77">
          <cell r="H77" t="str">
            <v>GC-V.G.Cont.1</v>
          </cell>
          <cell r="I77" t="str">
            <v>Manipulación de informes de seguimiento a contratos para favorecer a un tercero.</v>
          </cell>
        </row>
        <row r="78">
          <cell r="H78" t="str">
            <v>GC-V.G.Cont.2</v>
          </cell>
          <cell r="I78" t="str">
            <v>Omisión de reportes por actividades sospechosas de LAFT/CO relacionadas con las concesiones.</v>
          </cell>
        </row>
        <row r="79">
          <cell r="H79" t="str">
            <v>GC-V.G.Cont.4</v>
          </cell>
          <cell r="I79" t="str">
            <v>Intercambio de prebendas para el otorgamiento de permisos .</v>
          </cell>
        </row>
        <row r="80">
          <cell r="H80" t="str">
            <v>GC-V.G.Cont.5</v>
          </cell>
          <cell r="I80" t="str">
            <v>Filtración de información o robo de expedientes para provecho personal o de terceros</v>
          </cell>
        </row>
        <row r="81">
          <cell r="H81" t="str">
            <v>GC-V.G.Cont.6</v>
          </cell>
          <cell r="I81" t="str">
            <v>Utilización indebida de información privilegiada</v>
          </cell>
        </row>
        <row r="82">
          <cell r="H82" t="str">
            <v>GC-Amb 2</v>
          </cell>
          <cell r="I82" t="str">
            <v xml:space="preserve">Manipulación de informes sobre el  cumplimiento de obligaciones  ambientales.
</v>
          </cell>
        </row>
        <row r="83">
          <cell r="H83" t="str">
            <v>GC-Pred.4</v>
          </cell>
          <cell r="I83" t="str">
            <v>Anotaciones de medidas cautelares y/o limitaciones al dominio en el folio de matrícula inmobiliaria de los bienes inmuebles requeridos para el desarrollo de las obras en los proyectos de concesión</v>
          </cell>
        </row>
        <row r="84">
          <cell r="H84" t="str">
            <v>GC-V.Ejec.2</v>
          </cell>
          <cell r="I84" t="str">
            <v>Omisión de reportes por actividades sospechosas de LAFT/CO relacionadas con las concesiones.</v>
          </cell>
        </row>
        <row r="85">
          <cell r="H85" t="str">
            <v>GC-V.Ejec.4</v>
          </cell>
          <cell r="I85" t="str">
            <v>Intercambio de prebendas para el otorgamiento de permisos relacionados.</v>
          </cell>
        </row>
        <row r="86">
          <cell r="H86" t="str">
            <v>GJ-DefJud.3</v>
          </cell>
          <cell r="I86" t="str">
            <v>Incumplimiento o falta de gestión efectiva ante ordenes judiciales.</v>
          </cell>
        </row>
        <row r="87">
          <cell r="H87" t="str">
            <v>EPI-V.Estruc.4</v>
          </cell>
          <cell r="I87" t="str">
            <v>Omisión de reportes por actividades sospechosas de LAFT/CO relacionadas con las firmas estructuradora</v>
          </cell>
        </row>
        <row r="88">
          <cell r="H88" t="str">
            <v>GC-V.G.Cont.8</v>
          </cell>
        </row>
        <row r="89">
          <cell r="H89" t="str">
            <v>GC-Amb 4</v>
          </cell>
        </row>
        <row r="90">
          <cell r="H90" t="str">
            <v>GC-V.Ejec.8</v>
          </cell>
        </row>
        <row r="91">
          <cell r="H91" t="str">
            <v>CP-Cont.1</v>
          </cell>
          <cell r="I91" t="str">
            <v>Elaboración y modificación del pliego de condiciones  a la medida de una firma(s) particular.</v>
          </cell>
        </row>
        <row r="92">
          <cell r="H92" t="str">
            <v>EPI-V.Estruc.3</v>
          </cell>
          <cell r="I92" t="str">
            <v>Filtración de la información contenida en los estudios de factibilidad antes de su aprobación final.</v>
          </cell>
        </row>
        <row r="93">
          <cell r="H93" t="str">
            <v>GC-V.G.Cont.7</v>
          </cell>
          <cell r="I93" t="str">
            <v>Manipulación de liquidaciones de pagos de concesiones</v>
          </cell>
        </row>
        <row r="94">
          <cell r="H94" t="str">
            <v>GC-Amb 3</v>
          </cell>
          <cell r="I94" t="str">
            <v>Negligencia en la gestión para hacer efectivo el  cumplimiento de las obligaciones ambientales de los concesionarios.</v>
          </cell>
        </row>
        <row r="95">
          <cell r="H95" t="str">
            <v>GC-Soc1</v>
          </cell>
          <cell r="I95" t="str">
            <v>Perjudicar el desarrollo de la concesión por las demoras en los procesos relacionados con trámites sociales con entidades como Ministerio del Interior e ICANH.</v>
          </cell>
        </row>
        <row r="96">
          <cell r="H96" t="str">
            <v>GC-Soc2</v>
          </cell>
          <cell r="I96" t="str">
            <v>Negligencia en la gestión para hacer efectivo el cumplimiento de las obligaciones sociales.</v>
          </cell>
        </row>
        <row r="97">
          <cell r="H97" t="str">
            <v>GC-Pred.1</v>
          </cell>
          <cell r="I97" t="str">
            <v>Filtración de información  contenida en los  expedientes prediales, que permita que personas inescrupulosas se beneficien de la información contenida en ellos.</v>
          </cell>
        </row>
        <row r="98">
          <cell r="H98" t="str">
            <v>GC-Pred.2</v>
          </cell>
          <cell r="I98" t="str">
            <v>Manipulación  de los  Informes obtenidos del control y seguimiento predial a los contratos, para favorecer a un tercero.</v>
          </cell>
        </row>
        <row r="99">
          <cell r="H99" t="str">
            <v>GC-Pred.3</v>
          </cell>
          <cell r="I99" t="str">
            <v xml:space="preserve">
Indebida aplicación de las metodologías aleatorias en la elaboración de los avalúos de los bienes requeridos para los proyectos</v>
          </cell>
        </row>
        <row r="100">
          <cell r="H100" t="str">
            <v>GAF - Arch.C 3</v>
          </cell>
          <cell r="I100" t="str">
            <v>Ocultar  o demorar correspondencia entrante o de salida</v>
          </cell>
        </row>
        <row r="101">
          <cell r="H101" t="str">
            <v>GAF - Arch.C4</v>
          </cell>
          <cell r="I101" t="str">
            <v>Perdidas de información por medidas de conservación deficientes.</v>
          </cell>
        </row>
        <row r="102">
          <cell r="H102" t="str">
            <v>GC-V.G.Cont.9</v>
          </cell>
          <cell r="I102" t="str">
            <v xml:space="preserve">No publicar información  contractual </v>
          </cell>
        </row>
        <row r="103">
          <cell r="H103" t="str">
            <v>GC-V.G.Cont.3</v>
          </cell>
          <cell r="I103" t="str">
            <v xml:space="preserve">Negligencia en la gestión para hacer efectivo el  cumplimiento contractual generando anomalías y detrimento patrimonial a la Nación.
</v>
          </cell>
        </row>
        <row r="104">
          <cell r="H104" t="str">
            <v>GC-Soc3</v>
          </cell>
          <cell r="I104" t="str">
            <v>Solicitud de cambio u obras adicionales por parte de la comunidad, o requerimientos judiciales motivados por presiones de terceros.</v>
          </cell>
        </row>
        <row r="105">
          <cell r="H105" t="str">
            <v>GC-V.Ejec.3</v>
          </cell>
          <cell r="I105" t="str">
            <v>Negligencia en la gestión para hacer efectivo el  cumplimiento contractual generando anomalías y detrimento patrimonial a la Nación.</v>
          </cell>
        </row>
        <row r="106">
          <cell r="H106" t="str">
            <v>CP-Cont.2</v>
          </cell>
          <cell r="I106" t="str">
            <v>Filtración de la información antes de publicación de pliegos, o de la asignación de licitación</v>
          </cell>
        </row>
        <row r="107">
          <cell r="H107" t="str">
            <v>CP-Cont.3</v>
          </cell>
          <cell r="I107" t="str">
            <v>Evaluación de los criterios de adjudicación de forma subjetiva o errónea.</v>
          </cell>
        </row>
        <row r="108">
          <cell r="H108" t="str">
            <v>CP-Cont.4</v>
          </cell>
          <cell r="I108" t="str">
            <v>Adjudicar contratos a firma(s) con malas prácticas o que representen riesgo de LAFT/CO.</v>
          </cell>
        </row>
        <row r="109">
          <cell r="H109" t="str">
            <v>EPI-JurEst. 1</v>
          </cell>
          <cell r="I109" t="str">
            <v>Elaboración de pliegos de condiciones y condiciones contractuales a la medida de una firma(s) particular.</v>
          </cell>
        </row>
        <row r="110">
          <cell r="H110" t="str">
            <v>EPI-JurEst.2</v>
          </cell>
          <cell r="I110" t="str">
            <v>Filtración de  información antes o durante el inicio  de los procedimientos o los trámites de estructuración y selección de los proyectos de Asociación público Privada.</v>
          </cell>
        </row>
        <row r="111">
          <cell r="H111" t="str">
            <v>EPI-JurEst.3</v>
          </cell>
          <cell r="I111" t="str">
            <v>Adjudicar contratos a firma(s) con malas prácticas o que representen riesgo de LA/FT/CO.</v>
          </cell>
        </row>
        <row r="112">
          <cell r="H112" t="str">
            <v>EPI-JurEst.4</v>
          </cell>
          <cell r="I112" t="str">
            <v xml:space="preserve">Destinación indebida de recursos por vacíos contractuales  </v>
          </cell>
        </row>
        <row r="113">
          <cell r="H113" t="str">
            <v>EPI-V.Estruc.1</v>
          </cell>
          <cell r="I113" t="str">
            <v xml:space="preserve">Estudios de factibilidad  adaptados para una firma (s) en particular. </v>
          </cell>
        </row>
        <row r="114">
          <cell r="H114" t="str">
            <v>EPI-V.Estruc.2</v>
          </cell>
          <cell r="I114" t="str">
            <v>Filtración de información sobre el modelo financiero</v>
          </cell>
        </row>
        <row r="115">
          <cell r="H115" t="str">
            <v>GC-Amb 1</v>
          </cell>
          <cell r="I115" t="str">
            <v xml:space="preserve">Perjudicar el desarrollo de la concesión por la demora en los procesos de licenciamiento ambientales y trámites de permisos ambientales.
</v>
          </cell>
        </row>
        <row r="116">
          <cell r="H116" t="str">
            <v>GC-V.Ejec.1</v>
          </cell>
          <cell r="I116" t="str">
            <v>Manipulación de informes de seguimiento a contratos para favorecer a un tercero.</v>
          </cell>
        </row>
        <row r="117">
          <cell r="H117" t="str">
            <v>GC-V.Ejec.5</v>
          </cell>
          <cell r="I117" t="str">
            <v>Filtración de información o robo de expedientes para provecho personal o de terceros</v>
          </cell>
        </row>
        <row r="118">
          <cell r="H118" t="str">
            <v>GC-V.Ejec.6</v>
          </cell>
          <cell r="I118" t="str">
            <v>Utilización indebida de información privilegiada</v>
          </cell>
        </row>
        <row r="119">
          <cell r="H119" t="str">
            <v>GC-V.Ejec. 7</v>
          </cell>
          <cell r="I119" t="str">
            <v>Manipulación de liquidaciones de pagos de concesiones</v>
          </cell>
        </row>
        <row r="120">
          <cell r="H120" t="str">
            <v>GJ-DefJud.1</v>
          </cell>
          <cell r="I120" t="str">
            <v>Ocultar o presentar pruebas  falsas o incompletas para beneficiar a terceros</v>
          </cell>
        </row>
        <row r="121">
          <cell r="H121" t="str">
            <v>GJ-DefJud.2</v>
          </cell>
          <cell r="I121" t="str">
            <v>Negligencia en el seguimiento de los términos de  vencimiento procesales con el fin de beneficiar a terceros.</v>
          </cell>
        </row>
        <row r="122">
          <cell r="H122" t="str">
            <v>GJ-DefJud.4</v>
          </cell>
          <cell r="I122" t="str">
            <v xml:space="preserve">Filtración de información de procesos judiciales </v>
          </cell>
        </row>
        <row r="123">
          <cell r="H123" t="str">
            <v>GAF - Arch.C1</v>
          </cell>
          <cell r="I123" t="str">
            <v xml:space="preserve">Filtración de información , manipulación o robo de expedientes físicos para fines ilícitos. </v>
          </cell>
        </row>
        <row r="124">
          <cell r="H124" t="str">
            <v>GAF - Arch.C2</v>
          </cell>
          <cell r="I124" t="str">
            <v>Destrucción de información con fines ilícitos</v>
          </cell>
        </row>
        <row r="125">
          <cell r="H125" t="str">
            <v>GAF - Arch.C 5</v>
          </cell>
          <cell r="I125" t="str">
            <v>Demoras y posibles pérdidas de documentos que forman parte de los expedientes de contratación de Concesiones e Interventorías.</v>
          </cell>
        </row>
        <row r="128">
          <cell r="I128">
            <v>25</v>
          </cell>
        </row>
        <row r="129">
          <cell r="I129">
            <v>24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49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-17"/>
      <sheetName val="Fm-18"/>
      <sheetName val="Fm-141"/>
      <sheetName val="Fm-142"/>
      <sheetName val="Fm-19"/>
      <sheetName val="Fm-143"/>
      <sheetName val="Fm-20 "/>
      <sheetName val="DB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N5" t="str">
            <v>EVITAR EL RIESGO</v>
          </cell>
        </row>
        <row r="6">
          <cell r="N6" t="str">
            <v>REDUCIR EL RIESGO</v>
          </cell>
        </row>
        <row r="7">
          <cell r="N7" t="str">
            <v>COMPARTIR O 
TRANSFERIR EL RIESGO</v>
          </cell>
        </row>
        <row r="8">
          <cell r="N8" t="str">
            <v>ASUMIR EL RIESGO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-17"/>
      <sheetName val="Fm-18"/>
      <sheetName val="Fm-141"/>
      <sheetName val="Fm-142"/>
      <sheetName val="Fm-19"/>
      <sheetName val="Fm-143"/>
      <sheetName val="Fm-20 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N5" t="str">
            <v>EVITAR EL RIESGO</v>
          </cell>
        </row>
        <row r="6">
          <cell r="N6" t="str">
            <v>REDUCIR EL RIESGO</v>
          </cell>
        </row>
        <row r="7">
          <cell r="N7" t="str">
            <v>COMPARTIR O 
TRANSFERIR EL RIESGO</v>
          </cell>
        </row>
        <row r="8">
          <cell r="N8" t="str">
            <v>ASUMIR EL RIESGO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-17"/>
      <sheetName val="Fm-18"/>
      <sheetName val="Fm-141"/>
      <sheetName val="Fm-142"/>
      <sheetName val="Fm-19"/>
      <sheetName val="Fm-143"/>
      <sheetName val="Fm-20 "/>
      <sheetName val="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N5" t="str">
            <v>EVITAR EL RIESGO</v>
          </cell>
        </row>
        <row r="6">
          <cell r="N6" t="str">
            <v>REDUCIR EL RIESGO</v>
          </cell>
        </row>
        <row r="7">
          <cell r="N7" t="str">
            <v>COMPARTIR O 
TRANSFERIR EL RIESGO</v>
          </cell>
        </row>
        <row r="8">
          <cell r="N8" t="str">
            <v>ASUMIR EL RIESGO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12"/>
  <sheetViews>
    <sheetView tabSelected="1" topLeftCell="D43" zoomScale="30" zoomScaleNormal="30" workbookViewId="0">
      <selection activeCell="F106" sqref="F106"/>
    </sheetView>
  </sheetViews>
  <sheetFormatPr baseColWidth="10" defaultRowHeight="12.75" x14ac:dyDescent="0.2"/>
  <cols>
    <col min="1" max="1" width="2.42578125" customWidth="1"/>
    <col min="2" max="2" width="56.28515625" customWidth="1"/>
    <col min="3" max="3" width="14.140625" bestFit="1" customWidth="1"/>
    <col min="4" max="4" width="46.42578125" style="2" customWidth="1"/>
    <col min="5" max="5" width="151.5703125" style="1" customWidth="1"/>
    <col min="6" max="6" width="44.5703125" customWidth="1"/>
    <col min="7" max="7" width="152.7109375" customWidth="1"/>
    <col min="8" max="8" width="38.7109375" customWidth="1"/>
    <col min="9" max="9" width="168.42578125" customWidth="1"/>
    <col min="10" max="10" width="29" customWidth="1"/>
    <col min="11" max="11" width="129.42578125" customWidth="1"/>
    <col min="12" max="12" width="25.42578125" customWidth="1"/>
    <col min="13" max="13" width="116" customWidth="1"/>
    <col min="15" max="15" width="11.42578125" customWidth="1"/>
  </cols>
  <sheetData>
    <row r="2" spans="2:14" x14ac:dyDescent="0.2">
      <c r="B2" s="32"/>
      <c r="C2" s="32"/>
      <c r="D2" s="166"/>
      <c r="E2" s="165"/>
      <c r="F2" s="164"/>
      <c r="G2" s="164"/>
      <c r="H2" s="164"/>
      <c r="I2" s="164"/>
      <c r="J2" s="164"/>
      <c r="K2" s="164"/>
      <c r="L2" s="164"/>
      <c r="M2" s="164"/>
      <c r="N2" s="32"/>
    </row>
    <row r="3" spans="2:14" ht="3" customHeight="1" x14ac:dyDescent="0.2">
      <c r="B3" s="32"/>
      <c r="C3" s="32"/>
      <c r="D3" s="166"/>
      <c r="E3" s="165"/>
      <c r="F3" s="164"/>
      <c r="G3" s="164"/>
      <c r="H3" s="164"/>
      <c r="I3" s="164"/>
      <c r="J3" s="164"/>
      <c r="K3" s="164"/>
      <c r="L3" s="164"/>
      <c r="M3" s="164"/>
      <c r="N3" s="32"/>
    </row>
    <row r="4" spans="2:14" hidden="1" x14ac:dyDescent="0.2">
      <c r="B4" s="32"/>
      <c r="C4" s="32"/>
      <c r="D4" s="166"/>
      <c r="E4" s="165"/>
      <c r="F4" s="164"/>
      <c r="G4" s="164"/>
      <c r="H4" s="164"/>
      <c r="I4" s="164"/>
      <c r="J4" s="164"/>
      <c r="K4" s="164"/>
      <c r="L4" s="163"/>
      <c r="N4" s="32"/>
    </row>
    <row r="5" spans="2:14" ht="37.5" x14ac:dyDescent="0.5">
      <c r="B5" s="162"/>
      <c r="C5" s="162"/>
      <c r="D5" s="161" t="s">
        <v>40</v>
      </c>
      <c r="E5" s="160"/>
      <c r="F5" s="160"/>
      <c r="G5" s="160"/>
      <c r="H5" s="160"/>
      <c r="I5" s="160"/>
      <c r="J5" s="160"/>
      <c r="K5" s="160"/>
      <c r="L5" s="159"/>
      <c r="M5" s="158" t="s">
        <v>39</v>
      </c>
      <c r="N5" s="32"/>
    </row>
    <row r="6" spans="2:14" ht="36.75" customHeight="1" x14ac:dyDescent="0.5">
      <c r="B6" s="162"/>
      <c r="C6" s="162"/>
      <c r="D6" s="161" t="s">
        <v>38</v>
      </c>
      <c r="E6" s="160"/>
      <c r="F6" s="160"/>
      <c r="G6" s="160"/>
      <c r="H6" s="160"/>
      <c r="I6" s="160"/>
      <c r="J6" s="160"/>
      <c r="K6" s="160"/>
      <c r="L6" s="159"/>
      <c r="M6" s="158" t="s">
        <v>37</v>
      </c>
      <c r="N6" s="32"/>
    </row>
    <row r="7" spans="2:14" ht="33.75" customHeight="1" x14ac:dyDescent="0.5">
      <c r="B7" s="162"/>
      <c r="C7" s="162"/>
      <c r="D7" s="161" t="s">
        <v>36</v>
      </c>
      <c r="E7" s="160"/>
      <c r="F7" s="160"/>
      <c r="G7" s="160"/>
      <c r="H7" s="160"/>
      <c r="I7" s="160"/>
      <c r="J7" s="160"/>
      <c r="K7" s="160"/>
      <c r="L7" s="159"/>
      <c r="M7" s="158" t="s">
        <v>35</v>
      </c>
      <c r="N7" s="32"/>
    </row>
    <row r="8" spans="2:14" ht="44.25" customHeight="1" x14ac:dyDescent="0.5">
      <c r="B8" s="162"/>
      <c r="C8" s="162"/>
      <c r="D8" s="161" t="s">
        <v>34</v>
      </c>
      <c r="E8" s="160"/>
      <c r="F8" s="160"/>
      <c r="G8" s="160"/>
      <c r="H8" s="160"/>
      <c r="I8" s="160"/>
      <c r="J8" s="160"/>
      <c r="K8" s="160"/>
      <c r="L8" s="159"/>
      <c r="M8" s="158" t="s">
        <v>33</v>
      </c>
      <c r="N8" s="32"/>
    </row>
    <row r="9" spans="2:14" ht="44.25" customHeight="1" x14ac:dyDescent="0.5">
      <c r="B9" s="157"/>
      <c r="C9" s="157"/>
      <c r="D9" s="156" t="s">
        <v>32</v>
      </c>
      <c r="E9" s="156"/>
      <c r="F9" s="156"/>
      <c r="G9" s="156"/>
      <c r="H9" s="156"/>
      <c r="I9" s="156"/>
      <c r="J9" s="156"/>
      <c r="K9" s="156"/>
      <c r="L9" s="156"/>
      <c r="M9" s="155"/>
      <c r="N9" s="32"/>
    </row>
    <row r="10" spans="2:14" ht="27" thickBot="1" x14ac:dyDescent="0.25">
      <c r="B10" s="154"/>
      <c r="C10" s="153"/>
      <c r="D10" s="151"/>
      <c r="E10" s="152"/>
      <c r="F10" s="151"/>
      <c r="G10" s="151"/>
      <c r="H10" s="151"/>
      <c r="I10" s="151"/>
      <c r="J10" s="151"/>
      <c r="K10" s="151"/>
      <c r="L10" s="151"/>
      <c r="M10" s="151"/>
      <c r="N10" s="32"/>
    </row>
    <row r="11" spans="2:14" ht="63.75" customHeight="1" thickBot="1" x14ac:dyDescent="0.25">
      <c r="B11" s="60" t="s">
        <v>31</v>
      </c>
      <c r="C11" s="150"/>
      <c r="D11" s="60" t="s">
        <v>30</v>
      </c>
      <c r="E11" s="149"/>
      <c r="F11" s="149"/>
      <c r="G11" s="149"/>
      <c r="H11" s="148"/>
      <c r="I11" s="147"/>
      <c r="J11" s="146"/>
      <c r="K11" s="146"/>
      <c r="L11" s="146"/>
      <c r="M11" s="146"/>
      <c r="N11" s="32"/>
    </row>
    <row r="12" spans="2:14" ht="36.75" customHeight="1" thickTop="1" thickBot="1" x14ac:dyDescent="0.25">
      <c r="B12" s="145"/>
      <c r="C12" s="144"/>
      <c r="D12" s="143" t="s">
        <v>29</v>
      </c>
      <c r="E12" s="142"/>
      <c r="F12" s="143" t="s">
        <v>28</v>
      </c>
      <c r="G12" s="142"/>
      <c r="H12" s="141" t="s">
        <v>27</v>
      </c>
      <c r="I12" s="140"/>
      <c r="J12" s="32"/>
    </row>
    <row r="13" spans="2:14" ht="36.75" customHeight="1" thickBot="1" x14ac:dyDescent="0.45">
      <c r="B13" s="139"/>
      <c r="C13" s="138"/>
      <c r="D13" s="137">
        <v>7</v>
      </c>
      <c r="E13" s="135"/>
      <c r="F13" s="137">
        <v>11</v>
      </c>
      <c r="G13" s="135"/>
      <c r="H13" s="136">
        <v>13</v>
      </c>
      <c r="I13" s="135"/>
      <c r="J13" s="32"/>
    </row>
    <row r="14" spans="2:14" ht="48" customHeight="1" x14ac:dyDescent="0.2">
      <c r="B14" s="61" t="s">
        <v>26</v>
      </c>
      <c r="C14" s="60">
        <v>1</v>
      </c>
      <c r="D14" s="124">
        <f>+D13*$C$14</f>
        <v>7</v>
      </c>
      <c r="E14" s="123"/>
      <c r="F14" s="124">
        <f>+F13*C14</f>
        <v>11</v>
      </c>
      <c r="G14" s="123"/>
      <c r="H14" s="107">
        <f>+H13*C14</f>
        <v>13</v>
      </c>
      <c r="I14" s="106"/>
      <c r="J14" s="32"/>
    </row>
    <row r="15" spans="2:14" ht="51" customHeight="1" x14ac:dyDescent="0.2">
      <c r="B15" s="48"/>
      <c r="C15" s="47"/>
      <c r="D15" s="120" t="s">
        <v>25</v>
      </c>
      <c r="E15" s="119"/>
      <c r="F15" s="120" t="s">
        <v>24</v>
      </c>
      <c r="G15" s="119"/>
      <c r="H15" s="78" t="s">
        <v>23</v>
      </c>
      <c r="I15" s="77"/>
      <c r="J15" s="32"/>
    </row>
    <row r="16" spans="2:14" ht="123" customHeight="1" x14ac:dyDescent="0.2">
      <c r="B16" s="48"/>
      <c r="C16" s="47"/>
      <c r="D16" s="94" t="str">
        <f>+[1]InsumosMatrizRiesgos!H77</f>
        <v>GC-V.G.Cont.1</v>
      </c>
      <c r="E16" s="115" t="str">
        <f>+[1]InsumosMatrizRiesgos!I77</f>
        <v>Manipulación de informes de seguimiento a contratos para favorecer a un tercero.</v>
      </c>
      <c r="F16" s="133" t="str">
        <f>+[1]InsumosMatrizRiesgos!H91</f>
        <v>CP-Cont.1</v>
      </c>
      <c r="G16" s="115" t="str">
        <f>+[1]InsumosMatrizRiesgos!I91</f>
        <v>Elaboración y modificación del pliego de condiciones  a la medida de una firma(s) particular.</v>
      </c>
      <c r="H16" s="132" t="str">
        <f>+[1]InsumosMatrizRiesgos!H106</f>
        <v>CP-Cont.2</v>
      </c>
      <c r="I16" s="102" t="str">
        <f>+[1]InsumosMatrizRiesgos!I106</f>
        <v>Filtración de la información antes de publicación de pliegos, o de la asignación de licitación</v>
      </c>
      <c r="J16" s="32"/>
    </row>
    <row r="17" spans="2:13" ht="180.75" customHeight="1" x14ac:dyDescent="0.2">
      <c r="B17" s="48"/>
      <c r="C17" s="47"/>
      <c r="D17" s="94" t="str">
        <f>+[1]InsumosMatrizRiesgos!H78</f>
        <v>GC-V.G.Cont.2</v>
      </c>
      <c r="E17" s="115" t="str">
        <f>+[1]InsumosMatrizRiesgos!I78</f>
        <v>Omisión de reportes por actividades sospechosas de LAFT/CO relacionadas con las concesiones.</v>
      </c>
      <c r="F17" s="133" t="str">
        <f>+[1]InsumosMatrizRiesgos!H92</f>
        <v>EPI-V.Estruc.3</v>
      </c>
      <c r="G17" s="115" t="str">
        <f>+[1]InsumosMatrizRiesgos!I92</f>
        <v>Filtración de la información contenida en los estudios de factibilidad antes de su aprobación final.</v>
      </c>
      <c r="H17" s="132" t="str">
        <f>+[1]InsumosMatrizRiesgos!H107</f>
        <v>CP-Cont.3</v>
      </c>
      <c r="I17" s="102" t="str">
        <f>+[1]InsumosMatrizRiesgos!I107</f>
        <v>Evaluación de los criterios de adjudicación de forma subjetiva o errónea.</v>
      </c>
      <c r="J17" s="32"/>
      <c r="M17" s="134" t="s">
        <v>22</v>
      </c>
    </row>
    <row r="18" spans="2:13" ht="142.5" customHeight="1" x14ac:dyDescent="0.2">
      <c r="B18" s="48"/>
      <c r="C18" s="47"/>
      <c r="D18" s="94" t="str">
        <f>+[1]InsumosMatrizRiesgos!H79</f>
        <v>GC-V.G.Cont.4</v>
      </c>
      <c r="E18" s="115" t="str">
        <f>+[1]InsumosMatrizRiesgos!I79</f>
        <v>Intercambio de prebendas para el otorgamiento de permisos .</v>
      </c>
      <c r="F18" s="133" t="str">
        <f>+[1]InsumosMatrizRiesgos!H93</f>
        <v>GC-V.G.Cont.7</v>
      </c>
      <c r="G18" s="115" t="str">
        <f>+[1]InsumosMatrizRiesgos!I93</f>
        <v>Manipulación de liquidaciones de pagos de concesiones</v>
      </c>
      <c r="H18" s="132" t="str">
        <f>+[1]InsumosMatrizRiesgos!H108</f>
        <v>CP-Cont.4</v>
      </c>
      <c r="I18" s="102" t="str">
        <f>+[1]InsumosMatrizRiesgos!I108</f>
        <v>Adjudicar contratos a firma(s) con malas prácticas o que representen riesgo de LAFT/CO.</v>
      </c>
      <c r="J18" s="32"/>
    </row>
    <row r="19" spans="2:13" ht="123.75" customHeight="1" x14ac:dyDescent="0.2">
      <c r="B19" s="48"/>
      <c r="C19" s="47"/>
      <c r="D19" s="94" t="str">
        <f>+[1]InsumosMatrizRiesgos!H80</f>
        <v>GC-V.G.Cont.5</v>
      </c>
      <c r="E19" s="115" t="str">
        <f>+[1]InsumosMatrizRiesgos!I80</f>
        <v>Filtración de información o robo de expedientes para provecho personal o de terceros</v>
      </c>
      <c r="F19" s="133" t="str">
        <f>+[1]InsumosMatrizRiesgos!H94</f>
        <v>GC-Amb 3</v>
      </c>
      <c r="G19" s="115" t="str">
        <f>+[1]InsumosMatrizRiesgos!I94</f>
        <v>Negligencia en la gestión para hacer efectivo el  cumplimiento de las obligaciones ambientales de los concesionarios.</v>
      </c>
      <c r="H19" s="132" t="str">
        <f>+[1]InsumosMatrizRiesgos!H109</f>
        <v>EPI-JurEst. 1</v>
      </c>
      <c r="I19" s="102" t="str">
        <f>+[1]InsumosMatrizRiesgos!I109</f>
        <v>Elaboración de pliegos de condiciones y condiciones contractuales a la medida de una firma(s) particular.</v>
      </c>
      <c r="J19" s="32"/>
    </row>
    <row r="20" spans="2:13" ht="120" customHeight="1" x14ac:dyDescent="0.2">
      <c r="B20" s="48"/>
      <c r="C20" s="47"/>
      <c r="D20" s="94" t="str">
        <f>+[1]InsumosMatrizRiesgos!H81</f>
        <v>GC-V.G.Cont.6</v>
      </c>
      <c r="E20" s="115" t="str">
        <f>+[1]InsumosMatrizRiesgos!I81</f>
        <v>Utilización indebida de información privilegiada</v>
      </c>
      <c r="F20" s="133" t="str">
        <f>+[1]InsumosMatrizRiesgos!H95</f>
        <v>GC-Soc1</v>
      </c>
      <c r="G20" s="115" t="str">
        <f>+[1]InsumosMatrizRiesgos!I95</f>
        <v>Perjudicar el desarrollo de la concesión por las demoras en los procesos relacionados con trámites sociales con entidades como Ministerio del Interior e ICANH.</v>
      </c>
      <c r="H20" s="132" t="str">
        <f>+[1]InsumosMatrizRiesgos!H110</f>
        <v>EPI-JurEst.2</v>
      </c>
      <c r="I20" s="102" t="str">
        <f>+[1]InsumosMatrizRiesgos!I110</f>
        <v>Filtración de  información antes o durante el inicio  de los procedimientos o los trámites de estructuración y selección de los proyectos de Asociación público Privada.</v>
      </c>
      <c r="J20" s="32"/>
    </row>
    <row r="21" spans="2:13" ht="90" customHeight="1" x14ac:dyDescent="0.2">
      <c r="B21" s="48"/>
      <c r="C21" s="47"/>
      <c r="D21" s="94" t="str">
        <f>+[1]InsumosMatrizRiesgos!H82</f>
        <v>GC-Amb 2</v>
      </c>
      <c r="E21" s="115" t="str">
        <f>+[1]InsumosMatrizRiesgos!I82</f>
        <v xml:space="preserve">Manipulación de informes sobre el  cumplimiento de obligaciones  ambientales.
</v>
      </c>
      <c r="F21" s="133" t="str">
        <f>+[1]InsumosMatrizRiesgos!H96</f>
        <v>GC-Soc2</v>
      </c>
      <c r="G21" s="115" t="str">
        <f>+[1]InsumosMatrizRiesgos!I96</f>
        <v>Negligencia en la gestión para hacer efectivo el cumplimiento de las obligaciones sociales.</v>
      </c>
      <c r="H21" s="132" t="str">
        <f>+[1]InsumosMatrizRiesgos!H111</f>
        <v>EPI-JurEst.3</v>
      </c>
      <c r="I21" s="102" t="str">
        <f>+[1]InsumosMatrizRiesgos!I111</f>
        <v>Adjudicar contratos a firma(s) con malas prácticas o que representen riesgo de LA/FT/CO.</v>
      </c>
      <c r="J21" s="32"/>
    </row>
    <row r="22" spans="2:13" ht="160.5" customHeight="1" x14ac:dyDescent="0.2">
      <c r="B22" s="48"/>
      <c r="C22" s="47"/>
      <c r="D22" s="94" t="str">
        <f>+[1]InsumosMatrizRiesgos!H83</f>
        <v>GC-Pred.4</v>
      </c>
      <c r="E22" s="115" t="str">
        <f>+[1]InsumosMatrizRiesgos!I83</f>
        <v>Anotaciones de medidas cautelares y/o limitaciones al dominio en el folio de matrícula inmobiliaria de los bienes inmuebles requeridos para el desarrollo de las obras en los proyectos de concesión</v>
      </c>
      <c r="F22" s="133" t="str">
        <f>+[1]InsumosMatrizRiesgos!H97</f>
        <v>GC-Pred.1</v>
      </c>
      <c r="G22" s="115" t="str">
        <f>+[1]InsumosMatrizRiesgos!I97</f>
        <v>Filtración de información  contenida en los  expedientes prediales, que permita que personas inescrupulosas se beneficien de la información contenida en ellos.</v>
      </c>
      <c r="H22" s="132" t="str">
        <f>+[1]InsumosMatrizRiesgos!H112</f>
        <v>EPI-JurEst.4</v>
      </c>
      <c r="I22" s="102" t="str">
        <f>+[1]InsumosMatrizRiesgos!I112</f>
        <v xml:space="preserve">Destinación indebida de recursos por vacíos contractuales  </v>
      </c>
      <c r="J22" s="32"/>
    </row>
    <row r="23" spans="2:13" ht="174" customHeight="1" x14ac:dyDescent="0.2">
      <c r="B23" s="48"/>
      <c r="C23" s="47"/>
      <c r="D23" s="94" t="str">
        <f>+[1]InsumosMatrizRiesgos!H84</f>
        <v>GC-V.Ejec.2</v>
      </c>
      <c r="E23" s="115" t="str">
        <f>+[1]InsumosMatrizRiesgos!I84</f>
        <v>Omisión de reportes por actividades sospechosas de LAFT/CO relacionadas con las concesiones.</v>
      </c>
      <c r="F23" s="133" t="str">
        <f>+[1]InsumosMatrizRiesgos!H98</f>
        <v>GC-Pred.2</v>
      </c>
      <c r="G23" s="115" t="str">
        <f>+[1]InsumosMatrizRiesgos!I98</f>
        <v>Manipulación  de los  Informes obtenidos del control y seguimiento predial a los contratos, para favorecer a un tercero.</v>
      </c>
      <c r="H23" s="132" t="str">
        <f>+[1]InsumosMatrizRiesgos!H113</f>
        <v>EPI-V.Estruc.1</v>
      </c>
      <c r="I23" s="102" t="str">
        <f>+[1]InsumosMatrizRiesgos!I113</f>
        <v xml:space="preserve">Estudios de factibilidad  adaptados para una firma (s) en particular. </v>
      </c>
      <c r="J23" s="32"/>
    </row>
    <row r="24" spans="2:13" ht="138.75" customHeight="1" x14ac:dyDescent="0.2">
      <c r="B24" s="48"/>
      <c r="C24" s="47"/>
      <c r="D24" s="94" t="str">
        <f>+[1]InsumosMatrizRiesgos!H85</f>
        <v>GC-V.Ejec.4</v>
      </c>
      <c r="E24" s="115" t="str">
        <f>+[1]InsumosMatrizRiesgos!I85</f>
        <v>Intercambio de prebendas para el otorgamiento de permisos relacionados.</v>
      </c>
      <c r="F24" s="133" t="str">
        <f>+[1]InsumosMatrizRiesgos!H99</f>
        <v>GC-Pred.3</v>
      </c>
      <c r="G24" s="115" t="str">
        <f>+[1]InsumosMatrizRiesgos!I99</f>
        <v xml:space="preserve">
Indebida aplicación de las metodologías aleatorias en la elaboración de los avalúos de los bienes requeridos para los proyectos</v>
      </c>
      <c r="H24" s="132" t="str">
        <f>+[1]InsumosMatrizRiesgos!H114</f>
        <v>EPI-V.Estruc.2</v>
      </c>
      <c r="I24" s="102" t="str">
        <f>+[1]InsumosMatrizRiesgos!I114</f>
        <v>Filtración de información sobre el modelo financiero</v>
      </c>
      <c r="J24" s="32"/>
    </row>
    <row r="25" spans="2:13" ht="107.25" customHeight="1" x14ac:dyDescent="0.2">
      <c r="B25" s="48"/>
      <c r="C25" s="47"/>
      <c r="D25" s="94" t="str">
        <f>+[1]InsumosMatrizRiesgos!H86</f>
        <v>GJ-DefJud.3</v>
      </c>
      <c r="E25" s="115" t="str">
        <f>+[1]InsumosMatrizRiesgos!I86</f>
        <v>Incumplimiento o falta de gestión efectiva ante ordenes judiciales.</v>
      </c>
      <c r="F25" s="133" t="str">
        <f>+[1]InsumosMatrizRiesgos!H100</f>
        <v>GAF - Arch.C 3</v>
      </c>
      <c r="G25" s="115" t="str">
        <f>+[1]InsumosMatrizRiesgos!I100</f>
        <v>Ocultar  o demorar correspondencia entrante o de salida</v>
      </c>
      <c r="H25" s="132" t="str">
        <f>+[1]InsumosMatrizRiesgos!H115</f>
        <v>GC-Amb 1</v>
      </c>
      <c r="I25" s="102" t="str">
        <f>+[1]InsumosMatrizRiesgos!I115</f>
        <v xml:space="preserve">Perjudicar el desarrollo de la concesión por la demora en los procesos de licenciamiento ambientales y trámites de permisos ambientales.
</v>
      </c>
      <c r="J25" s="32"/>
    </row>
    <row r="26" spans="2:13" ht="170.25" customHeight="1" x14ac:dyDescent="0.2">
      <c r="B26" s="48"/>
      <c r="C26" s="47"/>
      <c r="D26" s="94"/>
      <c r="E26" s="115"/>
      <c r="F26" s="133" t="str">
        <f>+[1]InsumosMatrizRiesgos!H101</f>
        <v>GAF - Arch.C4</v>
      </c>
      <c r="G26" s="115" t="str">
        <f>+[1]InsumosMatrizRiesgos!I101</f>
        <v>Perdidas de información por medidas de conservación deficientes.</v>
      </c>
      <c r="H26" s="132" t="str">
        <f>+[1]InsumosMatrizRiesgos!H116</f>
        <v>GC-V.Ejec.1</v>
      </c>
      <c r="I26" s="102" t="str">
        <f>+[1]InsumosMatrizRiesgos!I116</f>
        <v>Manipulación de informes de seguimiento a contratos para favorecer a un tercero.</v>
      </c>
      <c r="J26" s="32"/>
    </row>
    <row r="27" spans="2:13" ht="84.75" customHeight="1" x14ac:dyDescent="0.2">
      <c r="B27" s="48"/>
      <c r="C27" s="47"/>
      <c r="D27" s="94"/>
      <c r="E27" s="115"/>
      <c r="F27" s="94"/>
      <c r="G27" s="115"/>
      <c r="H27" s="132" t="str">
        <f>+[1]InsumosMatrizRiesgos!H117</f>
        <v>GC-V.Ejec.5</v>
      </c>
      <c r="I27" s="102" t="str">
        <f>+[1]InsumosMatrizRiesgos!I117</f>
        <v>Filtración de información o robo de expedientes para provecho personal o de terceros</v>
      </c>
      <c r="J27" s="32"/>
    </row>
    <row r="28" spans="2:13" ht="133.5" customHeight="1" x14ac:dyDescent="0.2">
      <c r="B28" s="48"/>
      <c r="C28" s="47"/>
      <c r="D28" s="94"/>
      <c r="E28" s="115"/>
      <c r="F28" s="94"/>
      <c r="G28" s="115"/>
      <c r="H28" s="132" t="str">
        <f>+[1]InsumosMatrizRiesgos!H118</f>
        <v>GC-V.Ejec.6</v>
      </c>
      <c r="I28" s="102" t="str">
        <f>+[1]InsumosMatrizRiesgos!I118</f>
        <v>Utilización indebida de información privilegiada</v>
      </c>
      <c r="J28" s="32"/>
    </row>
    <row r="29" spans="2:13" ht="105.75" customHeight="1" x14ac:dyDescent="0.2">
      <c r="B29" s="48"/>
      <c r="C29" s="47"/>
      <c r="D29" s="94"/>
      <c r="E29" s="115"/>
      <c r="F29" s="94"/>
      <c r="G29" s="115"/>
      <c r="H29" s="132" t="str">
        <f>+[1]InsumosMatrizRiesgos!H119</f>
        <v>GC-V.Ejec. 7</v>
      </c>
      <c r="I29" s="102" t="str">
        <f>+[1]InsumosMatrizRiesgos!I119</f>
        <v>Manipulación de liquidaciones de pagos de concesiones</v>
      </c>
      <c r="J29" s="32"/>
    </row>
    <row r="30" spans="2:13" ht="141" customHeight="1" x14ac:dyDescent="0.2">
      <c r="B30" s="48"/>
      <c r="C30" s="47"/>
      <c r="D30" s="94"/>
      <c r="E30" s="115"/>
      <c r="F30" s="94"/>
      <c r="G30" s="115"/>
      <c r="H30" s="132" t="str">
        <f>+[1]InsumosMatrizRiesgos!H120</f>
        <v>GJ-DefJud.1</v>
      </c>
      <c r="I30" s="102" t="str">
        <f>+[1]InsumosMatrizRiesgos!I120</f>
        <v>Ocultar o presentar pruebas  falsas o incompletas para beneficiar a terceros</v>
      </c>
      <c r="J30" s="32"/>
    </row>
    <row r="31" spans="2:13" ht="75.75" customHeight="1" x14ac:dyDescent="0.2">
      <c r="B31" s="48"/>
      <c r="C31" s="47"/>
      <c r="D31" s="94"/>
      <c r="E31" s="115"/>
      <c r="F31" s="94"/>
      <c r="G31" s="115"/>
      <c r="H31" s="132" t="str">
        <f>+[1]InsumosMatrizRiesgos!H121</f>
        <v>GJ-DefJud.2</v>
      </c>
      <c r="I31" s="102" t="str">
        <f>+[1]InsumosMatrizRiesgos!I121</f>
        <v>Negligencia en el seguimiento de los términos de  vencimiento procesales con el fin de beneficiar a terceros.</v>
      </c>
      <c r="J31" s="32"/>
    </row>
    <row r="32" spans="2:13" ht="141" customHeight="1" x14ac:dyDescent="0.2">
      <c r="B32" s="48"/>
      <c r="C32" s="47"/>
      <c r="D32" s="94"/>
      <c r="E32" s="115"/>
      <c r="F32" s="94"/>
      <c r="G32" s="116"/>
      <c r="H32" s="132" t="str">
        <f>+[1]InsumosMatrizRiesgos!H122</f>
        <v>GJ-DefJud.4</v>
      </c>
      <c r="I32" s="102" t="str">
        <f>+[1]InsumosMatrizRiesgos!I122</f>
        <v xml:space="preserve">Filtración de información de procesos judiciales </v>
      </c>
      <c r="J32" s="32"/>
    </row>
    <row r="33" spans="2:10" ht="91.5" customHeight="1" x14ac:dyDescent="0.2">
      <c r="B33" s="48"/>
      <c r="C33" s="47"/>
      <c r="D33" s="94"/>
      <c r="E33" s="115"/>
      <c r="F33" s="94"/>
      <c r="G33" s="116"/>
      <c r="H33" s="132" t="str">
        <f>+[1]InsumosMatrizRiesgos!H123</f>
        <v>GAF - Arch.C1</v>
      </c>
      <c r="I33" s="102" t="str">
        <f>+[1]InsumosMatrizRiesgos!I123</f>
        <v xml:space="preserve">Filtración de información , manipulación o robo de expedientes físicos para fines ilícitos. </v>
      </c>
      <c r="J33" s="32"/>
    </row>
    <row r="34" spans="2:10" ht="108.75" customHeight="1" x14ac:dyDescent="0.2">
      <c r="B34" s="48"/>
      <c r="C34" s="47"/>
      <c r="D34" s="94"/>
      <c r="E34" s="115"/>
      <c r="F34" s="94"/>
      <c r="G34" s="116"/>
      <c r="H34" s="132" t="str">
        <f>+[1]InsumosMatrizRiesgos!H124</f>
        <v>GAF - Arch.C2</v>
      </c>
      <c r="I34" s="102" t="str">
        <f>+[1]InsumosMatrizRiesgos!I124</f>
        <v>Destrucción de información con fines ilícitos</v>
      </c>
      <c r="J34" s="32"/>
    </row>
    <row r="35" spans="2:10" ht="108.75" customHeight="1" x14ac:dyDescent="0.2">
      <c r="B35" s="48"/>
      <c r="C35" s="47"/>
      <c r="D35" s="94"/>
      <c r="E35" s="115"/>
      <c r="F35" s="94"/>
      <c r="G35" s="116"/>
      <c r="H35" s="132" t="str">
        <f>+[1]InsumosMatrizRiesgos!H125</f>
        <v>GAF - Arch.C 5</v>
      </c>
      <c r="I35" s="102" t="str">
        <f>+[1]InsumosMatrizRiesgos!I125</f>
        <v>Demoras y posibles pérdidas de documentos que forman parte de los expedientes de contratación de Concesiones e Interventorías.</v>
      </c>
      <c r="J35" s="32"/>
    </row>
    <row r="36" spans="2:10" ht="39.75" customHeight="1" x14ac:dyDescent="0.2">
      <c r="B36" s="48"/>
      <c r="C36" s="47"/>
      <c r="D36" s="94"/>
      <c r="E36" s="115"/>
      <c r="F36" s="94"/>
      <c r="G36" s="116"/>
      <c r="H36" s="132"/>
      <c r="I36" s="102"/>
      <c r="J36" s="32"/>
    </row>
    <row r="37" spans="2:10" ht="59.25" customHeight="1" thickBot="1" x14ac:dyDescent="0.25">
      <c r="B37" s="48"/>
      <c r="C37" s="47"/>
      <c r="D37" s="114"/>
      <c r="E37" s="113"/>
      <c r="F37" s="114"/>
      <c r="G37" s="131"/>
      <c r="H37" s="130"/>
      <c r="I37" s="98"/>
      <c r="J37" s="32"/>
    </row>
    <row r="38" spans="2:10" ht="115.5" hidden="1" customHeight="1" x14ac:dyDescent="0.2">
      <c r="B38" s="48"/>
      <c r="C38" s="47"/>
      <c r="D38" s="94"/>
      <c r="E38" s="129"/>
      <c r="F38" s="128"/>
      <c r="G38" s="128"/>
      <c r="H38" s="92"/>
      <c r="I38" s="102"/>
      <c r="J38" s="32"/>
    </row>
    <row r="39" spans="2:10" ht="3" customHeight="1" thickBot="1" x14ac:dyDescent="0.25">
      <c r="B39" s="40"/>
      <c r="C39" s="39"/>
      <c r="D39" s="88"/>
      <c r="E39" s="127"/>
      <c r="F39" s="109"/>
      <c r="G39" s="109"/>
      <c r="H39" s="126"/>
      <c r="I39" s="125"/>
      <c r="J39" s="32"/>
    </row>
    <row r="40" spans="2:10" ht="30" x14ac:dyDescent="0.2">
      <c r="B40" s="61" t="s">
        <v>21</v>
      </c>
      <c r="C40" s="60">
        <v>2</v>
      </c>
      <c r="D40" s="124">
        <f>+D13*                           C40</f>
        <v>14</v>
      </c>
      <c r="E40" s="123"/>
      <c r="F40" s="122">
        <f>+C40*F13</f>
        <v>22</v>
      </c>
      <c r="G40" s="121"/>
      <c r="H40" s="59">
        <f>+H13*C40</f>
        <v>26</v>
      </c>
      <c r="I40" s="58"/>
      <c r="J40" s="32"/>
    </row>
    <row r="41" spans="2:10" ht="67.5" customHeight="1" x14ac:dyDescent="0.2">
      <c r="B41" s="48"/>
      <c r="C41" s="47"/>
      <c r="D41" s="120" t="s">
        <v>20</v>
      </c>
      <c r="E41" s="119"/>
      <c r="F41" s="78" t="s">
        <v>19</v>
      </c>
      <c r="G41" s="77"/>
      <c r="H41" s="105" t="s">
        <v>18</v>
      </c>
      <c r="I41" s="104"/>
      <c r="J41" s="32"/>
    </row>
    <row r="42" spans="2:10" ht="116.25" customHeight="1" x14ac:dyDescent="0.2">
      <c r="B42" s="48"/>
      <c r="C42" s="47"/>
      <c r="D42" s="94" t="str">
        <f>+[1]InsumosMatrizRiesgos!H87</f>
        <v>EPI-V.Estruc.4</v>
      </c>
      <c r="E42" s="115" t="str">
        <f>+[1]InsumosMatrizRiesgos!I84</f>
        <v>Omisión de reportes por actividades sospechosas de LAFT/CO relacionadas con las concesiones.</v>
      </c>
      <c r="F42" s="118" t="str">
        <f>+[1]InsumosMatrizRiesgos!H103</f>
        <v>GC-V.G.Cont.3</v>
      </c>
      <c r="G42" s="117" t="str">
        <f>+[1]InsumosMatrizRiesgos!I103</f>
        <v xml:space="preserve">Negligencia en la gestión para hacer efectivo el  cumplimiento contractual generando anomalías y detrimento patrimonial a la Nación.
</v>
      </c>
      <c r="H42" s="101"/>
      <c r="I42" s="74"/>
      <c r="J42" s="32"/>
    </row>
    <row r="43" spans="2:10" ht="131.25" customHeight="1" x14ac:dyDescent="0.2">
      <c r="B43" s="48"/>
      <c r="C43" s="47"/>
      <c r="D43" s="94" t="str">
        <f>+[1]InsumosMatrizRiesgos!H88</f>
        <v>GC-V.G.Cont.8</v>
      </c>
      <c r="E43" s="115" t="str">
        <f>+[1]InsumosMatrizRiesgos!I85</f>
        <v>Intercambio de prebendas para el otorgamiento de permisos relacionados.</v>
      </c>
      <c r="F43" s="118" t="str">
        <f>+[1]InsumosMatrizRiesgos!H104</f>
        <v>GC-Soc3</v>
      </c>
      <c r="G43" s="117" t="str">
        <f>+[1]InsumosMatrizRiesgos!I104</f>
        <v>Solicitud de cambio u obras adicionales por parte de la comunidad, o requerimientos judiciales motivados por presiones de terceros.</v>
      </c>
      <c r="H43" s="101"/>
      <c r="I43" s="74"/>
      <c r="J43" s="32"/>
    </row>
    <row r="44" spans="2:10" ht="134.25" customHeight="1" x14ac:dyDescent="0.2">
      <c r="B44" s="48"/>
      <c r="C44" s="47"/>
      <c r="D44" s="94" t="str">
        <f>+[1]InsumosMatrizRiesgos!H89</f>
        <v>GC-Amb 4</v>
      </c>
      <c r="E44" s="115" t="str">
        <f>+[1]InsumosMatrizRiesgos!I86</f>
        <v>Incumplimiento o falta de gestión efectiva ante ordenes judiciales.</v>
      </c>
      <c r="F44" s="118" t="str">
        <f>+[1]InsumosMatrizRiesgos!H105</f>
        <v>GC-V.Ejec.3</v>
      </c>
      <c r="G44" s="117" t="str">
        <f>+[1]InsumosMatrizRiesgos!I105</f>
        <v>Negligencia en la gestión para hacer efectivo el  cumplimiento contractual generando anomalías y detrimento patrimonial a la Nación.</v>
      </c>
      <c r="H44" s="101"/>
      <c r="I44" s="74"/>
      <c r="J44" s="32"/>
    </row>
    <row r="45" spans="2:10" ht="107.25" customHeight="1" x14ac:dyDescent="0.2">
      <c r="B45" s="48"/>
      <c r="C45" s="47"/>
      <c r="D45" s="94" t="str">
        <f>+[1]InsumosMatrizRiesgos!H90</f>
        <v>GC-V.Ejec.8</v>
      </c>
      <c r="E45" s="115" t="str">
        <f>+[1]InsumosMatrizRiesgos!I87</f>
        <v>Omisión de reportes por actividades sospechosas de LAFT/CO relacionadas con las firmas estructuradora</v>
      </c>
      <c r="F45" s="103"/>
      <c r="G45" s="102"/>
      <c r="H45" s="101"/>
      <c r="I45" s="74"/>
      <c r="J45" s="32"/>
    </row>
    <row r="46" spans="2:10" ht="60.75" customHeight="1" x14ac:dyDescent="0.2">
      <c r="B46" s="48"/>
      <c r="C46" s="47"/>
      <c r="D46" s="94"/>
      <c r="E46" s="115"/>
      <c r="F46" s="103"/>
      <c r="G46" s="102"/>
      <c r="H46" s="101"/>
      <c r="I46" s="74"/>
      <c r="J46" s="32"/>
    </row>
    <row r="47" spans="2:10" ht="33.75" hidden="1" customHeight="1" x14ac:dyDescent="0.2">
      <c r="B47" s="48"/>
      <c r="C47" s="47"/>
      <c r="D47" s="94"/>
      <c r="E47" s="116"/>
      <c r="F47" s="103"/>
      <c r="G47" s="102"/>
      <c r="H47" s="101"/>
      <c r="I47" s="74"/>
      <c r="J47" s="32"/>
    </row>
    <row r="48" spans="2:10" ht="158.25" hidden="1" customHeight="1" thickBot="1" x14ac:dyDescent="0.25">
      <c r="B48" s="48"/>
      <c r="C48" s="47"/>
      <c r="D48" s="94"/>
      <c r="E48" s="115"/>
      <c r="F48" s="99"/>
      <c r="G48" s="98"/>
      <c r="H48" s="101"/>
      <c r="I48" s="74"/>
      <c r="J48" s="32"/>
    </row>
    <row r="49" spans="2:10" ht="29.25" customHeight="1" thickBot="1" x14ac:dyDescent="0.25">
      <c r="B49" s="48"/>
      <c r="C49" s="47"/>
      <c r="D49" s="114"/>
      <c r="E49" s="113"/>
      <c r="F49" s="99"/>
      <c r="G49" s="112"/>
      <c r="H49" s="97"/>
      <c r="I49" s="70"/>
      <c r="J49" s="32"/>
    </row>
    <row r="50" spans="2:10" ht="7.5" hidden="1" customHeight="1" x14ac:dyDescent="0.25">
      <c r="B50" s="48"/>
      <c r="C50" s="47"/>
      <c r="D50" s="94"/>
      <c r="E50" s="93"/>
      <c r="F50" s="111"/>
      <c r="G50" s="111"/>
      <c r="H50" s="92"/>
      <c r="I50" s="102"/>
      <c r="J50" s="32"/>
    </row>
    <row r="51" spans="2:10" ht="99" hidden="1" customHeight="1" x14ac:dyDescent="0.25">
      <c r="B51" s="48"/>
      <c r="C51" s="47"/>
      <c r="D51" s="94"/>
      <c r="E51" s="93"/>
      <c r="F51" s="111"/>
      <c r="G51" s="111"/>
      <c r="H51" s="92"/>
      <c r="I51" s="102"/>
      <c r="J51" s="32"/>
    </row>
    <row r="52" spans="2:10" ht="9.75" hidden="1" customHeight="1" x14ac:dyDescent="0.25">
      <c r="B52" s="48"/>
      <c r="C52" s="47"/>
      <c r="D52" s="88"/>
      <c r="E52" s="87"/>
      <c r="F52" s="109"/>
      <c r="G52" s="109"/>
      <c r="H52" s="92" t="e">
        <f>#REF!</f>
        <v>#REF!</v>
      </c>
      <c r="I52" s="110"/>
      <c r="J52" s="32"/>
    </row>
    <row r="53" spans="2:10" ht="9.75" hidden="1" customHeight="1" x14ac:dyDescent="0.25">
      <c r="B53" s="48"/>
      <c r="C53" s="47"/>
      <c r="D53" s="88"/>
      <c r="E53" s="87"/>
      <c r="F53" s="109"/>
      <c r="G53" s="109"/>
      <c r="H53" s="92"/>
      <c r="I53" s="110"/>
      <c r="J53" s="32"/>
    </row>
    <row r="54" spans="2:10" ht="65.25" hidden="1" customHeight="1" thickBot="1" x14ac:dyDescent="0.25">
      <c r="B54" s="40"/>
      <c r="C54" s="39"/>
      <c r="D54" s="88"/>
      <c r="E54" s="87"/>
      <c r="F54" s="109"/>
      <c r="G54" s="109"/>
      <c r="H54" s="92"/>
      <c r="I54" s="108"/>
      <c r="J54" s="32"/>
    </row>
    <row r="55" spans="2:10" ht="30" x14ac:dyDescent="0.2">
      <c r="B55" s="61" t="s">
        <v>17</v>
      </c>
      <c r="C55" s="60">
        <v>3</v>
      </c>
      <c r="D55" s="107">
        <f>+D13*C55</f>
        <v>21</v>
      </c>
      <c r="E55" s="106"/>
      <c r="F55" s="59">
        <f>+C55*F13</f>
        <v>33</v>
      </c>
      <c r="G55" s="58"/>
      <c r="H55" s="57">
        <f>+H13*C55</f>
        <v>39</v>
      </c>
      <c r="I55" s="56"/>
      <c r="J55" s="32"/>
    </row>
    <row r="56" spans="2:10" ht="54" customHeight="1" x14ac:dyDescent="0.2">
      <c r="B56" s="48"/>
      <c r="C56" s="47"/>
      <c r="D56" s="78" t="s">
        <v>16</v>
      </c>
      <c r="E56" s="77"/>
      <c r="F56" s="105" t="s">
        <v>15</v>
      </c>
      <c r="G56" s="104"/>
      <c r="H56" s="52" t="s">
        <v>14</v>
      </c>
      <c r="I56" s="51"/>
      <c r="J56" s="32"/>
    </row>
    <row r="57" spans="2:10" ht="100.5" customHeight="1" x14ac:dyDescent="0.2">
      <c r="B57" s="48"/>
      <c r="C57" s="47"/>
      <c r="D57" s="103" t="str">
        <f>+[1]InsumosMatrizRiesgos!H102</f>
        <v>GC-V.G.Cont.9</v>
      </c>
      <c r="E57" s="102" t="str">
        <f>+[1]InsumosMatrizRiesgos!I102</f>
        <v xml:space="preserve">No publicar información  contractual </v>
      </c>
      <c r="F57" s="101"/>
      <c r="G57" s="74"/>
      <c r="H57" s="42"/>
      <c r="I57" s="41"/>
      <c r="J57" s="32"/>
    </row>
    <row r="58" spans="2:10" ht="135.75" hidden="1" customHeight="1" x14ac:dyDescent="0.2">
      <c r="B58" s="48"/>
      <c r="C58" s="47"/>
      <c r="D58" s="103"/>
      <c r="E58" s="102"/>
      <c r="F58" s="101"/>
      <c r="G58" s="74"/>
      <c r="H58" s="42"/>
      <c r="I58" s="41"/>
      <c r="J58" s="32"/>
    </row>
    <row r="59" spans="2:10" ht="152.25" hidden="1" customHeight="1" x14ac:dyDescent="0.2">
      <c r="B59" s="48"/>
      <c r="C59" s="47"/>
      <c r="D59" s="103"/>
      <c r="E59" s="102"/>
      <c r="F59" s="101"/>
      <c r="G59" s="74"/>
      <c r="H59" s="42"/>
      <c r="I59" s="41"/>
      <c r="J59" s="32"/>
    </row>
    <row r="60" spans="2:10" ht="33.75" hidden="1" customHeight="1" x14ac:dyDescent="0.2">
      <c r="B60" s="48"/>
      <c r="C60" s="47"/>
      <c r="D60" s="103"/>
      <c r="E60" s="102"/>
      <c r="F60" s="101"/>
      <c r="G60" s="74"/>
      <c r="H60" s="42"/>
      <c r="I60" s="41"/>
      <c r="J60" s="32"/>
    </row>
    <row r="61" spans="2:10" ht="33.75" hidden="1" customHeight="1" x14ac:dyDescent="0.2">
      <c r="B61" s="48"/>
      <c r="C61" s="47"/>
      <c r="D61" s="103"/>
      <c r="E61" s="102"/>
      <c r="F61" s="101"/>
      <c r="G61" s="74"/>
      <c r="H61" s="42"/>
      <c r="I61" s="100"/>
      <c r="J61" s="32"/>
    </row>
    <row r="62" spans="2:10" ht="27" customHeight="1" thickBot="1" x14ac:dyDescent="0.25">
      <c r="B62" s="48"/>
      <c r="C62" s="47"/>
      <c r="D62" s="99"/>
      <c r="E62" s="98"/>
      <c r="F62" s="97"/>
      <c r="G62" s="70"/>
      <c r="H62" s="96"/>
      <c r="I62" s="95"/>
      <c r="J62" s="32"/>
    </row>
    <row r="63" spans="2:10" ht="125.25" hidden="1" customHeight="1" x14ac:dyDescent="0.25">
      <c r="B63" s="48"/>
      <c r="C63" s="47"/>
      <c r="D63" s="94"/>
      <c r="E63" s="93"/>
      <c r="F63" s="92"/>
      <c r="G63" s="91"/>
      <c r="H63" s="90"/>
      <c r="I63" s="89"/>
      <c r="J63" s="32"/>
    </row>
    <row r="64" spans="2:10" ht="100.5" hidden="1" customHeight="1" x14ac:dyDescent="0.25">
      <c r="B64" s="48"/>
      <c r="C64" s="47"/>
      <c r="D64" s="94"/>
      <c r="E64" s="93"/>
      <c r="F64" s="92"/>
      <c r="G64" s="91"/>
      <c r="H64" s="90"/>
      <c r="I64" s="89"/>
      <c r="J64" s="32"/>
    </row>
    <row r="65" spans="2:10" ht="30.75" hidden="1" customHeight="1" thickBot="1" x14ac:dyDescent="0.25">
      <c r="B65" s="40"/>
      <c r="C65" s="39"/>
      <c r="D65" s="88"/>
      <c r="E65" s="87"/>
      <c r="F65" s="86"/>
      <c r="G65" s="86"/>
      <c r="H65" s="85"/>
      <c r="I65" s="84"/>
      <c r="J65" s="32"/>
    </row>
    <row r="66" spans="2:10" ht="30" x14ac:dyDescent="0.2">
      <c r="B66" s="61" t="s">
        <v>13</v>
      </c>
      <c r="C66" s="60">
        <v>4</v>
      </c>
      <c r="D66" s="83">
        <f>+C66*D13</f>
        <v>28</v>
      </c>
      <c r="E66" s="82"/>
      <c r="F66" s="81">
        <f>+C66*F13</f>
        <v>44</v>
      </c>
      <c r="G66" s="58"/>
      <c r="H66" s="80">
        <f>+H13*C66</f>
        <v>52</v>
      </c>
      <c r="I66" s="79"/>
      <c r="J66" s="32"/>
    </row>
    <row r="67" spans="2:10" ht="53.25" customHeight="1" x14ac:dyDescent="0.2">
      <c r="B67" s="48"/>
      <c r="C67" s="47"/>
      <c r="D67" s="78" t="s">
        <v>12</v>
      </c>
      <c r="E67" s="77"/>
      <c r="F67" s="53" t="s">
        <v>11</v>
      </c>
      <c r="G67" s="54"/>
      <c r="H67" s="52" t="s">
        <v>10</v>
      </c>
      <c r="I67" s="51"/>
      <c r="J67" s="32"/>
    </row>
    <row r="68" spans="2:10" ht="135.75" hidden="1" customHeight="1" x14ac:dyDescent="0.2">
      <c r="B68" s="48"/>
      <c r="C68" s="47"/>
      <c r="D68" s="69"/>
      <c r="E68" s="75"/>
      <c r="F68" s="49"/>
      <c r="G68" s="74"/>
      <c r="H68" s="67"/>
      <c r="I68" s="76"/>
      <c r="J68" s="32"/>
    </row>
    <row r="69" spans="2:10" ht="35.25" hidden="1" customHeight="1" x14ac:dyDescent="0.2">
      <c r="B69" s="48"/>
      <c r="C69" s="47"/>
      <c r="D69" s="69"/>
      <c r="E69" s="75"/>
      <c r="F69" s="49"/>
      <c r="G69" s="74"/>
      <c r="H69" s="67"/>
      <c r="I69" s="41"/>
      <c r="J69" s="32"/>
    </row>
    <row r="70" spans="2:10" ht="114.75" customHeight="1" thickBot="1" x14ac:dyDescent="0.25">
      <c r="B70" s="48"/>
      <c r="C70" s="47"/>
      <c r="D70" s="73"/>
      <c r="E70" s="72"/>
      <c r="F70" s="71"/>
      <c r="G70" s="70"/>
      <c r="H70" s="67"/>
      <c r="I70" s="41"/>
      <c r="J70" s="32"/>
    </row>
    <row r="71" spans="2:10" ht="122.25" hidden="1" customHeight="1" x14ac:dyDescent="0.25">
      <c r="B71" s="48"/>
      <c r="C71" s="47"/>
      <c r="D71" s="69"/>
      <c r="E71" s="68"/>
      <c r="F71" s="49"/>
      <c r="G71" s="50"/>
      <c r="H71" s="67"/>
      <c r="I71" s="41"/>
      <c r="J71" s="32"/>
    </row>
    <row r="72" spans="2:10" ht="128.25" hidden="1" customHeight="1" x14ac:dyDescent="0.25">
      <c r="B72" s="48"/>
      <c r="C72" s="47"/>
      <c r="D72" s="69"/>
      <c r="E72" s="68"/>
      <c r="F72" s="49"/>
      <c r="G72" s="50"/>
      <c r="H72" s="67"/>
      <c r="I72" s="41"/>
      <c r="J72" s="32"/>
    </row>
    <row r="73" spans="2:10" ht="128.25" hidden="1" customHeight="1" x14ac:dyDescent="0.25">
      <c r="B73" s="48"/>
      <c r="C73" s="47"/>
      <c r="D73" s="69"/>
      <c r="E73" s="68"/>
      <c r="F73" s="49"/>
      <c r="G73" s="50"/>
      <c r="H73" s="67"/>
      <c r="I73" s="41"/>
      <c r="J73" s="32"/>
    </row>
    <row r="74" spans="2:10" ht="57" hidden="1" customHeight="1" x14ac:dyDescent="0.25">
      <c r="B74" s="48"/>
      <c r="C74" s="47"/>
      <c r="D74" s="69"/>
      <c r="E74" s="68"/>
      <c r="F74" s="49"/>
      <c r="G74" s="50"/>
      <c r="H74" s="67"/>
      <c r="I74" s="41"/>
      <c r="J74" s="32"/>
    </row>
    <row r="75" spans="2:10" ht="162.75" hidden="1" customHeight="1" x14ac:dyDescent="0.25">
      <c r="B75" s="48"/>
      <c r="C75" s="47"/>
      <c r="D75" s="69"/>
      <c r="E75" s="68"/>
      <c r="F75" s="49"/>
      <c r="G75" s="50"/>
      <c r="H75" s="67"/>
      <c r="I75" s="41"/>
      <c r="J75" s="32"/>
    </row>
    <row r="76" spans="2:10" ht="117.75" hidden="1" customHeight="1" x14ac:dyDescent="0.25">
      <c r="B76" s="48"/>
      <c r="C76" s="47"/>
      <c r="D76" s="69"/>
      <c r="E76" s="68"/>
      <c r="F76" s="49"/>
      <c r="G76" s="50"/>
      <c r="H76" s="67"/>
      <c r="I76" s="41"/>
      <c r="J76" s="32"/>
    </row>
    <row r="77" spans="2:10" ht="117.75" hidden="1" customHeight="1" x14ac:dyDescent="0.25">
      <c r="B77" s="48"/>
      <c r="C77" s="47"/>
      <c r="D77" s="69"/>
      <c r="E77" s="68"/>
      <c r="F77" s="49"/>
      <c r="G77" s="50"/>
      <c r="H77" s="67"/>
      <c r="I77" s="41"/>
      <c r="J77" s="32"/>
    </row>
    <row r="78" spans="2:10" ht="117.75" hidden="1" customHeight="1" x14ac:dyDescent="0.25">
      <c r="B78" s="48"/>
      <c r="C78" s="47"/>
      <c r="D78" s="69"/>
      <c r="E78" s="68"/>
      <c r="F78" s="49"/>
      <c r="G78" s="50"/>
      <c r="H78" s="67"/>
      <c r="I78" s="41"/>
      <c r="J78" s="32"/>
    </row>
    <row r="79" spans="2:10" ht="150" hidden="1" customHeight="1" x14ac:dyDescent="0.25">
      <c r="B79" s="48"/>
      <c r="C79" s="47"/>
      <c r="D79" s="69"/>
      <c r="E79" s="68"/>
      <c r="F79" s="49"/>
      <c r="G79" s="50"/>
      <c r="H79" s="67"/>
      <c r="I79" s="41"/>
      <c r="J79" s="32"/>
    </row>
    <row r="80" spans="2:10" ht="126.75" hidden="1" customHeight="1" x14ac:dyDescent="0.25">
      <c r="B80" s="48"/>
      <c r="C80" s="47"/>
      <c r="D80" s="69"/>
      <c r="E80" s="68"/>
      <c r="F80" s="49"/>
      <c r="G80" s="50"/>
      <c r="H80" s="67"/>
      <c r="I80" s="41"/>
      <c r="J80" s="32"/>
    </row>
    <row r="81" spans="2:10" ht="126.75" hidden="1" customHeight="1" x14ac:dyDescent="0.25">
      <c r="B81" s="48"/>
      <c r="C81" s="47"/>
      <c r="D81" s="69"/>
      <c r="E81" s="68"/>
      <c r="F81" s="49"/>
      <c r="G81" s="50"/>
      <c r="H81" s="67"/>
      <c r="I81" s="41"/>
      <c r="J81" s="32"/>
    </row>
    <row r="82" spans="2:10" ht="16.5" hidden="1" customHeight="1" thickBot="1" x14ac:dyDescent="0.25">
      <c r="B82" s="40"/>
      <c r="C82" s="39"/>
      <c r="D82" s="66"/>
      <c r="E82" s="65"/>
      <c r="F82" s="64"/>
      <c r="G82" s="44"/>
      <c r="H82" s="63"/>
      <c r="I82" s="62"/>
      <c r="J82" s="32"/>
    </row>
    <row r="83" spans="2:10" ht="30" x14ac:dyDescent="0.2">
      <c r="B83" s="61" t="s">
        <v>9</v>
      </c>
      <c r="C83" s="60">
        <v>5</v>
      </c>
      <c r="D83" s="59">
        <f>+C83*D14</f>
        <v>35</v>
      </c>
      <c r="E83" s="58"/>
      <c r="F83" s="59">
        <f>+C83*F13</f>
        <v>55</v>
      </c>
      <c r="G83" s="58"/>
      <c r="H83" s="57">
        <f>+C83*H13</f>
        <v>65</v>
      </c>
      <c r="I83" s="56"/>
      <c r="J83" s="32"/>
    </row>
    <row r="84" spans="2:10" ht="42" customHeight="1" x14ac:dyDescent="0.2">
      <c r="B84" s="48"/>
      <c r="C84" s="47"/>
      <c r="D84" s="55" t="s">
        <v>8</v>
      </c>
      <c r="E84" s="54"/>
      <c r="F84" s="53" t="s">
        <v>7</v>
      </c>
      <c r="G84" s="53"/>
      <c r="H84" s="52" t="s">
        <v>6</v>
      </c>
      <c r="I84" s="51"/>
      <c r="J84" s="32"/>
    </row>
    <row r="85" spans="2:10" ht="150" customHeight="1" x14ac:dyDescent="0.2">
      <c r="B85" s="48"/>
      <c r="C85" s="47"/>
      <c r="D85" s="46"/>
      <c r="E85" s="45"/>
      <c r="F85" s="49"/>
      <c r="G85" s="50"/>
      <c r="H85" s="42"/>
      <c r="I85" s="41"/>
      <c r="J85" s="32"/>
    </row>
    <row r="86" spans="2:10" ht="36" hidden="1" customHeight="1" x14ac:dyDescent="0.2">
      <c r="B86" s="48"/>
      <c r="C86" s="47"/>
      <c r="D86" s="46"/>
      <c r="E86" s="45"/>
      <c r="F86" s="49"/>
      <c r="G86" s="49"/>
      <c r="H86" s="42"/>
      <c r="I86" s="41"/>
      <c r="J86" s="32"/>
    </row>
    <row r="87" spans="2:10" ht="33.75" hidden="1" customHeight="1" x14ac:dyDescent="0.2">
      <c r="B87" s="48"/>
      <c r="C87" s="47"/>
      <c r="D87" s="46"/>
      <c r="E87" s="45"/>
      <c r="F87" s="49"/>
      <c r="G87" s="49"/>
      <c r="H87" s="42"/>
      <c r="I87" s="41"/>
      <c r="J87" s="32"/>
    </row>
    <row r="88" spans="2:10" ht="33.75" hidden="1" customHeight="1" x14ac:dyDescent="0.2">
      <c r="B88" s="48"/>
      <c r="C88" s="47"/>
      <c r="D88" s="46"/>
      <c r="E88" s="45"/>
      <c r="F88" s="49"/>
      <c r="G88" s="49"/>
      <c r="H88" s="42"/>
      <c r="I88" s="41"/>
      <c r="J88" s="32"/>
    </row>
    <row r="89" spans="2:10" ht="33.75" hidden="1" customHeight="1" x14ac:dyDescent="0.2">
      <c r="B89" s="48"/>
      <c r="C89" s="47"/>
      <c r="D89" s="46"/>
      <c r="E89" s="45"/>
      <c r="F89" s="49"/>
      <c r="G89" s="49"/>
      <c r="H89" s="42"/>
      <c r="I89" s="41"/>
      <c r="J89" s="32"/>
    </row>
    <row r="90" spans="2:10" ht="33.75" hidden="1" customHeight="1" x14ac:dyDescent="0.2">
      <c r="B90" s="48"/>
      <c r="C90" s="47"/>
      <c r="D90" s="46"/>
      <c r="E90" s="45"/>
      <c r="F90" s="49"/>
      <c r="G90" s="49"/>
      <c r="H90" s="42"/>
      <c r="I90" s="41"/>
      <c r="J90" s="32"/>
    </row>
    <row r="91" spans="2:10" ht="33.75" hidden="1" customHeight="1" x14ac:dyDescent="0.2">
      <c r="B91" s="48"/>
      <c r="C91" s="47"/>
      <c r="D91" s="46"/>
      <c r="E91" s="45"/>
      <c r="F91" s="49"/>
      <c r="G91" s="49"/>
      <c r="H91" s="42"/>
      <c r="I91" s="41"/>
      <c r="J91" s="32"/>
    </row>
    <row r="92" spans="2:10" ht="33.75" hidden="1" customHeight="1" x14ac:dyDescent="0.2">
      <c r="B92" s="48"/>
      <c r="C92" s="47"/>
      <c r="D92" s="46"/>
      <c r="E92" s="45"/>
      <c r="F92" s="49"/>
      <c r="G92" s="49"/>
      <c r="H92" s="42"/>
      <c r="I92" s="41"/>
      <c r="J92" s="32"/>
    </row>
    <row r="93" spans="2:10" ht="33.75" hidden="1" customHeight="1" x14ac:dyDescent="0.2">
      <c r="B93" s="48"/>
      <c r="C93" s="47"/>
      <c r="D93" s="46"/>
      <c r="E93" s="45"/>
      <c r="F93" s="49"/>
      <c r="G93" s="49"/>
      <c r="H93" s="42"/>
      <c r="I93" s="41"/>
      <c r="J93" s="32"/>
    </row>
    <row r="94" spans="2:10" ht="33.75" hidden="1" customHeight="1" x14ac:dyDescent="0.2">
      <c r="B94" s="48"/>
      <c r="C94" s="47"/>
      <c r="D94" s="46"/>
      <c r="E94" s="45"/>
      <c r="F94" s="49"/>
      <c r="G94" s="49"/>
      <c r="H94" s="42"/>
      <c r="I94" s="41"/>
      <c r="J94" s="32"/>
    </row>
    <row r="95" spans="2:10" ht="33.75" hidden="1" customHeight="1" x14ac:dyDescent="0.2">
      <c r="B95" s="48"/>
      <c r="C95" s="47"/>
      <c r="D95" s="46"/>
      <c r="E95" s="45"/>
      <c r="F95" s="49"/>
      <c r="G95" s="49"/>
      <c r="H95" s="42"/>
      <c r="I95" s="41"/>
      <c r="J95" s="32"/>
    </row>
    <row r="96" spans="2:10" ht="105" hidden="1" customHeight="1" x14ac:dyDescent="0.2">
      <c r="B96" s="48"/>
      <c r="C96" s="47"/>
      <c r="D96" s="46"/>
      <c r="E96" s="45"/>
      <c r="F96" s="49"/>
      <c r="G96" s="50"/>
      <c r="H96" s="42"/>
      <c r="I96" s="41"/>
      <c r="J96" s="32"/>
    </row>
    <row r="97" spans="2:13" ht="33.75" hidden="1" customHeight="1" x14ac:dyDescent="0.2">
      <c r="B97" s="48"/>
      <c r="C97" s="47"/>
      <c r="D97" s="46"/>
      <c r="E97" s="45"/>
      <c r="F97" s="49"/>
      <c r="G97" s="49"/>
      <c r="H97" s="42"/>
      <c r="I97" s="41"/>
      <c r="J97" s="32"/>
    </row>
    <row r="98" spans="2:13" ht="33.75" hidden="1" customHeight="1" x14ac:dyDescent="0.2">
      <c r="B98" s="48"/>
      <c r="C98" s="47"/>
      <c r="D98" s="46"/>
      <c r="E98" s="45"/>
      <c r="F98" s="44"/>
      <c r="G98" s="43"/>
      <c r="H98" s="42"/>
      <c r="I98" s="41"/>
      <c r="J98" s="32"/>
    </row>
    <row r="99" spans="2:13" ht="33.75" hidden="1" customHeight="1" x14ac:dyDescent="0.2">
      <c r="B99" s="48"/>
      <c r="C99" s="47"/>
      <c r="D99" s="46"/>
      <c r="E99" s="45"/>
      <c r="F99" s="44"/>
      <c r="G99" s="43"/>
      <c r="H99" s="42"/>
      <c r="I99" s="41"/>
      <c r="J99" s="32"/>
    </row>
    <row r="100" spans="2:13" ht="32.25" customHeight="1" thickBot="1" x14ac:dyDescent="0.25">
      <c r="B100" s="40"/>
      <c r="C100" s="39"/>
      <c r="D100" s="38"/>
      <c r="E100" s="37"/>
      <c r="F100" s="36"/>
      <c r="G100" s="35"/>
      <c r="H100" s="34"/>
      <c r="I100" s="33"/>
      <c r="J100" s="32"/>
    </row>
    <row r="101" spans="2:13" x14ac:dyDescent="0.2">
      <c r="D101" s="31"/>
      <c r="E101" s="30"/>
      <c r="F101" s="29"/>
      <c r="G101" s="29"/>
      <c r="H101" s="28"/>
      <c r="I101" s="28"/>
      <c r="J101" s="28"/>
      <c r="K101" s="28"/>
      <c r="L101" s="28"/>
      <c r="M101" s="28"/>
    </row>
    <row r="102" spans="2:13" s="16" customFormat="1" ht="34.5" thickBot="1" x14ac:dyDescent="0.55000000000000004">
      <c r="B102" s="10"/>
      <c r="C102" s="5"/>
      <c r="D102" s="7"/>
      <c r="E102" s="6"/>
      <c r="F102" s="5"/>
      <c r="G102" s="5"/>
      <c r="H102" s="5"/>
      <c r="I102" s="5"/>
      <c r="J102" s="9"/>
    </row>
    <row r="103" spans="2:13" s="16" customFormat="1" ht="53.25" customHeight="1" thickBot="1" x14ac:dyDescent="0.55000000000000004">
      <c r="B103" s="27" t="s">
        <v>5</v>
      </c>
      <c r="C103" s="26"/>
      <c r="D103" s="26"/>
      <c r="E103" s="25"/>
      <c r="F103" s="5"/>
      <c r="G103" s="5"/>
      <c r="H103" s="11"/>
      <c r="I103" s="10"/>
      <c r="J103" s="9"/>
    </row>
    <row r="104" spans="2:13" s="16" customFormat="1" ht="53.25" customHeight="1" x14ac:dyDescent="0.5">
      <c r="B104" s="24" t="s">
        <v>4</v>
      </c>
      <c r="C104" s="23"/>
      <c r="D104" s="22">
        <f>+[1]InsumosMatrizRiesgos!I132</f>
        <v>49</v>
      </c>
      <c r="E104" s="21"/>
      <c r="F104" s="5"/>
      <c r="G104" s="5"/>
      <c r="H104" s="11"/>
      <c r="I104" s="10"/>
      <c r="J104" s="9"/>
    </row>
    <row r="105" spans="2:13" s="16" customFormat="1" ht="53.25" customHeight="1" x14ac:dyDescent="0.5">
      <c r="B105" s="20" t="s">
        <v>3</v>
      </c>
      <c r="C105" s="19"/>
      <c r="D105" s="18">
        <f>+[1]InsumosMatrizRiesgos!I131</f>
        <v>0</v>
      </c>
      <c r="E105" s="17">
        <f>+D105/$D$104</f>
        <v>0</v>
      </c>
      <c r="F105" s="5"/>
      <c r="G105" s="5"/>
      <c r="H105" s="11"/>
      <c r="I105" s="10"/>
      <c r="J105" s="9"/>
    </row>
    <row r="106" spans="2:13" s="16" customFormat="1" ht="53.25" customHeight="1" x14ac:dyDescent="0.5">
      <c r="B106" s="20" t="s">
        <v>2</v>
      </c>
      <c r="C106" s="19"/>
      <c r="D106" s="18">
        <f>+[1]InsumosMatrizRiesgos!I130</f>
        <v>0</v>
      </c>
      <c r="E106" s="17">
        <f>+D106/$D$104</f>
        <v>0</v>
      </c>
      <c r="F106" s="5"/>
      <c r="G106" s="5"/>
      <c r="H106" s="11"/>
      <c r="I106" s="10"/>
      <c r="J106" s="9"/>
    </row>
    <row r="107" spans="2:13" s="16" customFormat="1" ht="53.25" customHeight="1" x14ac:dyDescent="0.5">
      <c r="B107" s="20" t="s">
        <v>1</v>
      </c>
      <c r="C107" s="19"/>
      <c r="D107" s="18">
        <f>+[1]InsumosMatrizRiesgos!I129</f>
        <v>24</v>
      </c>
      <c r="E107" s="17">
        <f>+D107/$D$104</f>
        <v>0.48979591836734693</v>
      </c>
      <c r="F107" s="5"/>
      <c r="G107" s="5"/>
      <c r="H107" s="11"/>
      <c r="I107" s="10"/>
      <c r="J107" s="9"/>
    </row>
    <row r="108" spans="2:13" ht="53.25" customHeight="1" thickBot="1" x14ac:dyDescent="0.55000000000000004">
      <c r="B108" s="15" t="s">
        <v>0</v>
      </c>
      <c r="C108" s="14"/>
      <c r="D108" s="13">
        <f>+[1]InsumosMatrizRiesgos!I128</f>
        <v>25</v>
      </c>
      <c r="E108" s="12">
        <f>+D108/$D$104</f>
        <v>0.51020408163265307</v>
      </c>
      <c r="F108" s="5"/>
      <c r="G108" s="5"/>
      <c r="H108" s="11"/>
      <c r="I108" s="10"/>
      <c r="J108" s="9"/>
    </row>
    <row r="109" spans="2:13" ht="33" x14ac:dyDescent="0.45">
      <c r="B109" s="5"/>
      <c r="C109" s="5"/>
      <c r="D109" s="7"/>
      <c r="E109" s="6"/>
      <c r="F109" s="5"/>
      <c r="G109" s="5"/>
      <c r="H109" s="5"/>
      <c r="I109" s="5"/>
    </row>
    <row r="110" spans="2:13" ht="33" x14ac:dyDescent="0.45">
      <c r="B110" s="8" t="str">
        <f>+[1]MapaRiesgosAnticorrupcionANI!B196</f>
        <v>NOTAS:          1. Para consultar causas, consecuencias y demás detalles del mapa, por favor consulte nuestra pagina web de forma especifica para cada proceso. Ruta: https://www.ani.gov.co/riesgos-y-medidas-anticorrupion</v>
      </c>
      <c r="C110" s="5"/>
      <c r="D110" s="7"/>
      <c r="E110" s="6"/>
      <c r="F110" s="5"/>
      <c r="G110" s="5"/>
      <c r="H110" s="5"/>
      <c r="I110" s="5"/>
    </row>
    <row r="111" spans="2:13" ht="27" customHeight="1" x14ac:dyDescent="0.4">
      <c r="B111" s="3" t="str">
        <f>+[1]MapaRiesgosAnticorrupcionANI!C197</f>
        <v>2. Mapa de Riesgos Anticorrupción ajustado según Decreto 124 de 26 de enero de 2016</v>
      </c>
      <c r="E111" s="4"/>
    </row>
    <row r="112" spans="2:13" ht="35.25" customHeight="1" x14ac:dyDescent="0.4">
      <c r="B112" s="3" t="str">
        <f>+[1]MapaRiesgosAnticorrupcionANI!C198</f>
        <v>3. El presente mapa de riesgos surtio la etapa de participación y consulta a la ciudadanía solicitado por la ley mediante la publicación en la pagina web y mediante informacion de comunicado oficial entre el 23 al 31 de enero de 2017</v>
      </c>
    </row>
  </sheetData>
  <mergeCells count="55">
    <mergeCell ref="F55:G55"/>
    <mergeCell ref="D13:E13"/>
    <mergeCell ref="F13:G13"/>
    <mergeCell ref="D66:E66"/>
    <mergeCell ref="F41:G41"/>
    <mergeCell ref="H66:I66"/>
    <mergeCell ref="H67:I67"/>
    <mergeCell ref="F66:G66"/>
    <mergeCell ref="F67:G67"/>
    <mergeCell ref="H40:I40"/>
    <mergeCell ref="F56:G56"/>
    <mergeCell ref="H55:I55"/>
    <mergeCell ref="H56:I56"/>
    <mergeCell ref="H41:I41"/>
    <mergeCell ref="F40:G40"/>
    <mergeCell ref="H84:I84"/>
    <mergeCell ref="H83:I83"/>
    <mergeCell ref="F84:G84"/>
    <mergeCell ref="F83:G83"/>
    <mergeCell ref="D67:E67"/>
    <mergeCell ref="D84:E84"/>
    <mergeCell ref="D12:E12"/>
    <mergeCell ref="D9:L9"/>
    <mergeCell ref="H12:I12"/>
    <mergeCell ref="F12:G12"/>
    <mergeCell ref="F14:G14"/>
    <mergeCell ref="F15:G15"/>
    <mergeCell ref="H15:I15"/>
    <mergeCell ref="B5:C8"/>
    <mergeCell ref="H14:I14"/>
    <mergeCell ref="D5:L5"/>
    <mergeCell ref="D6:L6"/>
    <mergeCell ref="D7:L7"/>
    <mergeCell ref="D8:L8"/>
    <mergeCell ref="D14:E14"/>
    <mergeCell ref="H13:I13"/>
    <mergeCell ref="B11:C12"/>
    <mergeCell ref="D11:I11"/>
    <mergeCell ref="B40:B54"/>
    <mergeCell ref="C55:C65"/>
    <mergeCell ref="B55:B65"/>
    <mergeCell ref="D15:E15"/>
    <mergeCell ref="D56:E56"/>
    <mergeCell ref="D83:E83"/>
    <mergeCell ref="D55:E55"/>
    <mergeCell ref="B103:E103"/>
    <mergeCell ref="D40:E40"/>
    <mergeCell ref="D41:E41"/>
    <mergeCell ref="B14:B39"/>
    <mergeCell ref="B66:B82"/>
    <mergeCell ref="C40:C54"/>
    <mergeCell ref="C14:C39"/>
    <mergeCell ref="C83:C100"/>
    <mergeCell ref="B83:B100"/>
    <mergeCell ref="C66:C82"/>
  </mergeCells>
  <pageMargins left="0.70866141732283472" right="0.51181102362204722" top="0.35433070866141736" bottom="7.874015748031496E-2" header="0.31496062992125984" footer="0.11811023622047245"/>
  <pageSetup scale="11" fitToWidth="4" orientation="landscape" r:id="rId1"/>
  <headerFooter>
    <oddFooter>&amp;L&amp;22Grupo Interno de Trabajo Gerencia de Riesgos-VPRE, Diciembre de 2013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de Riesgo</vt:lpstr>
      <vt:lpstr>'Matriz de Riesgo'!Área_de_impresión</vt:lpstr>
      <vt:lpstr>'Matriz de Riesgo'!Títulos_a_imprimir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Paola Morales Castellanos</dc:creator>
  <cp:lastModifiedBy>Nancy Paola Morales Castellanos</cp:lastModifiedBy>
  <dcterms:created xsi:type="dcterms:W3CDTF">2017-01-31T13:22:28Z</dcterms:created>
  <dcterms:modified xsi:type="dcterms:W3CDTF">2017-01-31T13:24:17Z</dcterms:modified>
</cp:coreProperties>
</file>