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sorozco\OneDrive - ANI\PRESUPUESTO\EJECUCIONES PRESUPUESTO\EJECUCIONES 2022\ENERO 2022\"/>
    </mc:Choice>
  </mc:AlternateContent>
  <xr:revisionPtr revIDLastSave="0" documentId="13_ncr:1_{1A018475-E0DC-4436-ABAD-988601BBA45A}" xr6:coauthVersionLast="47" xr6:coauthVersionMax="47" xr10:uidLastSave="{00000000-0000-0000-0000-000000000000}"/>
  <bookViews>
    <workbookView xWindow="-120" yWindow="-120" windowWidth="20730" windowHeight="11160" xr2:uid="{00000000-000D-0000-FFFF-FFFF00000000}"/>
  </bookViews>
  <sheets>
    <sheet name="PPTO ASIGNADO GTOS NIV.DECRETO" sheetId="4" r:id="rId1"/>
    <sheet name="PPTO ASIGNADO GTOS DESAGREGADO" sheetId="5" r:id="rId2"/>
  </sheets>
  <definedNames>
    <definedName name="_xlnm._FilterDatabase" localSheetId="1" hidden="1">'PPTO ASIGNADO GTOS DESAGREGADO'!$A$5:$F$261</definedName>
    <definedName name="_xlnm._FilterDatabase" localSheetId="0" hidden="1">'PPTO ASIGNADO GTOS NIV.DECRETO'!$A$6:$E$89</definedName>
    <definedName name="_xlnm.Print_Area" localSheetId="1">'PPTO ASIGNADO GTOS DESAGREGADO'!$A$1:$F$261</definedName>
    <definedName name="_xlnm.Print_Area" localSheetId="0">'PPTO ASIGNADO GTOS NIV.DECRETO'!$A$2:$E$89</definedName>
    <definedName name="_xlnm.Print_Titles" localSheetId="1">'PPTO ASIGNADO GTOS DESAGREGADO'!$A:$E,'PPTO ASIGNADO GTOS DESAGREGADO'!$1:$6</definedName>
    <definedName name="_xlnm.Print_Titles" localSheetId="0">'PPTO ASIGNADO GTOS NIV.DECRETO'!$A:$E,'PPTO ASIGNADO GTOS NIV.DECRETO'!$1:$7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5" l="1"/>
  <c r="F10" i="5" s="1"/>
  <c r="F21" i="5"/>
  <c r="F30" i="5"/>
  <c r="F29" i="5" s="1"/>
  <c r="F40" i="5"/>
  <c r="F44" i="5"/>
  <c r="F52" i="5"/>
  <c r="F59" i="5"/>
  <c r="F63" i="5"/>
  <c r="F70" i="5"/>
  <c r="F79" i="5"/>
  <c r="F78" i="5" s="1"/>
  <c r="F83" i="5"/>
  <c r="F82" i="5" s="1"/>
  <c r="F81" i="5" s="1"/>
  <c r="F89" i="5"/>
  <c r="F88" i="5" s="1"/>
  <c r="F94" i="5"/>
  <c r="F93" i="5" s="1"/>
  <c r="F92" i="5" s="1"/>
  <c r="F91" i="5" s="1"/>
  <c r="F96" i="5"/>
  <c r="F103" i="5"/>
  <c r="F102" i="5" s="1"/>
  <c r="F101" i="5" s="1"/>
  <c r="F107" i="5"/>
  <c r="F106" i="5" s="1"/>
  <c r="F105" i="5" s="1"/>
  <c r="F111" i="5"/>
  <c r="F110" i="5" s="1"/>
  <c r="F109" i="5" s="1"/>
  <c r="F115" i="5"/>
  <c r="F114" i="5" s="1"/>
  <c r="F113" i="5" s="1"/>
  <c r="F119" i="5"/>
  <c r="F118" i="5" s="1"/>
  <c r="F117" i="5" s="1"/>
  <c r="F123" i="5"/>
  <c r="F122" i="5" s="1"/>
  <c r="F121" i="5" s="1"/>
  <c r="F127" i="5"/>
  <c r="F126" i="5" s="1"/>
  <c r="F125" i="5" s="1"/>
  <c r="F131" i="5"/>
  <c r="F130" i="5" s="1"/>
  <c r="F129" i="5" s="1"/>
  <c r="F135" i="5"/>
  <c r="F134" i="5" s="1"/>
  <c r="F133" i="5" s="1"/>
  <c r="F139" i="5"/>
  <c r="F138" i="5" s="1"/>
  <c r="F137" i="5" s="1"/>
  <c r="F143" i="5"/>
  <c r="F142" i="5" s="1"/>
  <c r="F141" i="5" s="1"/>
  <c r="F147" i="5"/>
  <c r="F146" i="5" s="1"/>
  <c r="F145" i="5" s="1"/>
  <c r="F151" i="5"/>
  <c r="F150" i="5" s="1"/>
  <c r="F149" i="5" s="1"/>
  <c r="F155" i="5"/>
  <c r="F154" i="5" s="1"/>
  <c r="F153" i="5" s="1"/>
  <c r="F159" i="5"/>
  <c r="F158" i="5" s="1"/>
  <c r="F157" i="5" s="1"/>
  <c r="F163" i="5"/>
  <c r="F162" i="5" s="1"/>
  <c r="F161" i="5" s="1"/>
  <c r="F167" i="5"/>
  <c r="F166" i="5" s="1"/>
  <c r="F165" i="5" s="1"/>
  <c r="F171" i="5"/>
  <c r="F170" i="5" s="1"/>
  <c r="F169" i="5" s="1"/>
  <c r="F175" i="5"/>
  <c r="F174" i="5" s="1"/>
  <c r="F173" i="5" s="1"/>
  <c r="F179" i="5"/>
  <c r="F178" i="5" s="1"/>
  <c r="F177" i="5" s="1"/>
  <c r="F183" i="5"/>
  <c r="F182" i="5" s="1"/>
  <c r="F181" i="5" s="1"/>
  <c r="F187" i="5"/>
  <c r="F186" i="5" s="1"/>
  <c r="F185" i="5" s="1"/>
  <c r="F190" i="5"/>
  <c r="F189" i="5" s="1"/>
  <c r="F191" i="5"/>
  <c r="F195" i="5"/>
  <c r="F197" i="5"/>
  <c r="F199" i="5"/>
  <c r="F205" i="5"/>
  <c r="F204" i="5" s="1"/>
  <c r="F203" i="5" s="1"/>
  <c r="F207" i="5"/>
  <c r="F209" i="5"/>
  <c r="F208" i="5" s="1"/>
  <c r="F215" i="5"/>
  <c r="F217" i="5"/>
  <c r="F221" i="5"/>
  <c r="F220" i="5" s="1"/>
  <c r="F219" i="5" s="1"/>
  <c r="F227" i="5"/>
  <c r="F226" i="5" s="1"/>
  <c r="F225" i="5" s="1"/>
  <c r="F231" i="5"/>
  <c r="F230" i="5" s="1"/>
  <c r="F229" i="5" s="1"/>
  <c r="F237" i="5"/>
  <c r="F236" i="5" s="1"/>
  <c r="F235" i="5" s="1"/>
  <c r="F234" i="5" s="1"/>
  <c r="F233" i="5" s="1"/>
  <c r="F243" i="5"/>
  <c r="F242" i="5" s="1"/>
  <c r="F241" i="5" s="1"/>
  <c r="F247" i="5"/>
  <c r="F249" i="5"/>
  <c r="F254" i="5"/>
  <c r="F253" i="5" s="1"/>
  <c r="F252" i="5" s="1"/>
  <c r="F258" i="5"/>
  <c r="F257" i="5" s="1"/>
  <c r="F256" i="5" s="1"/>
  <c r="F9" i="4"/>
  <c r="F10" i="4"/>
  <c r="F18" i="4"/>
  <c r="F17" i="4" s="1"/>
  <c r="F21" i="4"/>
  <c r="F20" i="4" s="1"/>
  <c r="F23" i="4"/>
  <c r="F27" i="4"/>
  <c r="F26" i="4" s="1"/>
  <c r="F31" i="4"/>
  <c r="F30" i="4" s="1"/>
  <c r="F29" i="4" s="1"/>
  <c r="F33" i="4"/>
  <c r="F61" i="4"/>
  <c r="F37" i="4" s="1"/>
  <c r="F36" i="4" s="1"/>
  <c r="F64" i="4"/>
  <c r="F65" i="4"/>
  <c r="F69" i="4"/>
  <c r="F68" i="4" s="1"/>
  <c r="F73" i="4"/>
  <c r="F72" i="4" s="1"/>
  <c r="F76" i="4"/>
  <c r="F77" i="4"/>
  <c r="F80" i="4"/>
  <c r="F79" i="4" s="1"/>
  <c r="F51" i="5" l="1"/>
  <c r="F246" i="5"/>
  <c r="F245" i="5" s="1"/>
  <c r="F214" i="5"/>
  <c r="F213" i="5" s="1"/>
  <c r="F212" i="5" s="1"/>
  <c r="F211" i="5" s="1"/>
  <c r="F39" i="5"/>
  <c r="F77" i="5"/>
  <c r="F240" i="5"/>
  <c r="F239" i="5" s="1"/>
  <c r="F16" i="4"/>
  <c r="F8" i="4" s="1"/>
  <c r="F86" i="4" s="1"/>
  <c r="F202" i="5"/>
  <c r="F201" i="5" s="1"/>
  <c r="F35" i="4"/>
  <c r="F224" i="5"/>
  <c r="F223" i="5" s="1"/>
  <c r="F194" i="5"/>
  <c r="F193" i="5" s="1"/>
  <c r="F100" i="5" s="1"/>
  <c r="F99" i="5" s="1"/>
  <c r="F9" i="5"/>
  <c r="F8" i="5" s="1"/>
  <c r="F38" i="5" l="1"/>
  <c r="F37" i="5" s="1"/>
  <c r="F7" i="5" s="1"/>
  <c r="F98" i="5"/>
  <c r="F260" i="5" l="1"/>
</calcChain>
</file>

<file path=xl/sharedStrings.xml><?xml version="1.0" encoding="utf-8"?>
<sst xmlns="http://schemas.openxmlformats.org/spreadsheetml/2006/main" count="976" uniqueCount="423">
  <si>
    <t>Código Presupuestal</t>
  </si>
  <si>
    <t>Fuente de 
Financiación</t>
  </si>
  <si>
    <t>Recurso</t>
  </si>
  <si>
    <t>Situado</t>
  </si>
  <si>
    <t>Denominación del Rubro</t>
  </si>
  <si>
    <t>A</t>
  </si>
  <si>
    <t>FUNCIONAMIENTO</t>
  </si>
  <si>
    <t>A-01</t>
  </si>
  <si>
    <t>GASTOS DE PERSONAL</t>
  </si>
  <si>
    <t>A-01-01</t>
  </si>
  <si>
    <t>PLANTA DE PERSONAL PERMANENTE</t>
  </si>
  <si>
    <t>A-01-01-01</t>
  </si>
  <si>
    <t>SALARIO</t>
  </si>
  <si>
    <t>A-01-01-01-001</t>
  </si>
  <si>
    <t>FACTORES SALARIALES COMUNES</t>
  </si>
  <si>
    <t>A-01-01-01-001-001</t>
  </si>
  <si>
    <t>PROPIOS</t>
  </si>
  <si>
    <t>CSF</t>
  </si>
  <si>
    <t>SUELDO BÁSICO</t>
  </si>
  <si>
    <t>A-01-01-01-001-003</t>
  </si>
  <si>
    <t>PRIMA TÉCNICA SALARIAL</t>
  </si>
  <si>
    <t>A-01-01-01-001-004</t>
  </si>
  <si>
    <t>SUBSIDIO DE ALIMENTACIÓN</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</si>
  <si>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</si>
  <si>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</si>
  <si>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</si>
  <si>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</si>
  <si>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</si>
  <si>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</si>
  <si>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</si>
  <si>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</si>
  <si>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</si>
  <si>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</si>
  <si>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t>
  </si>
  <si>
    <t>CONTRIBUCIONES INHERENTES A LA NÓMINA</t>
  </si>
  <si>
    <t>A-01-01-02-001</t>
  </si>
  <si>
    <t>A-01-01-02-002</t>
  </si>
  <si>
    <t>A-01-01-02-003</t>
  </si>
  <si>
    <t>AUXILIO DE CESANTÍAS</t>
  </si>
  <si>
    <t>A-01-01-02-004</t>
  </si>
  <si>
    <t>A-01-01-02-005</t>
  </si>
  <si>
    <t>APORTES GENERALES AL SISTEMA DE RIESGOS LABORALES</t>
  </si>
  <si>
    <t>A-01-01-02-006</t>
  </si>
  <si>
    <t>APORTES AL ICBF</t>
  </si>
  <si>
    <t>A-01-01-02-007</t>
  </si>
  <si>
    <t>APORTES AL SENA</t>
  </si>
  <si>
    <t>A-01-01-03</t>
  </si>
  <si>
    <t>REMUNERACIONES NO CONSTITUTIVAS DE FACTOR SALARIAL</t>
  </si>
  <si>
    <t>A-01-01-03-001</t>
  </si>
  <si>
    <t>PRESTACIONES SOCIALES SEGÚN DEFINICIÓN LEGAL</t>
  </si>
  <si>
    <t>A-01-01-03-001-001</t>
  </si>
  <si>
    <t>A-01-01-03-001-002</t>
  </si>
  <si>
    <t>INDEMNIZACIÓN POR VACACIONES</t>
  </si>
  <si>
    <t>A-01-01-03-001-003</t>
  </si>
  <si>
    <t>BONIFICACIÓN ESPECIAL DE RECREACIÓN</t>
  </si>
  <si>
    <t>A-01-01-03-002</t>
  </si>
  <si>
    <t>PRIMA TÉCNICA NO SALARIAL</t>
  </si>
  <si>
    <t>A-01-01-03-030</t>
  </si>
  <si>
    <t>BONIFICACIÓN DE DIRECCIÓN</t>
  </si>
  <si>
    <t>A-01-01-04</t>
  </si>
  <si>
    <t>OTROS GASTOS DE PERSONAL - DISTRIBUCIÓN PREVIO CONCEPTO DGPPN</t>
  </si>
  <si>
    <t>A-02</t>
  </si>
  <si>
    <t>ADQUISICIÓN DE BIENES  Y SERVICIOS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</si>
  <si>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</si>
  <si>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</si>
  <si>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</si>
  <si>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</si>
  <si>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</si>
  <si>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</si>
  <si>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</si>
  <si>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</si>
  <si>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</si>
  <si>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</si>
  <si>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A-02-02-01-003</t>
  </si>
  <si>
    <t>OTROS BIENES TRANSPORTABLES (EXCEPTO PRODUCTOS METÁLICOS, MAQUINARIA Y EQUIPO)</t>
  </si>
  <si>
    <t>A-02-02-01-003-002</t>
  </si>
  <si>
    <t>PASTA O PULPA, PAPEL Y PRODUCTOS DE PAPEL; IMPRESOS Y ARTÍCULOS RELACIONADOS</t>
  </si>
  <si>
    <t>A-02-02-01-003-003</t>
  </si>
  <si>
    <t>PRODUCTOS DE HORNOS DE COQUE; PRODUCTOS DE REFINACIÓN DE PETRÓLEO Y COMBUSTIBLE NUCLEAR</t>
  </si>
  <si>
    <t>A-02-02-01-003-004</t>
  </si>
  <si>
    <t>QUÍMICOS BÁSICOS</t>
  </si>
  <si>
    <t>A-02-02-01-003-005</t>
  </si>
  <si>
    <t>OTROS PRODUCTOS QUÍMICOS; FIBRAS ARTIFICIALES (O FIBRAS INDUSTRIALES HECHAS POR EL HOMBRE)</t>
  </si>
  <si>
    <t>A-02-02-01-003-006</t>
  </si>
  <si>
    <t>PRODUCTOS DE CAUCHO Y PLÁSTICO</t>
  </si>
  <si>
    <t>A-02-02-01-003-008</t>
  </si>
  <si>
    <t>OTROS BIENES TRANSPORTABLES N.C.P.</t>
  </si>
  <si>
    <t>A-02-02-02</t>
  </si>
  <si>
    <t>ADQUISICIÓN DE SERVICIOS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</si>
  <si>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</si>
  <si>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</si>
  <si>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</si>
  <si>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</si>
  <si>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</si>
  <si>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</si>
  <si>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</si>
  <si>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</si>
  <si>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</si>
  <si>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</si>
  <si>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</si>
  <si>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</si>
  <si>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</si>
  <si>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</si>
  <si>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</si>
  <si>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</si>
  <si>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</si>
  <si>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</si>
  <si>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</si>
  <si>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</si>
  <si>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</si>
  <si>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</si>
  <si>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</si>
  <si>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OTROS SERVICIOS PROFESIONALES, CIENTÍFICOS Y TÉCNICOS</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</si>
  <si>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</si>
  <si>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</si>
  <si>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</si>
  <si>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</si>
  <si>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</si>
  <si>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</si>
  <si>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</si>
  <si>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</si>
  <si>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</si>
  <si>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</si>
  <si>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</si>
  <si>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</si>
  <si>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</si>
  <si>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</si>
  <si>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</si>
  <si>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</si>
  <si>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</si>
  <si>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DE ESPARCIMIENTO, CULTURALES Y DEPORTIVOS</t>
  </si>
  <si>
    <t>A-02-02-02-009-007</t>
  </si>
  <si>
    <t>OTROS SERVICIOS</t>
  </si>
  <si>
    <t>A-02-02-02-010</t>
  </si>
  <si>
    <t>VIÁTICOS DE LOS FUNCIONARIOS EN COMISIÓN</t>
  </si>
  <si>
    <t>A-03</t>
  </si>
  <si>
    <t>TRANSFERENCIAS CORRIENTES</t>
  </si>
  <si>
    <t>A-03-03</t>
  </si>
  <si>
    <t>A ENTIDADES DEL GOBIERNO</t>
  </si>
  <si>
    <t>A-03-04</t>
  </si>
  <si>
    <t>A-03-04-02</t>
  </si>
  <si>
    <t>PRESTACIONES SOCIALES RELACIONADAS CON EL EMPLEO</t>
  </si>
  <si>
    <t>A-03-04-02-012</t>
  </si>
  <si>
    <t>INCAPACIDADES Y LICENCIAS DE MATERNIDAD Y PATERNIDAD (NO DE PENSIONES)</t>
  </si>
  <si>
    <t>A-03-04-02-012-001</t>
  </si>
  <si>
    <t>INCAPACIDADES (NO DE PENSIONES)</t>
  </si>
  <si>
    <t>A-03-04-02-012-002</t>
  </si>
  <si>
    <t>LICENCIAS DE MATERNIDAD Y PATERNIDAD (NO DE PENSIONES)</t>
  </si>
  <si>
    <t>A-03-10</t>
  </si>
  <si>
    <t>SENTENCIAS Y CONCILIACIONES</t>
  </si>
  <si>
    <t>NACIÓN</t>
  </si>
  <si>
    <t>A-08</t>
  </si>
  <si>
    <t>GASTOS POR TRIBUTOS, MULTAS, SANCIONES E INTERESES DE MORA</t>
  </si>
  <si>
    <t>A-08-04</t>
  </si>
  <si>
    <t>CONTRIBUCIONES</t>
  </si>
  <si>
    <t>A-08-04-01</t>
  </si>
  <si>
    <t>CUOTA DE FISCALIZACIÓN Y AUDITAJE</t>
  </si>
  <si>
    <t>B</t>
  </si>
  <si>
    <t>SERVICIO DE LA DEUDA PÚBLICA</t>
  </si>
  <si>
    <t>PRINCIPAL</t>
  </si>
  <si>
    <t>SSF</t>
  </si>
  <si>
    <t>PRÉSTAMOS</t>
  </si>
  <si>
    <t>B-10</t>
  </si>
  <si>
    <t>SERVICIO DE LA DEUDA PÚBLICA INTERNA</t>
  </si>
  <si>
    <t>B-10-04</t>
  </si>
  <si>
    <t>FONDO DE CONTINGENCIAS</t>
  </si>
  <si>
    <t>B-10-04-01</t>
  </si>
  <si>
    <t>APORTES AL FONDO DE CONTINGENCIAS</t>
  </si>
  <si>
    <t>C</t>
  </si>
  <si>
    <t>INVERSION</t>
  </si>
  <si>
    <t>C-2401</t>
  </si>
  <si>
    <t>INFRAESTRUCTURA RED VIAL PRIMARIA</t>
  </si>
  <si>
    <t>C-2401-0600</t>
  </si>
  <si>
    <t>INTERSUBSECTORIAL TRANSPORTE</t>
  </si>
  <si>
    <t>C-2401-0600-38</t>
  </si>
  <si>
    <t xml:space="preserve">MEJORAMIENTO APOYO ESTATAL PROYECTO DE CONCESIÓN RUTA DEL SOL SECTOR III,   CESAR, BOLÍVAR, MAGDALENA </t>
  </si>
  <si>
    <t>C-2401-0600-38-0</t>
  </si>
  <si>
    <t>C-2401-0600-38-0-2401070</t>
  </si>
  <si>
    <t>VÍA PRIMARIA CONCESIONADA</t>
  </si>
  <si>
    <t>C-2401-0600-38-0-2401070-02</t>
  </si>
  <si>
    <t>ADQUISICIÓN DE BIENES Y SERVICIOS</t>
  </si>
  <si>
    <t>C-2401-0600-54</t>
  </si>
  <si>
    <t>MEJORAMIENTO DE LA CONCESIÓN ARMENIA PEREIRA MANIZALES  RISARALDA, CALDAS, QUINDIO, VALLE DEL CAUCA</t>
  </si>
  <si>
    <t>C-2401-0600-54-0</t>
  </si>
  <si>
    <t>C-2401-0600-54-0-2401070</t>
  </si>
  <si>
    <t>C-2401-0600-54-0-2401070-02</t>
  </si>
  <si>
    <t>C-2401-0600-59</t>
  </si>
  <si>
    <t>MEJORAMIENTO CONSTRUCCIÓN REHABILITACIÓN, MANTENIMIENTO Y OPERACIÓN, DEL CORREDOR VIAL PAMPLONA - CUCÚTA DEPARTAMENTO DE   NORTE DE SANTANDER</t>
  </si>
  <si>
    <t>C-2401-0600-59-0</t>
  </si>
  <si>
    <t>C-2401-0600-59-0-2401074</t>
  </si>
  <si>
    <t>VÍA PRIMARIA INTERVENIDA Y EN OPERACIÓN</t>
  </si>
  <si>
    <t>C-2401-0600-59-0-2401074-02</t>
  </si>
  <si>
    <t>C-2401-0600-60</t>
  </si>
  <si>
    <t>MEJORAMIENTO , CONSTRUCCIÓN, REHABILITACIÓN, MANTENIMIENTO  Y OPERACIÓN DEL CORREDOR BUCARAMANGA, BARRANCABERMEJA, YONDÓ EN LOS DEPARTAMENTOS DE   ANTIOQUIA, SANTANDER</t>
  </si>
  <si>
    <t>C-2401-0600-60-0</t>
  </si>
  <si>
    <t>C-2401-0600-60-0-2401074</t>
  </si>
  <si>
    <t>C-2401-0600-60-0-2401074-02</t>
  </si>
  <si>
    <t>C-2401-0600-61</t>
  </si>
  <si>
    <t>CONSTRUCCIÓN OPERACIÓN Y MANTENIMIENTO DE LA CONCESIÓN AUTOPISTA CONEXIÓN PACIFICO 1 - AUTOPISTAS PARA LA PROSPERIDAD ANTIOQUIA</t>
  </si>
  <si>
    <t>C-2401-0600-61-0</t>
  </si>
  <si>
    <t>C-2401-0600-61-0-2401074</t>
  </si>
  <si>
    <t>C-2401-0600-61-0-2401074-02</t>
  </si>
  <si>
    <t>C-2401-0600-62</t>
  </si>
  <si>
    <t>REHABILITACIÓN CONSTRUCCIÓN, MEJORAMIENTO, OPERACIÓN Y MANTENIMIENTO DE LA CONCESIÓN AUTOPISTA AL RIO MAGDALENA 2, DEPARTAMENTOS DE ANTIOQUIA, SANTANDER</t>
  </si>
  <si>
    <t>C-2401-0600-62-0</t>
  </si>
  <si>
    <t>C-2401-0600-62-0-2401074</t>
  </si>
  <si>
    <t>C-2401-0600-62-0-2401074-02</t>
  </si>
  <si>
    <t>C-2401-0600-63</t>
  </si>
  <si>
    <t>MEJORAMIENTO REHABILITACIÓN, CONSTRUCCIÓN, MANTENIMIENTO Y OPERACIÓN DEL CORREDOR SANTANA - MOCOA - NEIVA, DEPARTAMENTOS DE  HUILA, PUTUMAYO, CAUCA</t>
  </si>
  <si>
    <t>C-2401-0600-63-0</t>
  </si>
  <si>
    <t>C-2401-0600-63-0-2401074</t>
  </si>
  <si>
    <t>C-2401-0600-63-0-2401074-02</t>
  </si>
  <si>
    <t>C-2401-0600-64</t>
  </si>
  <si>
    <t>MEJORAMIENTO REHABILITACIÓN, CONSTRUCCIÓN , MANTENIMIENTO  Y OPERACIÓN DEL CORREDOR POPAYAN - SANTANDER DE QUILICHAO EN EL DEPARTAMENTO DEL     CAUCA</t>
  </si>
  <si>
    <t>C-2401-0600-64-0</t>
  </si>
  <si>
    <t>C-2401-0600-64-0-2401074</t>
  </si>
  <si>
    <t>C-2401-0600-64-0-2401074-02</t>
  </si>
  <si>
    <t>C-2401-0600-65</t>
  </si>
  <si>
    <t>MEJORAMIENTO CONSTRUCCIÓN, MANTENIMIENTO Y OPERACIÓN DEL CORREDOR CONEXIÓN NORTE, AUTOPISTAS PARA LA PROSPERIDAD   ANTIOQUIA</t>
  </si>
  <si>
    <t>C-2401-0600-65-0</t>
  </si>
  <si>
    <t>C-2401-0600-65-0-2401074</t>
  </si>
  <si>
    <t>C-2401-0600-65-0-2401074-02</t>
  </si>
  <si>
    <t>C-2401-0600-66</t>
  </si>
  <si>
    <t>C-2401-0600-66-0</t>
  </si>
  <si>
    <t>CONTROL Y SEGUIMIENTO A LA OPERACIÓN DE LAS VÍAS PRIMARIAS CONCESIONADAS  NACIONAL</t>
  </si>
  <si>
    <t>C-2401-0600-66-0-2401075</t>
  </si>
  <si>
    <t>DOCUMENTOS DE APOYO TÉCNICO PARA EL DESARROLLO DE INTERVENCIONES EN INFRAESTRUCTURA VIAL</t>
  </si>
  <si>
    <t>C-2401-0600-66-0-2401075-02</t>
  </si>
  <si>
    <t>C-2401-0600-67</t>
  </si>
  <si>
    <t>MEJORAMIENTO CONSTRUCCIÓN, REHABILITACIÓN Y MANTENIMIENTO DEL CORREDOR VILLAVICENCIO - YOPAL DEPARTAMENTOS DEL   META, CASANARE</t>
  </si>
  <si>
    <t>C-2401-0600-67-0</t>
  </si>
  <si>
    <t>C-2401-0600-67-0-2401074</t>
  </si>
  <si>
    <t>C-2401-0600-67-0-2401074-02</t>
  </si>
  <si>
    <t>C-2401-0600-68</t>
  </si>
  <si>
    <t>CONSTRUCCIÓN OPERACIÓN Y MANTENIMIENTO DE LA VÍA MULALO - LOBOGUERRERO, DEPARTAMENTO DEL VALLE DEL CAUCA</t>
  </si>
  <si>
    <t>C-2401-0600-68-0</t>
  </si>
  <si>
    <t>C-2401-0600-68-0-2401074</t>
  </si>
  <si>
    <t>C-2401-0600-68-0-2401074-02</t>
  </si>
  <si>
    <t>C-2401-0600-69</t>
  </si>
  <si>
    <t>MEJORAMIENTO REHABILITACIÓN, CONSTRUCCIÓN, MANTENIMIENTO Y OPERACIÓN DEL CORREDOR BUCARAMANGA PAMPLONA NORTE DE SANTANDER</t>
  </si>
  <si>
    <t>C-2401-0600-69-0</t>
  </si>
  <si>
    <t>C-2401-0600-69-0-2401074</t>
  </si>
  <si>
    <t>C-2401-0600-69-0-2401074-02</t>
  </si>
  <si>
    <t>C-2401-0600-70</t>
  </si>
  <si>
    <t>MEJORAMIENTO REHABILITACIÓN, MANTENIMIENTO Y OPERACIÓN DEL CORREDOR TRANSVERSAL DEL SISGA, DEPARTAMENTOS DE BOYACÁ, CUNDINAMARCA, CASANARE</t>
  </si>
  <si>
    <t>C-2401-0600-70-0</t>
  </si>
  <si>
    <t>C-2401-0600-70-0-2401074</t>
  </si>
  <si>
    <t>C-2401-0600-70-0-2401074-02</t>
  </si>
  <si>
    <t>C-2401-0600-71</t>
  </si>
  <si>
    <t>REHABILITACIÓN MEJORAMIENTO, CONSTRUCCIÓN, MANTENIMIENTO Y OPERACIÓN DEL CORREDOR CARTAGENA - BARRANQUILLA Y CIRCUNVALAR DE LA PROSPERIDAD, DEPARTAMENTOS DE   ATLÁNTICO, BOLÍVAR</t>
  </si>
  <si>
    <t>C-2401-0600-71-0</t>
  </si>
  <si>
    <t>C-2401-0600-71-0-2401074</t>
  </si>
  <si>
    <t>C-2401-0600-71-0-2401074-02</t>
  </si>
  <si>
    <t>C-2401-0600-72</t>
  </si>
  <si>
    <t>MEJORAMIENTO CONSTRUCCIÓN, OPERACIÓN Y MANTENIMIENTO DE LA CONCESIÓN AUTOPISTA CONEXIÓN PACIFICO 2 ANTIOQUIA</t>
  </si>
  <si>
    <t>C-2401-0600-72-0</t>
  </si>
  <si>
    <t>C-2401-0600-72-0-2401074</t>
  </si>
  <si>
    <t>C-2401-0600-72-0-2401074-02</t>
  </si>
  <si>
    <t>C-2401-0600-73</t>
  </si>
  <si>
    <t>MEJORAMIENTO  CONSTRUCCIÓN, OPERACIÓN, Y MANTENIMIENTO DE LA AUTOPISTA CONEXIÓN PACIFICO 3  AUTOPISTAS PARA LA PROSPERIDAD   ANTIOQUIA</t>
  </si>
  <si>
    <t>C-2401-0600-73-0</t>
  </si>
  <si>
    <t>C-2401-0600-73-0-2401074</t>
  </si>
  <si>
    <t>C-2401-0600-73-0-2401074-02</t>
  </si>
  <si>
    <t>C-2401-0600-74</t>
  </si>
  <si>
    <t>MEJORAMIENTO REHABILITACIÓN, CONSTRUCCIÓN, MANTENIMIENTO, Y OPERACIÓN DEL CORREDOR RUMICHACA - PASTO EN EL DEPARTAMENTO DE    NARIÑO</t>
  </si>
  <si>
    <t>C-2401-0600-74-0</t>
  </si>
  <si>
    <t>C-2401-0600-74-0-2401074</t>
  </si>
  <si>
    <t>C-2401-0600-74-0-2401074-02</t>
  </si>
  <si>
    <t>C-2401-0600-75</t>
  </si>
  <si>
    <t>REHABILITACIÓN MEJORAMIENTO, OPERACIÓN Y MANTENIMIENTO DEL CORREDOR PERIMETRAL DE CUNDINAMARCA, CENTRO ORIENTE   CUNDINAMARCA</t>
  </si>
  <si>
    <t>C-2401-0600-75-0</t>
  </si>
  <si>
    <t>C-2401-0600-75-0-2401074</t>
  </si>
  <si>
    <t>C-2401-0600-75-0-2401074-02</t>
  </si>
  <si>
    <t>C-2401-0600-76</t>
  </si>
  <si>
    <t>MEJORAMIENTO CONSTRUCCIÓN, REHABILITACIÓN OPERACIÓN Y MANTENIMIENTO DE LA CONCESIÓN AUTOPISTA AL MAR 2   ANTIOQUIA</t>
  </si>
  <si>
    <t>C-2401-0600-76-0</t>
  </si>
  <si>
    <t>C-2401-0600-76-0-2401074</t>
  </si>
  <si>
    <t>C-2401-0600-76-0-2401074-02</t>
  </si>
  <si>
    <t>C-2401-0600-77</t>
  </si>
  <si>
    <t>MEJORAMIENTO REHABILITACIÓN Y MANTENIMIENTO DEL CORREDOR HONDA - PUERTO SALGAR - GIRARDOT, DEPARTAMENTOS DE    CUNDINAMARCA, CALDAS, TOLIMA</t>
  </si>
  <si>
    <t>C-2401-0600-77-0</t>
  </si>
  <si>
    <t>C-2401-0600-77-0-2401074</t>
  </si>
  <si>
    <t>C-2401-0600-77-0-2401074-02</t>
  </si>
  <si>
    <t>C-2401-0600-78</t>
  </si>
  <si>
    <t>MEJORAMIENTO CONSTRUCCIÓN, REHABILITACIÓN, OPERACIÓN Y MANTENIMIENTO DE LA CONCESIÓN AUTOPISTA AL MAR 1, DEPARTAMENTO DE ANTIOQUIA</t>
  </si>
  <si>
    <t>C-2401-0600-78-0</t>
  </si>
  <si>
    <t>C-2401-0600-78-0-2401074</t>
  </si>
  <si>
    <t>C-2401-0600-78-0-2401074-02</t>
  </si>
  <si>
    <t>C-2401-0600-79</t>
  </si>
  <si>
    <t>MEJORAMIENTO DEL CORREDOR PUERTA DE HIERRO - PALMAR DE VARELA Y CARRETO - CRUZ DEL VISO EN LOS DEPARTAMENTOS DE    ATLÁNTICO, BOLÍVAR, SUCRE</t>
  </si>
  <si>
    <t>C-2401-0600-79-0</t>
  </si>
  <si>
    <t>C-2401-0600-79-0-2401074</t>
  </si>
  <si>
    <t>C-2401-0600-79-0-2401074-02</t>
  </si>
  <si>
    <t>C-2401-0600-80</t>
  </si>
  <si>
    <t>C-2403</t>
  </si>
  <si>
    <t>INFRAESTRUCTURA Y SERVICIOS DE TRANSPORTE AÉREO</t>
  </si>
  <si>
    <t>C-2403-0600</t>
  </si>
  <si>
    <t>C-2403-0600-4</t>
  </si>
  <si>
    <t>CONTROL Y SEGUIMIENTO A LA OPERACIÓN DE LOS AEROPUERTOS CONCESIONADOS  NACIONAL</t>
  </si>
  <si>
    <t>C-2403-0600-4-0</t>
  </si>
  <si>
    <t>C-2403-0600-4-0-2403039</t>
  </si>
  <si>
    <t>DOCUMENTOS DE LINEAMIENTOS TÉCNICOS</t>
  </si>
  <si>
    <t>C-2403-0600-4-0-2403039-02</t>
  </si>
  <si>
    <t>C-2404</t>
  </si>
  <si>
    <t>INFRAESTRUCTURA DE TRANSPORTE FÉRREO</t>
  </si>
  <si>
    <t>C-2404-0600</t>
  </si>
  <si>
    <t>C-2404-0600-2</t>
  </si>
  <si>
    <t>REHABILITACIÓN CONSTRUCCIÓN Y MANTENIMIENTO DE LA RED FÉRREA A NIVEL NACIONAL  NACIONAL</t>
  </si>
  <si>
    <t>C-2404-0600-2-0</t>
  </si>
  <si>
    <t>C-2404-0600-2-0-2404020</t>
  </si>
  <si>
    <t xml:space="preserve">VÍA FÉRREA MANTENIDA </t>
  </si>
  <si>
    <t>C-2404-0600-2-0-2404020-02</t>
  </si>
  <si>
    <t>C-2404-0600-2-0-2404047</t>
  </si>
  <si>
    <t>VÍA FÉRREA CONCESIONADA</t>
  </si>
  <si>
    <t>C-2404-0600-2-0-2404047-02</t>
  </si>
  <si>
    <t>C-2404-0600-4</t>
  </si>
  <si>
    <t>CONTROL Y SEGUIMIENTO A LA OPERACIÓN DE LAS VÍAS FÉRREAS  NACIONAL</t>
  </si>
  <si>
    <t>C-2404-0600-4-0</t>
  </si>
  <si>
    <t>C-2404-0600-4-0-2404042</t>
  </si>
  <si>
    <t>C-2404-0600-4-0-2404042-02</t>
  </si>
  <si>
    <t>C-2405</t>
  </si>
  <si>
    <t>INFRAESTRUCTURA DE TRANSPORTE MARÍTIMO</t>
  </si>
  <si>
    <t>C-2405-0600</t>
  </si>
  <si>
    <t>C-2405-0600-2</t>
  </si>
  <si>
    <t>C-2405-0600-2-0</t>
  </si>
  <si>
    <t>APOYO ESTATAL A LOS PUERTOS A NIVEL NACIONAL   NACIONAL</t>
  </si>
  <si>
    <t>C-2405-0600-2-0-2405021</t>
  </si>
  <si>
    <t>PUERTOS CONCESIONADOS</t>
  </si>
  <si>
    <t>C-2405-0600-2-0-2405021-02</t>
  </si>
  <si>
    <t>C-2405-0600-4</t>
  </si>
  <si>
    <t>CONTROL Y SEGUIMIENTO A LA OPERACIÓN DE LOS PUERTOS CONCESIONADOS   NACIONAL</t>
  </si>
  <si>
    <t>C-2405-0600-4-0</t>
  </si>
  <si>
    <t>C-2405-0600-4-0-2405013</t>
  </si>
  <si>
    <t>C-2405-0600-4-0-2405013-02</t>
  </si>
  <si>
    <t>C-2499</t>
  </si>
  <si>
    <t>FORTALECIMIENTO DE LA GESTIÓN Y DIRECCIÓN DEL SECTOR TRANSPORTE</t>
  </si>
  <si>
    <t>C-2499-0600</t>
  </si>
  <si>
    <t>C-2499-0600-7</t>
  </si>
  <si>
    <t>C-2499-0600-7-0</t>
  </si>
  <si>
    <t>IMPLEMENTACIÓN DEL SISTEMA INTEGRADO DE GESTIÓN Y CONTROL DE LA AGENCIA NACIONAL DE INFRAESTRUCTURA  NACIONAL</t>
  </si>
  <si>
    <t>C-2499-0600-7-0-2499060</t>
  </si>
  <si>
    <t>SERVICIO DE IMPLEMENTACIÓN SISTEMAS DE GESTIÓN</t>
  </si>
  <si>
    <t>C-2499-0600-7-0-2499060-02</t>
  </si>
  <si>
    <t>C-2499-0600-8</t>
  </si>
  <si>
    <t>C-2499-0600-8-0</t>
  </si>
  <si>
    <t>APOYO PARA LA GESTIÓN DE LA AGENCIA NACIONAL DE INFRAESTRUCTURA A TRAVÉS DE ASESORÍAS Y CONSULTORÍAS  NACIONAL</t>
  </si>
  <si>
    <t>C-2499-0600-8-0-2499053</t>
  </si>
  <si>
    <t>C-2499-0600-8-0-2499053-02</t>
  </si>
  <si>
    <t>C-2499-0600-8-0-2499066</t>
  </si>
  <si>
    <t>ESTUDIOS DE PREINVERSIÓN</t>
  </si>
  <si>
    <t>C-2499-0600-8-0-2499066-02</t>
  </si>
  <si>
    <t>C-2499-0600-9</t>
  </si>
  <si>
    <t>C-2499-0600-9-0</t>
  </si>
  <si>
    <t>SISTEMATIZACIÓN PARA EL SERVICIO DE INFORMACIÓN DE LA GESTIÓN ADMINISTRATIVA.  NACIONAL</t>
  </si>
  <si>
    <t>C-2499-0600-9-0-2499063</t>
  </si>
  <si>
    <t>SERVICIOS DE INFORMACIÓN IMPLEMENTADOS</t>
  </si>
  <si>
    <t>C-2499-0600-9-0-2499063-02</t>
  </si>
  <si>
    <t>C-2499-0600-10</t>
  </si>
  <si>
    <t>C-2499-0600-10-0</t>
  </si>
  <si>
    <t>IMPLEMENTACION DEL SISTEMA DE GESTION DOCUMENTAL DE LA AGENCIA NACIONAL DE INFRAESTRUCTURA NACIONAL</t>
  </si>
  <si>
    <t>C-2499-0600-10-0-2499052</t>
  </si>
  <si>
    <t>SERVICIO DE GESTIÓN DOCUMENTAL</t>
  </si>
  <si>
    <t xml:space="preserve">                             TOTAL ACUMULADO (A+B+C):</t>
  </si>
  <si>
    <t>PRESUPUESTO DE GASTOS ASIGNADO A NIVEL DECRETO</t>
  </si>
  <si>
    <t>Apropiación Inicial</t>
  </si>
  <si>
    <t>A-03-03-01</t>
  </si>
  <si>
    <t xml:space="preserve">A ÓRGANOS DEL PGN </t>
  </si>
  <si>
    <t>A-03-03-01-999</t>
  </si>
  <si>
    <t>OTRAS TRANSFERENCIAS - DISTRIBUCIÓN PREVIO CONCEPTO DGPPN</t>
  </si>
  <si>
    <t>PRESTACIONES PARA CUBRIR RIESGOS SOCIALES</t>
  </si>
  <si>
    <t>B-10-01</t>
  </si>
  <si>
    <t>B-10-01-02</t>
  </si>
  <si>
    <t xml:space="preserve">MEJORAMIENTO APOYO ESTATAL PROYECTO DE CONCESIÒN RUTA DEL SOL SECTOR III,   CESAR, BOLÍVAR, MAGDALENA </t>
  </si>
  <si>
    <t>DESARROLLO DE OBRAS COMPLEMENTARIAS, GESTIÓN SOCIAL, AMBIENTAL Y PREDIAL DE LOS CONTRATOS DE CONCESIÓN VIAL.   NACIONAL</t>
  </si>
  <si>
    <t>C-2403-0600-5</t>
  </si>
  <si>
    <t>APOYO ESTATAL A LOS AEROPUERTOS A NIVEL NACIONAL  NACIONAL</t>
  </si>
  <si>
    <t>C-2406</t>
  </si>
  <si>
    <t>C-2406-0600</t>
  </si>
  <si>
    <t>C-2406-0600-1</t>
  </si>
  <si>
    <t>INFRAESTRUCTURA DE  TRANSPORTE FLUVIAL</t>
  </si>
  <si>
    <t>CONTROL Y SEGUIMIENTO A LAS VIAS FLUVIALES  NACIONAL</t>
  </si>
  <si>
    <t xml:space="preserve"> VIGENCIA ACTUAL 2022</t>
  </si>
  <si>
    <t>A-01-01-01-001-005</t>
  </si>
  <si>
    <t>AUXILIO DE TRANSPORTE</t>
  </si>
  <si>
    <t>APORTES A LA SEGURIDAD SOCIAL EN PENSIONES</t>
  </si>
  <si>
    <t>APORTES A LA SEGURIDAD SOCIAL EN SALUD</t>
  </si>
  <si>
    <t>APORTES A CAJAS DE COMPENSACIÓN FAMILIAR</t>
  </si>
  <si>
    <t>VACACIONES</t>
  </si>
  <si>
    <t>A-02-02-01-002-008</t>
  </si>
  <si>
    <t>DOTACIÓN (PRENDAS DE VESTIR Y CALZADO)</t>
  </si>
  <si>
    <t>A-02-02-02-006-004</t>
  </si>
  <si>
    <t>SERVICIOS DE TRANSPORTE DE PASAJEROS</t>
  </si>
  <si>
    <t>A-02-02-02-006-005</t>
  </si>
  <si>
    <t>SERVICIOS DE TRANSPORTE DE CARGA</t>
  </si>
  <si>
    <t>A ÓRGANOS DEL PRESUPUESTO GENERAL</t>
  </si>
  <si>
    <t>B-10-01-02-001</t>
  </si>
  <si>
    <t>C-2401-0600-80-0</t>
  </si>
  <si>
    <t>C-2401-0600-80-0-2401017</t>
  </si>
  <si>
    <t>PUENTE CONSTRUIDO</t>
  </si>
  <si>
    <t>C-2401-0600-80-0-2401017-02</t>
  </si>
  <si>
    <t>C-2401-0600-80-0-2401034</t>
  </si>
  <si>
    <t>VÍA PRIMARIA CON OBRAS COMPLEMENTARIAS DE SEGURIDAD VIAL</t>
  </si>
  <si>
    <t>C-2401-0600-80-0-2401034-02</t>
  </si>
  <si>
    <t>C-2401-0600-80-0-2401074</t>
  </si>
  <si>
    <t>C-2401-0600-80-0-2401074-02</t>
  </si>
  <si>
    <t>C-2403-0600-5-0</t>
  </si>
  <si>
    <t>APOYO ESTATAL A LOS AEROPUERTOS A NIVEL NACIONAL NACIONAL</t>
  </si>
  <si>
    <t>C-2403-0600-5-0-2403039</t>
  </si>
  <si>
    <t>C-2403-0600-5-0-2403039-02</t>
  </si>
  <si>
    <t>INFRAESTRUCTURA DE TRANSPORTE FLUVIAL</t>
  </si>
  <si>
    <t>C-2406-0600-1-0</t>
  </si>
  <si>
    <t>C-2406-0600-1-0-2406038</t>
  </si>
  <si>
    <t>C-2406-0600-1-0-2406038-02</t>
  </si>
  <si>
    <t>C-2499-0600-10-0-2499052-02</t>
  </si>
  <si>
    <t>PRESUPUESTO DE GASTOS ASIGNADO DESAGREGADO</t>
  </si>
  <si>
    <t xml:space="preserve">Apropiación Inicial
</t>
  </si>
  <si>
    <r>
      <rPr>
        <b/>
        <sz val="9"/>
        <rFont val="Calibri"/>
        <family val="2"/>
        <scheme val="minor"/>
      </rPr>
      <t>Consolidó y elaboró:</t>
    </r>
    <r>
      <rPr>
        <sz val="9"/>
        <rFont val="Calibri"/>
        <family val="2"/>
        <scheme val="minor"/>
      </rPr>
      <t xml:space="preserve"> Área de Presupuesto - GIT Administrativo y Financiero - Vicepresidencia Administrativa y Financiera</t>
    </r>
  </si>
  <si>
    <r>
      <rPr>
        <b/>
        <sz val="9"/>
        <rFont val="Calibri"/>
        <family val="2"/>
        <scheme val="minor"/>
      </rPr>
      <t>Fuente:</t>
    </r>
    <r>
      <rPr>
        <sz val="9"/>
        <rFont val="Calibri"/>
        <family val="2"/>
        <scheme val="minor"/>
      </rPr>
      <t xml:space="preserve"> Ley 2159 del 12 de noviembre de 2021, Decreto 1793 del 21 de diciembre de 2021 e Informe de Apropiaciones 2022 del SIIF Nación al 2 de enero de 2022</t>
    </r>
  </si>
  <si>
    <r>
      <rPr>
        <b/>
        <sz val="10.199999999999999"/>
        <rFont val="Calibri"/>
        <family val="2"/>
        <scheme val="minor"/>
      </rPr>
      <t xml:space="preserve">NOTAS:
</t>
    </r>
    <r>
      <rPr>
        <sz val="10.199999999999999"/>
        <rFont val="Calibri"/>
        <family val="2"/>
        <scheme val="minor"/>
      </rPr>
      <t xml:space="preserve">
a) Mediante la Ley 2159 del 12 de noviembre de 2021, “</t>
    </r>
    <r>
      <rPr>
        <i/>
        <sz val="10.199999999999999"/>
        <rFont val="Calibri"/>
        <family val="2"/>
        <scheme val="minor"/>
      </rPr>
      <t>por la cual se decreta el Presupuesto de Rentas y Recursos de Capital y Ley de Apropiaciones para la vigencia fiscal del 1º de enero al 31 de diciembre de 2022</t>
    </r>
    <r>
      <rPr>
        <sz val="10.199999999999999"/>
        <rFont val="Calibri"/>
        <family val="2"/>
        <scheme val="minor"/>
      </rPr>
      <t>” y el Decreto 1793 del 21 de diciembre de 2021 "</t>
    </r>
    <r>
      <rPr>
        <i/>
        <sz val="10.199999999999999"/>
        <rFont val="Calibri"/>
        <family val="2"/>
        <scheme val="minor"/>
      </rPr>
      <t>por el cual se líquida el Presupuesto General de la Nación para la vigencia fiscal de 2022, se detallan las apropiaciones y se clasifican y definen los gastos</t>
    </r>
    <r>
      <rPr>
        <sz val="10.199999999999999"/>
        <rFont val="Calibri"/>
        <family val="2"/>
        <scheme val="minor"/>
      </rPr>
      <t>" se asigna el Presupuesto para la Agencia Nacional de Infraestructura.
b) El Decreto 1793 del 21 de diciembre de 2021, condiciona en el Presupuesto de Gastos de Funcionamiento una apropiación al levantamiento de la leyenda de previo concepto de la Dirección General del Presupuesto Público Nacional -DGPPN- del Ministerio de Hacienda y Crédito Público, con fuente de financiación recursos propios, por la suma de $ 7.856.453.000 correspondiente a los rubros: (i) "</t>
    </r>
    <r>
      <rPr>
        <i/>
        <sz val="10.199999999999999"/>
        <rFont val="Calibri"/>
        <family val="2"/>
        <scheme val="minor"/>
      </rPr>
      <t>Otros gastos de personal - Distribución previo concepto DGPPN”</t>
    </r>
    <r>
      <rPr>
        <sz val="10.199999999999999"/>
        <rFont val="Calibri"/>
        <family val="2"/>
        <scheme val="minor"/>
      </rPr>
      <t xml:space="preserve"> por valor de $2.282.058.000 y (ii) </t>
    </r>
    <r>
      <rPr>
        <i/>
        <sz val="10.199999999999999"/>
        <rFont val="Calibri"/>
        <family val="2"/>
        <scheme val="minor"/>
      </rPr>
      <t>"Otras Transferencias - Distribución Previo Concepto DGPPN</t>
    </r>
    <r>
      <rPr>
        <b/>
        <i/>
        <sz val="10.199999999999999"/>
        <rFont val="Calibri"/>
        <family val="2"/>
        <scheme val="minor"/>
      </rPr>
      <t>"</t>
    </r>
    <r>
      <rPr>
        <sz val="10.199999999999999"/>
        <rFont val="Calibri"/>
        <family val="2"/>
        <scheme val="minor"/>
      </rPr>
      <t xml:space="preserve"> por la suma de $5.574.395.000. 
C) El presupuesto  de Gastos asignado a la entidad mediante la Ley 2159 del 12 de noviembre de 2021 y el El Decreto 1793 del 21 de diciembre de 2021, se desagregó en las cuentas (i)</t>
    </r>
    <r>
      <rPr>
        <i/>
        <sz val="10.199999999999999"/>
        <rFont val="Calibri"/>
        <family val="2"/>
        <scheme val="minor"/>
      </rPr>
      <t xml:space="preserve"> "Gastos de Personal", </t>
    </r>
    <r>
      <rPr>
        <sz val="10.199999999999999"/>
        <rFont val="Calibri"/>
        <family val="2"/>
        <scheme val="minor"/>
      </rPr>
      <t>(ii)</t>
    </r>
    <r>
      <rPr>
        <i/>
        <sz val="10.199999999999999"/>
        <rFont val="Calibri"/>
        <family val="2"/>
        <scheme val="minor"/>
      </rPr>
      <t xml:space="preserve"> "Adquisición de Bienes y Servicios", </t>
    </r>
    <r>
      <rPr>
        <sz val="10.199999999999999"/>
        <rFont val="Calibri"/>
        <family val="2"/>
        <scheme val="minor"/>
      </rPr>
      <t>(iii)</t>
    </r>
    <r>
      <rPr>
        <i/>
        <sz val="10.199999999999999"/>
        <rFont val="Calibri"/>
        <family val="2"/>
        <scheme val="minor"/>
      </rPr>
      <t xml:space="preserve"> "Transferencias Corrientes" </t>
    </r>
    <r>
      <rPr>
        <sz val="10.199999999999999"/>
        <rFont val="Calibri"/>
        <family val="2"/>
        <scheme val="minor"/>
      </rPr>
      <t>y (iv)</t>
    </r>
    <r>
      <rPr>
        <i/>
        <sz val="10.199999999999999"/>
        <rFont val="Calibri"/>
        <family val="2"/>
        <scheme val="minor"/>
      </rPr>
      <t xml:space="preserve"> "Inversión"</t>
    </r>
    <r>
      <rPr>
        <sz val="10.199999999999999"/>
        <rFont val="Calibri"/>
        <family val="2"/>
        <scheme val="minor"/>
      </rPr>
      <t xml:space="preserve"> con las Resoluciones de la Agencia Nacional de Infraestructura números 003, 009 del 4 de enero de 2022 y 015 y 016 del 6 de enero de 2022. </t>
    </r>
  </si>
  <si>
    <t>INVERSIÓN</t>
  </si>
  <si>
    <r>
      <t xml:space="preserve">NOTA:
El presupuesto  de Gastos asignado a la entidad mediante la Ley 2159 del 12 de noviembre de 2021 y el El Decreto 1793 del 21 de diciembre de 2021, se desagregó en las cuentas (i) </t>
    </r>
    <r>
      <rPr>
        <i/>
        <sz val="10.199999999999999"/>
        <rFont val="Calibri"/>
        <family val="2"/>
        <scheme val="minor"/>
      </rPr>
      <t>"Gastos de Personal"</t>
    </r>
    <r>
      <rPr>
        <sz val="10.199999999999999"/>
        <rFont val="Calibri"/>
        <family val="2"/>
        <scheme val="minor"/>
      </rPr>
      <t xml:space="preserve">, (ii) </t>
    </r>
    <r>
      <rPr>
        <i/>
        <sz val="10.199999999999999"/>
        <rFont val="Calibri"/>
        <family val="2"/>
        <scheme val="minor"/>
      </rPr>
      <t>"Adquisición de Bienes y Servicios"</t>
    </r>
    <r>
      <rPr>
        <sz val="10.199999999999999"/>
        <rFont val="Calibri"/>
        <family val="2"/>
        <scheme val="minor"/>
      </rPr>
      <t xml:space="preserve">, (iii) </t>
    </r>
    <r>
      <rPr>
        <i/>
        <sz val="10.199999999999999"/>
        <rFont val="Calibri"/>
        <family val="2"/>
        <scheme val="minor"/>
      </rPr>
      <t>"Transferencias Corrientes"</t>
    </r>
    <r>
      <rPr>
        <sz val="10.199999999999999"/>
        <rFont val="Calibri"/>
        <family val="2"/>
        <scheme val="minor"/>
      </rPr>
      <t xml:space="preserve"> y (iv) </t>
    </r>
    <r>
      <rPr>
        <i/>
        <sz val="10.199999999999999"/>
        <rFont val="Calibri"/>
        <family val="2"/>
        <scheme val="minor"/>
      </rPr>
      <t>"Inversión"</t>
    </r>
    <r>
      <rPr>
        <sz val="10.199999999999999"/>
        <rFont val="Calibri"/>
        <family val="2"/>
        <scheme val="minor"/>
      </rPr>
      <t xml:space="preserve"> con las Resoluciones de la Agencia Nacional de Infraestructura números 003, 009 del 4 de enero de 2022 y 015 y 016 del 6 de enero de 2022. </t>
    </r>
  </si>
  <si>
    <r>
      <rPr>
        <b/>
        <sz val="9"/>
        <rFont val="Calibri"/>
        <family val="2"/>
        <scheme val="minor"/>
      </rPr>
      <t>Fuente:</t>
    </r>
    <r>
      <rPr>
        <sz val="9"/>
        <rFont val="Calibri"/>
        <family val="2"/>
        <scheme val="minor"/>
      </rPr>
      <t xml:space="preserve"> Ley 2159 del 12 de noviembre de 2021, Decreto 1793 del 21 de diciembre de 2021 e Informe de Apropiaciones 2022 del SIIF Nación al 7 de enero de 2022 y Resoluciones ANI números 003, 009 del 4 de enero</t>
    </r>
  </si>
  <si>
    <t xml:space="preserve"> de 2022 y 015 y 016 del 6 de enero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</si>
</sst>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5" x14ac:knownFonts="1">
    <font>
      <sz val="11"/>
      <color theme="1"/>
      <name val="Calibri"/>
      <family val="2"/>
      <scheme val="minor"/>
    </font>
    <font>
      <sz val="11"/>
      <color theme="1"/>
      <name val="Calibri"/>
      <family val="2"/>
      <scheme val="minor"/>
    </font>
    <font>
      <b/>
      <sz val="18"/>
      <name val="Calibri"/>
      <family val="2"/>
      <scheme val="minor"/>
    </font>
    <font>
      <b/>
      <sz val="14"/>
      <name val="Calibri"/>
      <family val="2"/>
      <scheme val="minor"/>
    </font>
    <font>
      <b/>
      <sz val="16"/>
      <name val="Calibri"/>
      <family val="2"/>
      <scheme val="minor"/>
    </font>
    <font>
      <b/>
      <sz val="12"/>
      <name val="Calibri"/>
      <family val="2"/>
      <scheme val="minor"/>
    </font>
    <font>
      <sz val="12"/>
      <name val="Calibri"/>
      <family val="2"/>
      <scheme val="minor"/>
    </font>
    <font>
      <sz val="11"/>
      <name val="Calibri"/>
      <family val="2"/>
      <scheme val="minor"/>
    </font>
    <font>
      <b/>
      <sz val="12"/>
      <color rgb="FF000000"/>
      <name val="Calibri"/>
      <family val="2"/>
      <scheme val="minor"/>
    </font>
    <font>
      <sz val="12"/>
      <color rgb="FF000000"/>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4"/>
      <name val="Calibri"/>
      <family val="2"/>
      <scheme val="minor"/>
    </font>
    <font>
      <sz val="9"/>
      <name val="Calibri"/>
      <family val="2"/>
      <scheme val="minor"/>
    </font>
    <font>
      <b/>
      <sz val="9"/>
      <name val="Calibri"/>
      <family val="2"/>
      <scheme val="minor"/>
    </font>
    <font>
      <sz val="8"/>
      <name val="Calibri"/>
      <family val="2"/>
      <scheme val="minor"/>
    </font>
    <font>
      <b/>
      <sz val="11"/>
      <color theme="0"/>
      <name val="Calibri"/>
      <family val="2"/>
      <scheme val="minor"/>
    </font>
    <font>
      <b/>
      <sz val="14"/>
      <color theme="0"/>
      <name val="Calibri"/>
      <family val="2"/>
      <scheme val="minor"/>
    </font>
    <font>
      <b/>
      <sz val="10"/>
      <color theme="0"/>
      <name val="Calibri"/>
      <family val="2"/>
      <scheme val="minor"/>
    </font>
    <font>
      <b/>
      <sz val="10"/>
      <color rgb="FF000000"/>
      <name val="Arial Narrow"/>
      <family val="2"/>
    </font>
    <font>
      <sz val="10.199999999999999"/>
      <name val="Calibri"/>
      <family val="2"/>
      <scheme val="minor"/>
    </font>
    <font>
      <b/>
      <sz val="10.199999999999999"/>
      <name val="Calibri"/>
      <family val="2"/>
      <scheme val="minor"/>
    </font>
    <font>
      <i/>
      <sz val="10.199999999999999"/>
      <name val="Calibri"/>
      <family val="2"/>
      <scheme val="minor"/>
    </font>
    <font>
      <b/>
      <i/>
      <sz val="10.19999999999999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24">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theme="0"/>
      </left>
      <right style="thin">
        <color theme="0"/>
      </right>
      <top style="medium">
        <color indexed="64"/>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cellStyleXfs>
  <cellXfs count="129">
    <xf numFmtId="0" fontId="0" fillId="0" borderId="0" xfId="0"/>
    <xf numFmtId="0" fontId="6" fillId="2" borderId="0" xfId="7" applyFont="1" applyFill="1" applyAlignment="1">
      <alignment vertical="center"/>
    </xf>
    <xf numFmtId="0" fontId="6" fillId="2" borderId="0" xfId="7" applyFont="1" applyFill="1" applyAlignment="1">
      <alignment vertical="center" wrapText="1"/>
    </xf>
    <xf numFmtId="0" fontId="7" fillId="2" borderId="0" xfId="7" applyFont="1" applyFill="1" applyAlignment="1">
      <alignment vertical="center"/>
    </xf>
    <xf numFmtId="0" fontId="14" fillId="2" borderId="0" xfId="7" applyFont="1" applyFill="1" applyAlignment="1">
      <alignment vertical="center"/>
    </xf>
    <xf numFmtId="0" fontId="16" fillId="2" borderId="0" xfId="7" applyFont="1" applyFill="1" applyAlignment="1">
      <alignment vertical="center"/>
    </xf>
    <xf numFmtId="0" fontId="16" fillId="2" borderId="0" xfId="7" applyFont="1" applyFill="1" applyAlignment="1">
      <alignment vertical="center" wrapText="1"/>
    </xf>
    <xf numFmtId="0" fontId="13" fillId="2" borderId="0" xfId="7" applyFont="1" applyFill="1" applyAlignment="1">
      <alignment vertical="center"/>
    </xf>
    <xf numFmtId="4" fontId="21" fillId="2" borderId="23" xfId="8" applyNumberFormat="1" applyFont="1" applyFill="1" applyBorder="1" applyAlignment="1">
      <alignment horizontal="justify" vertical="center" wrapText="1"/>
    </xf>
    <xf numFmtId="4" fontId="21" fillId="2" borderId="22" xfId="8" applyNumberFormat="1" applyFont="1" applyFill="1" applyBorder="1" applyAlignment="1">
      <alignment horizontal="justify" vertical="center" wrapText="1"/>
    </xf>
    <xf numFmtId="4" fontId="21" fillId="2" borderId="21" xfId="8" applyNumberFormat="1" applyFont="1" applyFill="1" applyBorder="1" applyAlignment="1">
      <alignment horizontal="justify" vertical="center" wrapText="1"/>
    </xf>
    <xf numFmtId="39" fontId="18" fillId="3" borderId="6" xfId="9" applyNumberFormat="1" applyFont="1" applyFill="1" applyBorder="1" applyAlignment="1">
      <alignment horizontal="right" vertical="center"/>
    </xf>
    <xf numFmtId="0" fontId="18" fillId="3" borderId="6" xfId="7" applyFont="1" applyFill="1" applyBorder="1" applyAlignment="1">
      <alignment horizontal="left" vertical="center"/>
    </xf>
    <xf numFmtId="0" fontId="18" fillId="3" borderId="5" xfId="7" applyFont="1" applyFill="1" applyBorder="1" applyAlignment="1">
      <alignment horizontal="left" vertical="center"/>
    </xf>
    <xf numFmtId="4" fontId="11" fillId="2" borderId="10" xfId="7" applyNumberFormat="1" applyFont="1" applyFill="1" applyBorder="1" applyAlignment="1">
      <alignment horizontal="right" vertical="center" wrapText="1" readingOrder="1"/>
    </xf>
    <xf numFmtId="0" fontId="11" fillId="2" borderId="10" xfId="7" applyFont="1" applyFill="1" applyBorder="1" applyAlignment="1">
      <alignment vertical="center" wrapText="1"/>
    </xf>
    <xf numFmtId="0" fontId="6" fillId="2" borderId="12" xfId="10" applyFont="1" applyFill="1" applyBorder="1" applyAlignment="1">
      <alignment horizontal="center" vertical="center"/>
    </xf>
    <xf numFmtId="0" fontId="6" fillId="2" borderId="10" xfId="10" applyFont="1" applyFill="1" applyBorder="1" applyAlignment="1">
      <alignment horizontal="center" vertical="center"/>
    </xf>
    <xf numFmtId="0" fontId="11" fillId="2" borderId="12" xfId="10" applyFont="1" applyFill="1" applyBorder="1" applyAlignment="1">
      <alignment horizontal="center" vertical="center" wrapText="1"/>
    </xf>
    <xf numFmtId="49" fontId="11" fillId="2" borderId="9" xfId="10" applyNumberFormat="1" applyFont="1" applyFill="1" applyBorder="1" applyAlignment="1">
      <alignment horizontal="left" vertical="center"/>
    </xf>
    <xf numFmtId="0" fontId="11" fillId="2" borderId="12" xfId="7" applyFont="1" applyFill="1" applyBorder="1" applyAlignment="1">
      <alignment horizontal="left" vertical="center" wrapText="1"/>
    </xf>
    <xf numFmtId="49" fontId="11" fillId="2" borderId="11" xfId="10" applyNumberFormat="1" applyFont="1" applyFill="1" applyBorder="1" applyAlignment="1">
      <alignment horizontal="left" vertical="center"/>
    </xf>
    <xf numFmtId="0" fontId="11" fillId="2" borderId="10" xfId="10" applyFont="1" applyFill="1" applyBorder="1" applyAlignment="1">
      <alignment horizontal="center" vertical="center"/>
    </xf>
    <xf numFmtId="49" fontId="11" fillId="2" borderId="7" xfId="10" applyNumberFormat="1" applyFont="1" applyFill="1" applyBorder="1" applyAlignment="1">
      <alignment horizontal="left" vertical="center"/>
    </xf>
    <xf numFmtId="49" fontId="11" fillId="2" borderId="11" xfId="10" applyNumberFormat="1" applyFont="1" applyFill="1" applyBorder="1" applyAlignment="1">
      <alignment horizontal="left" vertical="center"/>
    </xf>
    <xf numFmtId="0" fontId="11" fillId="2" borderId="10" xfId="10" applyFont="1" applyFill="1" applyBorder="1" applyAlignment="1">
      <alignment horizontal="center" vertical="center" wrapText="1"/>
    </xf>
    <xf numFmtId="4" fontId="10" fillId="2" borderId="10" xfId="7" applyNumberFormat="1" applyFont="1" applyFill="1" applyBorder="1" applyAlignment="1">
      <alignment horizontal="right" vertical="center" wrapText="1" readingOrder="1"/>
    </xf>
    <xf numFmtId="0" fontId="10" fillId="2" borderId="10" xfId="7" applyFont="1" applyFill="1" applyBorder="1" applyAlignment="1">
      <alignment vertical="center" wrapText="1"/>
    </xf>
    <xf numFmtId="0" fontId="10" fillId="2" borderId="9" xfId="10" applyFont="1" applyFill="1" applyBorder="1" applyAlignment="1">
      <alignment horizontal="left" vertical="center"/>
    </xf>
    <xf numFmtId="4" fontId="9" fillId="2" borderId="10" xfId="7" applyNumberFormat="1" applyFont="1" applyFill="1" applyBorder="1" applyAlignment="1">
      <alignment horizontal="right" vertical="center" wrapText="1" readingOrder="1"/>
    </xf>
    <xf numFmtId="0" fontId="6" fillId="2" borderId="10" xfId="7" applyFont="1" applyFill="1" applyBorder="1" applyAlignment="1">
      <alignment vertical="center" wrapText="1"/>
    </xf>
    <xf numFmtId="49" fontId="6" fillId="2" borderId="9" xfId="10" applyNumberFormat="1" applyFont="1" applyFill="1" applyBorder="1" applyAlignment="1">
      <alignment horizontal="left" vertical="center"/>
    </xf>
    <xf numFmtId="4" fontId="8" fillId="2" borderId="10" xfId="7" applyNumberFormat="1" applyFont="1" applyFill="1" applyBorder="1" applyAlignment="1">
      <alignment horizontal="right" vertical="center" wrapText="1" readingOrder="1"/>
    </xf>
    <xf numFmtId="0" fontId="5" fillId="2" borderId="10" xfId="7" applyFont="1" applyFill="1" applyBorder="1" applyAlignment="1">
      <alignment vertical="center" wrapText="1"/>
    </xf>
    <xf numFmtId="49" fontId="5" fillId="2" borderId="9" xfId="10" applyNumberFormat="1" applyFont="1" applyFill="1" applyBorder="1" applyAlignment="1">
      <alignment horizontal="left" vertical="center"/>
    </xf>
    <xf numFmtId="4" fontId="6" fillId="2" borderId="10" xfId="7" applyNumberFormat="1" applyFont="1" applyFill="1" applyBorder="1" applyAlignment="1">
      <alignment horizontal="right" vertical="center" wrapText="1" readingOrder="1"/>
    </xf>
    <xf numFmtId="0" fontId="6" fillId="2" borderId="12" xfId="7" applyFont="1" applyFill="1" applyBorder="1" applyAlignment="1">
      <alignment horizontal="left" vertical="center" wrapText="1"/>
    </xf>
    <xf numFmtId="49" fontId="6" fillId="2" borderId="11" xfId="10" applyNumberFormat="1" applyFont="1" applyFill="1" applyBorder="1" applyAlignment="1">
      <alignment horizontal="left" vertical="center"/>
    </xf>
    <xf numFmtId="4" fontId="5" fillId="2" borderId="10" xfId="7" applyNumberFormat="1" applyFont="1" applyFill="1" applyBorder="1" applyAlignment="1">
      <alignment horizontal="right" vertical="center" wrapText="1" readingOrder="1"/>
    </xf>
    <xf numFmtId="0" fontId="11" fillId="2" borderId="8" xfId="7" applyFont="1" applyFill="1" applyBorder="1" applyAlignment="1">
      <alignment horizontal="left" vertical="center" wrapText="1"/>
    </xf>
    <xf numFmtId="0" fontId="11" fillId="2" borderId="14" xfId="7" applyFont="1" applyFill="1" applyBorder="1" applyAlignment="1">
      <alignment horizontal="left" vertical="center" wrapText="1"/>
    </xf>
    <xf numFmtId="49" fontId="11" fillId="2" borderId="13" xfId="10" applyNumberFormat="1" applyFont="1" applyFill="1" applyBorder="1" applyAlignment="1">
      <alignment horizontal="left" vertical="center"/>
    </xf>
    <xf numFmtId="0" fontId="11" fillId="2" borderId="12" xfId="7" applyFont="1" applyFill="1" applyBorder="1" applyAlignment="1">
      <alignment horizontal="left" vertical="center" wrapText="1"/>
    </xf>
    <xf numFmtId="0" fontId="1" fillId="0" borderId="0" xfId="10"/>
    <xf numFmtId="4" fontId="8" fillId="2" borderId="8" xfId="7" applyNumberFormat="1" applyFont="1" applyFill="1" applyBorder="1" applyAlignment="1">
      <alignment horizontal="right" vertical="center" wrapText="1" readingOrder="1"/>
    </xf>
    <xf numFmtId="0" fontId="5" fillId="2" borderId="8" xfId="7" applyFont="1" applyFill="1" applyBorder="1" applyAlignment="1">
      <alignment vertical="center" wrapText="1"/>
    </xf>
    <xf numFmtId="0" fontId="6" fillId="2" borderId="8" xfId="10" applyFont="1" applyFill="1" applyBorder="1" applyAlignment="1">
      <alignment horizontal="center" vertical="center"/>
    </xf>
    <xf numFmtId="49" fontId="5" fillId="2" borderId="7" xfId="10" applyNumberFormat="1" applyFont="1" applyFill="1" applyBorder="1" applyAlignment="1">
      <alignment horizontal="left" vertical="center"/>
    </xf>
    <xf numFmtId="0" fontId="5" fillId="2" borderId="0" xfId="7" applyFont="1" applyFill="1" applyAlignment="1">
      <alignment vertical="center"/>
    </xf>
    <xf numFmtId="39" fontId="3" fillId="4" borderId="6" xfId="9" applyNumberFormat="1" applyFont="1" applyFill="1" applyBorder="1" applyAlignment="1">
      <alignment horizontal="right" vertical="center"/>
    </xf>
    <xf numFmtId="0" fontId="3" fillId="4" borderId="6" xfId="7" applyFont="1" applyFill="1" applyBorder="1" applyAlignment="1">
      <alignment vertical="center" wrapText="1"/>
    </xf>
    <xf numFmtId="0" fontId="13" fillId="4" borderId="6" xfId="10" applyFont="1" applyFill="1" applyBorder="1" applyAlignment="1">
      <alignment horizontal="center" vertical="center"/>
    </xf>
    <xf numFmtId="49" fontId="3" fillId="4" borderId="5" xfId="10" applyNumberFormat="1" applyFont="1" applyFill="1" applyBorder="1" applyAlignment="1">
      <alignment horizontal="left" vertical="center"/>
    </xf>
    <xf numFmtId="39" fontId="6" fillId="2" borderId="12" xfId="9" applyNumberFormat="1" applyFont="1" applyFill="1" applyBorder="1" applyAlignment="1">
      <alignment horizontal="right" vertical="center"/>
    </xf>
    <xf numFmtId="0" fontId="6" fillId="2" borderId="12" xfId="7" applyFont="1" applyFill="1" applyBorder="1" applyAlignment="1">
      <alignment vertical="center" wrapText="1"/>
    </xf>
    <xf numFmtId="39" fontId="5" fillId="2" borderId="10" xfId="9" applyNumberFormat="1" applyFont="1" applyFill="1" applyBorder="1" applyAlignment="1">
      <alignment horizontal="right" vertical="center"/>
    </xf>
    <xf numFmtId="39" fontId="6" fillId="2" borderId="8" xfId="9" applyNumberFormat="1" applyFont="1" applyFill="1" applyBorder="1" applyAlignment="1">
      <alignment horizontal="right" vertical="center"/>
    </xf>
    <xf numFmtId="0" fontId="6" fillId="2" borderId="8" xfId="7" applyFont="1" applyFill="1" applyBorder="1" applyAlignment="1">
      <alignment vertical="center" wrapText="1"/>
    </xf>
    <xf numFmtId="49" fontId="6" fillId="2" borderId="7" xfId="10" applyNumberFormat="1" applyFont="1" applyFill="1" applyBorder="1" applyAlignment="1">
      <alignment horizontal="left" vertical="center"/>
    </xf>
    <xf numFmtId="39" fontId="5" fillId="2" borderId="8" xfId="9" applyNumberFormat="1" applyFont="1" applyFill="1" applyBorder="1" applyAlignment="1">
      <alignment horizontal="right" vertical="center"/>
    </xf>
    <xf numFmtId="4" fontId="9" fillId="2" borderId="12" xfId="7" applyNumberFormat="1" applyFont="1" applyFill="1" applyBorder="1" applyAlignment="1">
      <alignment horizontal="right" vertical="center" wrapText="1" readingOrder="1"/>
    </xf>
    <xf numFmtId="0" fontId="5" fillId="2" borderId="8" xfId="10" applyFont="1" applyFill="1" applyBorder="1" applyAlignment="1">
      <alignment horizontal="left" vertical="center"/>
    </xf>
    <xf numFmtId="49" fontId="5" fillId="2" borderId="7" xfId="10" applyNumberFormat="1" applyFont="1" applyFill="1" applyBorder="1" applyAlignment="1">
      <alignment horizontal="left" vertical="center"/>
    </xf>
    <xf numFmtId="0" fontId="5" fillId="2" borderId="14" xfId="10" applyFont="1" applyFill="1" applyBorder="1" applyAlignment="1">
      <alignment horizontal="left" vertical="center"/>
    </xf>
    <xf numFmtId="49" fontId="5" fillId="2" borderId="13" xfId="10" applyNumberFormat="1" applyFont="1" applyFill="1" applyBorder="1" applyAlignment="1">
      <alignment horizontal="left" vertical="center"/>
    </xf>
    <xf numFmtId="0" fontId="5" fillId="2" borderId="12" xfId="10" applyFont="1" applyFill="1" applyBorder="1" applyAlignment="1">
      <alignment horizontal="left" vertical="center"/>
    </xf>
    <xf numFmtId="49" fontId="5" fillId="2" borderId="11" xfId="10" applyNumberFormat="1" applyFont="1" applyFill="1" applyBorder="1" applyAlignment="1">
      <alignment horizontal="left" vertical="center"/>
    </xf>
    <xf numFmtId="0" fontId="5" fillId="2" borderId="10" xfId="10" applyFont="1" applyFill="1" applyBorder="1" applyAlignment="1">
      <alignment horizontal="center" vertical="center"/>
    </xf>
    <xf numFmtId="4" fontId="6" fillId="2" borderId="10" xfId="7" applyNumberFormat="1" applyFont="1" applyFill="1" applyBorder="1" applyAlignment="1">
      <alignment horizontal="right" vertical="center" wrapText="1"/>
    </xf>
    <xf numFmtId="4" fontId="5" fillId="2" borderId="10" xfId="7" applyNumberFormat="1" applyFont="1" applyFill="1" applyBorder="1" applyAlignment="1">
      <alignment vertical="center" wrapText="1"/>
    </xf>
    <xf numFmtId="4" fontId="5" fillId="2" borderId="8" xfId="7" applyNumberFormat="1" applyFont="1" applyFill="1" applyBorder="1" applyAlignment="1">
      <alignment vertical="center" wrapText="1"/>
    </xf>
    <xf numFmtId="0" fontId="3" fillId="4" borderId="6" xfId="10" applyFont="1" applyFill="1" applyBorder="1" applyAlignment="1">
      <alignment horizontal="center" vertical="center"/>
    </xf>
    <xf numFmtId="0" fontId="17" fillId="3" borderId="4" xfId="10" applyFont="1" applyFill="1" applyBorder="1" applyAlignment="1">
      <alignment horizontal="center" vertical="center" wrapText="1"/>
    </xf>
    <xf numFmtId="0" fontId="17" fillId="3" borderId="3" xfId="10" applyFont="1" applyFill="1" applyBorder="1" applyAlignment="1">
      <alignment horizontal="center" vertical="center" wrapText="1"/>
    </xf>
    <xf numFmtId="0" fontId="17" fillId="3" borderId="2" xfId="10" applyFont="1" applyFill="1" applyBorder="1" applyAlignment="1">
      <alignment horizontal="center" vertical="center" wrapText="1"/>
    </xf>
    <xf numFmtId="0" fontId="17" fillId="3" borderId="1" xfId="10" applyFont="1" applyFill="1" applyBorder="1" applyAlignment="1">
      <alignment horizontal="center" vertical="center" wrapText="1"/>
    </xf>
    <xf numFmtId="0" fontId="3" fillId="2" borderId="0" xfId="7" applyFont="1" applyFill="1" applyAlignment="1">
      <alignment vertical="center"/>
    </xf>
    <xf numFmtId="0" fontId="4" fillId="2" borderId="0" xfId="7" applyFont="1" applyFill="1" applyAlignment="1">
      <alignment horizontal="centerContinuous" vertical="center"/>
    </xf>
    <xf numFmtId="0" fontId="4" fillId="2" borderId="0" xfId="7" applyFont="1" applyFill="1" applyAlignment="1">
      <alignment horizontal="center" vertical="center"/>
    </xf>
    <xf numFmtId="0" fontId="2" fillId="2" borderId="0" xfId="7" applyFont="1" applyFill="1" applyAlignment="1">
      <alignment horizontal="center" vertical="center"/>
    </xf>
    <xf numFmtId="0" fontId="6" fillId="2" borderId="0" xfId="11" applyFont="1" applyFill="1" applyAlignment="1">
      <alignment vertical="center"/>
    </xf>
    <xf numFmtId="0" fontId="6" fillId="2" borderId="0" xfId="11" applyFont="1" applyFill="1" applyAlignment="1">
      <alignment vertical="center" wrapText="1"/>
    </xf>
    <xf numFmtId="0" fontId="7" fillId="2" borderId="0" xfId="11" applyFont="1" applyFill="1" applyAlignment="1">
      <alignment vertical="center"/>
    </xf>
    <xf numFmtId="0" fontId="16" fillId="2" borderId="0" xfId="11" applyFont="1" applyFill="1" applyAlignment="1">
      <alignment vertical="center"/>
    </xf>
    <xf numFmtId="0" fontId="13" fillId="2" borderId="0" xfId="11" applyFont="1" applyFill="1" applyAlignment="1">
      <alignment vertical="center"/>
    </xf>
    <xf numFmtId="39" fontId="18" fillId="3" borderId="20" xfId="9" applyNumberFormat="1" applyFont="1" applyFill="1" applyBorder="1" applyAlignment="1">
      <alignment horizontal="right" vertical="center"/>
    </xf>
    <xf numFmtId="0" fontId="18" fillId="3" borderId="20" xfId="11" applyFont="1" applyFill="1" applyBorder="1" applyAlignment="1">
      <alignment horizontal="left" vertical="center"/>
    </xf>
    <xf numFmtId="0" fontId="18" fillId="3" borderId="19" xfId="11" applyFont="1" applyFill="1" applyBorder="1" applyAlignment="1">
      <alignment horizontal="left" vertical="center"/>
    </xf>
    <xf numFmtId="4" fontId="11" fillId="2" borderId="12" xfId="11" applyNumberFormat="1" applyFont="1" applyFill="1" applyBorder="1" applyAlignment="1">
      <alignment horizontal="right" vertical="center" wrapText="1" readingOrder="1"/>
    </xf>
    <xf numFmtId="0" fontId="11" fillId="2" borderId="12" xfId="11" applyFont="1" applyFill="1" applyBorder="1" applyAlignment="1">
      <alignment vertical="center" wrapText="1"/>
    </xf>
    <xf numFmtId="49" fontId="6" fillId="2" borderId="12" xfId="10" applyNumberFormat="1" applyFont="1" applyFill="1" applyBorder="1" applyAlignment="1">
      <alignment horizontal="left" vertical="center"/>
    </xf>
    <xf numFmtId="4" fontId="10" fillId="2" borderId="10" xfId="11" applyNumberFormat="1" applyFont="1" applyFill="1" applyBorder="1" applyAlignment="1">
      <alignment horizontal="right" vertical="center" wrapText="1" readingOrder="1"/>
    </xf>
    <xf numFmtId="0" fontId="10" fillId="2" borderId="10" xfId="11" applyFont="1" applyFill="1" applyBorder="1" applyAlignment="1">
      <alignment vertical="center" wrapText="1"/>
    </xf>
    <xf numFmtId="0" fontId="12" fillId="2" borderId="10" xfId="10" applyFont="1" applyFill="1" applyBorder="1" applyAlignment="1">
      <alignment horizontal="center" vertical="center"/>
    </xf>
    <xf numFmtId="0" fontId="12" fillId="2" borderId="10" xfId="10" applyFont="1" applyFill="1" applyBorder="1" applyAlignment="1">
      <alignment horizontal="center" vertical="center" wrapText="1"/>
    </xf>
    <xf numFmtId="49" fontId="10" fillId="2" borderId="10" xfId="10" applyNumberFormat="1" applyFont="1" applyFill="1" applyBorder="1" applyAlignment="1">
      <alignment horizontal="left" vertical="center"/>
    </xf>
    <xf numFmtId="0" fontId="10" fillId="2" borderId="10" xfId="10" applyFont="1" applyFill="1" applyBorder="1" applyAlignment="1">
      <alignment horizontal="center" vertical="center"/>
    </xf>
    <xf numFmtId="0" fontId="10" fillId="2" borderId="10" xfId="10" applyFont="1" applyFill="1" applyBorder="1" applyAlignment="1">
      <alignment horizontal="center" vertical="center" wrapText="1"/>
    </xf>
    <xf numFmtId="4" fontId="9" fillId="2" borderId="10" xfId="11" applyNumberFormat="1" applyFont="1" applyFill="1" applyBorder="1" applyAlignment="1">
      <alignment horizontal="right" vertical="center" wrapText="1" readingOrder="1"/>
    </xf>
    <xf numFmtId="0" fontId="11" fillId="2" borderId="10" xfId="11" applyFont="1" applyFill="1" applyBorder="1" applyAlignment="1">
      <alignment vertical="center" wrapText="1"/>
    </xf>
    <xf numFmtId="49" fontId="6" fillId="2" borderId="10" xfId="10" applyNumberFormat="1" applyFont="1" applyFill="1" applyBorder="1" applyAlignment="1">
      <alignment horizontal="left" vertical="center"/>
    </xf>
    <xf numFmtId="4" fontId="8" fillId="2" borderId="10" xfId="11" applyNumberFormat="1" applyFont="1" applyFill="1" applyBorder="1" applyAlignment="1">
      <alignment horizontal="right" vertical="center" wrapText="1" readingOrder="1"/>
    </xf>
    <xf numFmtId="0" fontId="5" fillId="2" borderId="10" xfId="11" applyFont="1" applyFill="1" applyBorder="1" applyAlignment="1">
      <alignment vertical="center" wrapText="1"/>
    </xf>
    <xf numFmtId="49" fontId="5" fillId="2" borderId="10" xfId="10" applyNumberFormat="1" applyFont="1" applyFill="1" applyBorder="1" applyAlignment="1">
      <alignment horizontal="left" vertical="center"/>
    </xf>
    <xf numFmtId="4" fontId="5" fillId="2" borderId="10" xfId="11" applyNumberFormat="1" applyFont="1" applyFill="1" applyBorder="1" applyAlignment="1">
      <alignment horizontal="right" vertical="center" wrapText="1" readingOrder="1"/>
    </xf>
    <xf numFmtId="0" fontId="6" fillId="2" borderId="10" xfId="11" applyFont="1" applyFill="1" applyBorder="1" applyAlignment="1">
      <alignment vertical="center" wrapText="1"/>
    </xf>
    <xf numFmtId="0" fontId="10" fillId="2" borderId="10" xfId="10" applyFont="1" applyFill="1" applyBorder="1" applyAlignment="1">
      <alignment horizontal="left" vertical="center"/>
    </xf>
    <xf numFmtId="4" fontId="5" fillId="2" borderId="10" xfId="11" applyNumberFormat="1" applyFont="1" applyFill="1" applyBorder="1" applyAlignment="1">
      <alignment vertical="center" wrapText="1"/>
    </xf>
    <xf numFmtId="49" fontId="11" fillId="2" borderId="10" xfId="10" applyNumberFormat="1" applyFont="1" applyFill="1" applyBorder="1" applyAlignment="1">
      <alignment horizontal="left" vertical="center"/>
    </xf>
    <xf numFmtId="4" fontId="6" fillId="2" borderId="10" xfId="11" applyNumberFormat="1" applyFont="1" applyFill="1" applyBorder="1" applyAlignment="1">
      <alignment horizontal="right" vertical="center" wrapText="1" readingOrder="1"/>
    </xf>
    <xf numFmtId="0" fontId="5" fillId="2" borderId="0" xfId="11" applyFont="1" applyFill="1" applyAlignment="1">
      <alignment vertical="center"/>
    </xf>
    <xf numFmtId="4" fontId="8" fillId="2" borderId="8" xfId="11" applyNumberFormat="1" applyFont="1" applyFill="1" applyBorder="1" applyAlignment="1">
      <alignment horizontal="right" vertical="center" wrapText="1" readingOrder="1"/>
    </xf>
    <xf numFmtId="0" fontId="5" fillId="2" borderId="8" xfId="11" applyFont="1" applyFill="1" applyBorder="1" applyAlignment="1">
      <alignment vertical="center" wrapText="1"/>
    </xf>
    <xf numFmtId="0" fontId="5" fillId="2" borderId="8" xfId="10" applyFont="1" applyFill="1" applyBorder="1" applyAlignment="1">
      <alignment horizontal="center" vertical="center"/>
    </xf>
    <xf numFmtId="49" fontId="5" fillId="2" borderId="8" xfId="10" applyNumberFormat="1" applyFont="1" applyFill="1" applyBorder="1" applyAlignment="1">
      <alignment horizontal="left" vertical="center"/>
    </xf>
    <xf numFmtId="0" fontId="3" fillId="4" borderId="6" xfId="11" applyFont="1" applyFill="1" applyBorder="1" applyAlignment="1">
      <alignment vertical="center" wrapText="1"/>
    </xf>
    <xf numFmtId="0" fontId="6" fillId="2" borderId="12" xfId="11" applyFont="1" applyFill="1" applyBorder="1" applyAlignment="1">
      <alignment vertical="center" wrapText="1"/>
    </xf>
    <xf numFmtId="39" fontId="6" fillId="2" borderId="10" xfId="9" applyNumberFormat="1" applyFont="1" applyFill="1" applyBorder="1" applyAlignment="1">
      <alignment horizontal="right" vertical="center"/>
    </xf>
    <xf numFmtId="4" fontId="9" fillId="2" borderId="12" xfId="11" applyNumberFormat="1" applyFont="1" applyFill="1" applyBorder="1" applyAlignment="1">
      <alignment horizontal="right" vertical="center" wrapText="1" readingOrder="1"/>
    </xf>
    <xf numFmtId="4" fontId="20" fillId="0" borderId="10" xfId="8" applyNumberFormat="1" applyFont="1" applyBorder="1" applyAlignment="1">
      <alignment horizontal="right" vertical="center" wrapText="1" readingOrder="1"/>
    </xf>
    <xf numFmtId="0" fontId="6" fillId="2" borderId="10" xfId="10" applyFont="1" applyFill="1" applyBorder="1" applyAlignment="1">
      <alignment horizontal="left" vertical="center"/>
    </xf>
    <xf numFmtId="0" fontId="5" fillId="2" borderId="10" xfId="10" applyFont="1" applyFill="1" applyBorder="1" applyAlignment="1">
      <alignment horizontal="left" vertical="center"/>
    </xf>
    <xf numFmtId="4" fontId="5" fillId="2" borderId="8" xfId="11" applyNumberFormat="1" applyFont="1" applyFill="1" applyBorder="1" applyAlignment="1">
      <alignment vertical="center" wrapText="1"/>
    </xf>
    <xf numFmtId="0" fontId="19" fillId="3" borderId="18" xfId="10" applyFont="1" applyFill="1" applyBorder="1" applyAlignment="1">
      <alignment horizontal="center" vertical="center" wrapText="1"/>
    </xf>
    <xf numFmtId="0" fontId="19" fillId="3" borderId="17" xfId="10" applyFont="1" applyFill="1" applyBorder="1" applyAlignment="1">
      <alignment horizontal="center" vertical="center" wrapText="1"/>
    </xf>
    <xf numFmtId="0" fontId="19" fillId="3" borderId="16" xfId="10" applyFont="1" applyFill="1" applyBorder="1" applyAlignment="1">
      <alignment horizontal="center" vertical="center" wrapText="1"/>
    </xf>
    <xf numFmtId="0" fontId="19" fillId="3" borderId="15" xfId="10" applyFont="1" applyFill="1" applyBorder="1" applyAlignment="1">
      <alignment horizontal="center" vertical="center" wrapText="1"/>
    </xf>
    <xf numFmtId="0" fontId="19" fillId="3" borderId="2" xfId="10" applyFont="1" applyFill="1" applyBorder="1" applyAlignment="1">
      <alignment horizontal="center" vertical="center" wrapText="1"/>
    </xf>
    <xf numFmtId="0" fontId="19" fillId="3" borderId="1" xfId="10" applyFont="1" applyFill="1" applyBorder="1" applyAlignment="1">
      <alignment horizontal="center" vertical="center" wrapText="1"/>
    </xf>
  </cellXfs>
  <cellStyles count="12">
    <cellStyle name="Millares 14" xfId="6" xr:uid="{053ABEA1-612E-463A-A085-4A1924E9118A}"/>
    <cellStyle name="Millares 2" xfId="3" xr:uid="{00000000-0005-0000-0000-000000000000}"/>
    <cellStyle name="Millares 2 2" xfId="9" xr:uid="{B4284C6A-6B48-4684-B7FA-C3F826EFF8EB}"/>
    <cellStyle name="Normal" xfId="0" builtinId="0"/>
    <cellStyle name="Normal 11" xfId="4" xr:uid="{00000000-0005-0000-0000-000002000000}"/>
    <cellStyle name="Normal 11 2" xfId="8" xr:uid="{AE2DE282-A320-472A-9833-A8629F2C15CB}"/>
    <cellStyle name="Normal 14" xfId="2" xr:uid="{00000000-0005-0000-0000-000003000000}"/>
    <cellStyle name="Normal 14 2" xfId="10" xr:uid="{5EE9C52D-29F3-42F8-89DF-41381A1A101A}"/>
    <cellStyle name="Normal 2 2" xfId="1" xr:uid="{00000000-0005-0000-0000-000004000000}"/>
    <cellStyle name="Normal 2 2 2" xfId="5" xr:uid="{4A01472F-911A-4D6C-B65F-FA3FA2991C6D}"/>
    <cellStyle name="Normal 2 2 2 2" xfId="11" xr:uid="{5B6F69DB-FADE-437A-BA74-A0CF7C5B7C55}"/>
    <cellStyle name="Normal 2 2 3" xfId="7" xr:uid="{CECE1CBE-5E6D-4111-8AD8-A1CD6DE41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328881</xdr:colOff>
      <xdr:row>0</xdr:row>
      <xdr:rowOff>86591</xdr:rowOff>
    </xdr:from>
    <xdr:ext cx="1305675" cy="1022477"/>
    <xdr:pic>
      <xdr:nvPicPr>
        <xdr:cNvPr id="2" name="Imagen 1" descr="LOGO ANI">
          <a:extLst>
            <a:ext uri="{FF2B5EF4-FFF2-40B4-BE49-F238E27FC236}">
              <a16:creationId xmlns:a16="http://schemas.microsoft.com/office/drawing/2014/main" id="{19860464-9DD4-46CE-B858-8174706AFB05}"/>
            </a:ext>
          </a:extLst>
        </xdr:cNvPr>
        <xdr:cNvPicPr/>
      </xdr:nvPicPr>
      <xdr:blipFill>
        <a:blip xmlns:r="http://schemas.openxmlformats.org/officeDocument/2006/relationships" r:embed="rId1">
          <a:grayscl/>
        </a:blip>
        <a:srcRect/>
        <a:stretch>
          <a:fillRect/>
        </a:stretch>
      </xdr:blipFill>
      <xdr:spPr bwMode="auto">
        <a:xfrm>
          <a:off x="328881" y="86591"/>
          <a:ext cx="1305675" cy="102247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613253</xdr:colOff>
      <xdr:row>0</xdr:row>
      <xdr:rowOff>115185</xdr:rowOff>
    </xdr:from>
    <xdr:ext cx="1260721" cy="837315"/>
    <xdr:pic>
      <xdr:nvPicPr>
        <xdr:cNvPr id="2" name="Imagen 1" descr="LOGO ANI">
          <a:extLst>
            <a:ext uri="{FF2B5EF4-FFF2-40B4-BE49-F238E27FC236}">
              <a16:creationId xmlns:a16="http://schemas.microsoft.com/office/drawing/2014/main" id="{37E7218B-276B-4D92-AD9F-A9CD67A85335}"/>
            </a:ext>
          </a:extLst>
        </xdr:cNvPr>
        <xdr:cNvPicPr/>
      </xdr:nvPicPr>
      <xdr:blipFill>
        <a:blip xmlns:r="http://schemas.openxmlformats.org/officeDocument/2006/relationships" r:embed="rId1">
          <a:grayscl/>
        </a:blip>
        <a:srcRect/>
        <a:stretch>
          <a:fillRect/>
        </a:stretch>
      </xdr:blipFill>
      <xdr:spPr bwMode="auto">
        <a:xfrm>
          <a:off x="613253" y="115185"/>
          <a:ext cx="1260721" cy="83731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5D48-79CB-4C76-B551-771B190D050E}">
  <sheetPr>
    <tabColor theme="0"/>
  </sheetPr>
  <dimension ref="A1:G89"/>
  <sheetViews>
    <sheetView tabSelected="1" topLeftCell="A86" zoomScale="89" zoomScaleNormal="89" zoomScaleSheetLayoutView="89" workbookViewId="0">
      <selection activeCell="E268" sqref="E268"/>
    </sheetView>
  </sheetViews>
  <sheetFormatPr baseColWidth="10" defaultRowHeight="15.75" x14ac:dyDescent="0.25"/>
  <cols>
    <col min="1" max="1" width="29.85546875" style="1" customWidth="1"/>
    <col min="2" max="2" width="19.28515625" style="3" customWidth="1"/>
    <col min="3" max="3" width="14" style="1" customWidth="1"/>
    <col min="4" max="4" width="13.28515625" style="1" customWidth="1"/>
    <col min="5" max="5" width="67" style="2" customWidth="1"/>
    <col min="6" max="6" width="32" style="2" customWidth="1"/>
    <col min="7" max="7" width="24" style="1" customWidth="1"/>
    <col min="8" max="93" width="11.42578125" style="1"/>
    <col min="94" max="94" width="15.42578125" style="1" customWidth="1"/>
    <col min="95" max="95" width="9.5703125" style="1" customWidth="1"/>
    <col min="96" max="96" width="14.42578125" style="1" customWidth="1"/>
    <col min="97" max="97" width="49.85546875" style="1" customWidth="1"/>
    <col min="98" max="98" width="22.5703125" style="1" customWidth="1"/>
    <col min="99" max="99" width="23" style="1" customWidth="1"/>
    <col min="100" max="100" width="22.85546875" style="1" customWidth="1"/>
    <col min="101" max="101" width="23.42578125" style="1" customWidth="1"/>
    <col min="102" max="102" width="22.42578125" style="1" customWidth="1"/>
    <col min="103" max="103" width="13.85546875" style="1" customWidth="1"/>
    <col min="104" max="104" width="20.7109375" style="1" customWidth="1"/>
    <col min="105" max="105" width="18.140625" style="1" customWidth="1"/>
    <col min="106" max="106" width="14.85546875" style="1" bestFit="1" customWidth="1"/>
    <col min="107" max="107" width="11.42578125" style="1"/>
    <col min="108" max="108" width="17.42578125" style="1" customWidth="1"/>
    <col min="109" max="111" width="18.140625" style="1" customWidth="1"/>
    <col min="112" max="115" width="11.42578125" style="1"/>
    <col min="116" max="116" width="34" style="1" customWidth="1"/>
    <col min="117" max="117" width="9.5703125" style="1" customWidth="1"/>
    <col min="118" max="118" width="16.7109375" style="1" customWidth="1"/>
    <col min="119" max="119" width="55.140625" style="1" customWidth="1"/>
    <col min="120" max="120" width="22.5703125" style="1" customWidth="1"/>
    <col min="121" max="121" width="23" style="1" customWidth="1"/>
    <col min="122" max="122" width="22.85546875" style="1" customWidth="1"/>
    <col min="123" max="123" width="23.42578125" style="1" customWidth="1"/>
    <col min="124" max="124" width="28.7109375" style="1" customWidth="1"/>
    <col min="125" max="125" width="12.7109375" style="1" customWidth="1"/>
    <col min="126" max="126" width="11.42578125" style="1"/>
    <col min="127" max="127" width="25.28515625" style="1" customWidth="1"/>
    <col min="128" max="128" width="15.85546875" style="1" bestFit="1" customWidth="1"/>
    <col min="129" max="130" width="18" style="1" bestFit="1" customWidth="1"/>
    <col min="131" max="349" width="11.42578125" style="1"/>
    <col min="350" max="350" width="15.42578125" style="1" customWidth="1"/>
    <col min="351" max="351" width="9.5703125" style="1" customWidth="1"/>
    <col min="352" max="352" width="14.42578125" style="1" customWidth="1"/>
    <col min="353" max="353" width="49.85546875" style="1" customWidth="1"/>
    <col min="354" max="354" width="22.5703125" style="1" customWidth="1"/>
    <col min="355" max="355" width="23" style="1" customWidth="1"/>
    <col min="356" max="356" width="22.85546875" style="1" customWidth="1"/>
    <col min="357" max="357" width="23.42578125" style="1" customWidth="1"/>
    <col min="358" max="358" width="22.42578125" style="1" customWidth="1"/>
    <col min="359" max="359" width="13.85546875" style="1" customWidth="1"/>
    <col min="360" max="360" width="20.7109375" style="1" customWidth="1"/>
    <col min="361" max="361" width="18.140625" style="1" customWidth="1"/>
    <col min="362" max="362" width="14.85546875" style="1" bestFit="1" customWidth="1"/>
    <col min="363" max="363" width="11.42578125" style="1"/>
    <col min="364" max="364" width="17.42578125" style="1" customWidth="1"/>
    <col min="365" max="367" width="18.140625" style="1" customWidth="1"/>
    <col min="368" max="371" width="11.42578125" style="1"/>
    <col min="372" max="372" width="34" style="1" customWidth="1"/>
    <col min="373" max="373" width="9.5703125" style="1" customWidth="1"/>
    <col min="374" max="374" width="16.7109375" style="1" customWidth="1"/>
    <col min="375" max="375" width="55.140625" style="1" customWidth="1"/>
    <col min="376" max="376" width="22.5703125" style="1" customWidth="1"/>
    <col min="377" max="377" width="23" style="1" customWidth="1"/>
    <col min="378" max="378" width="22.85546875" style="1" customWidth="1"/>
    <col min="379" max="379" width="23.42578125" style="1" customWidth="1"/>
    <col min="380" max="380" width="28.7109375" style="1" customWidth="1"/>
    <col min="381" max="381" width="12.7109375" style="1" customWidth="1"/>
    <col min="382" max="382" width="11.42578125" style="1"/>
    <col min="383" max="383" width="25.28515625" style="1" customWidth="1"/>
    <col min="384" max="384" width="15.85546875" style="1" bestFit="1" customWidth="1"/>
    <col min="385" max="386" width="18" style="1" bestFit="1" customWidth="1"/>
    <col min="387" max="605" width="11.42578125" style="1"/>
    <col min="606" max="606" width="15.42578125" style="1" customWidth="1"/>
    <col min="607" max="607" width="9.5703125" style="1" customWidth="1"/>
    <col min="608" max="608" width="14.42578125" style="1" customWidth="1"/>
    <col min="609" max="609" width="49.85546875" style="1" customWidth="1"/>
    <col min="610" max="610" width="22.5703125" style="1" customWidth="1"/>
    <col min="611" max="611" width="23" style="1" customWidth="1"/>
    <col min="612" max="612" width="22.85546875" style="1" customWidth="1"/>
    <col min="613" max="613" width="23.42578125" style="1" customWidth="1"/>
    <col min="614" max="614" width="22.42578125" style="1" customWidth="1"/>
    <col min="615" max="615" width="13.85546875" style="1" customWidth="1"/>
    <col min="616" max="616" width="20.7109375" style="1" customWidth="1"/>
    <col min="617" max="617" width="18.140625" style="1" customWidth="1"/>
    <col min="618" max="618" width="14.85546875" style="1" bestFit="1" customWidth="1"/>
    <col min="619" max="619" width="11.42578125" style="1"/>
    <col min="620" max="620" width="17.42578125" style="1" customWidth="1"/>
    <col min="621" max="623" width="18.140625" style="1" customWidth="1"/>
    <col min="624" max="627" width="11.42578125" style="1"/>
    <col min="628" max="628" width="34" style="1" customWidth="1"/>
    <col min="629" max="629" width="9.5703125" style="1" customWidth="1"/>
    <col min="630" max="630" width="16.7109375" style="1" customWidth="1"/>
    <col min="631" max="631" width="55.140625" style="1" customWidth="1"/>
    <col min="632" max="632" width="22.5703125" style="1" customWidth="1"/>
    <col min="633" max="633" width="23" style="1" customWidth="1"/>
    <col min="634" max="634" width="22.85546875" style="1" customWidth="1"/>
    <col min="635" max="635" width="23.42578125" style="1" customWidth="1"/>
    <col min="636" max="636" width="28.7109375" style="1" customWidth="1"/>
    <col min="637" max="637" width="12.7109375" style="1" customWidth="1"/>
    <col min="638" max="638" width="11.42578125" style="1"/>
    <col min="639" max="639" width="25.28515625" style="1" customWidth="1"/>
    <col min="640" max="640" width="15.85546875" style="1" bestFit="1" customWidth="1"/>
    <col min="641" max="642" width="18" style="1" bestFit="1" customWidth="1"/>
    <col min="643" max="861" width="11.42578125" style="1"/>
    <col min="862" max="862" width="15.42578125" style="1" customWidth="1"/>
    <col min="863" max="863" width="9.5703125" style="1" customWidth="1"/>
    <col min="864" max="864" width="14.42578125" style="1" customWidth="1"/>
    <col min="865" max="865" width="49.85546875" style="1" customWidth="1"/>
    <col min="866" max="866" width="22.5703125" style="1" customWidth="1"/>
    <col min="867" max="867" width="23" style="1" customWidth="1"/>
    <col min="868" max="868" width="22.85546875" style="1" customWidth="1"/>
    <col min="869" max="869" width="23.42578125" style="1" customWidth="1"/>
    <col min="870" max="870" width="22.42578125" style="1" customWidth="1"/>
    <col min="871" max="871" width="13.85546875" style="1" customWidth="1"/>
    <col min="872" max="872" width="20.7109375" style="1" customWidth="1"/>
    <col min="873" max="873" width="18.140625" style="1" customWidth="1"/>
    <col min="874" max="874" width="14.85546875" style="1" bestFit="1" customWidth="1"/>
    <col min="875" max="875" width="11.42578125" style="1"/>
    <col min="876" max="876" width="17.42578125" style="1" customWidth="1"/>
    <col min="877" max="879" width="18.140625" style="1" customWidth="1"/>
    <col min="880" max="883" width="11.42578125" style="1"/>
    <col min="884" max="884" width="34" style="1" customWidth="1"/>
    <col min="885" max="885" width="9.5703125" style="1" customWidth="1"/>
    <col min="886" max="886" width="16.7109375" style="1" customWidth="1"/>
    <col min="887" max="887" width="55.140625" style="1" customWidth="1"/>
    <col min="888" max="888" width="22.5703125" style="1" customWidth="1"/>
    <col min="889" max="889" width="23" style="1" customWidth="1"/>
    <col min="890" max="890" width="22.85546875" style="1" customWidth="1"/>
    <col min="891" max="891" width="23.42578125" style="1" customWidth="1"/>
    <col min="892" max="892" width="28.7109375" style="1" customWidth="1"/>
    <col min="893" max="893" width="12.7109375" style="1" customWidth="1"/>
    <col min="894" max="894" width="11.42578125" style="1"/>
    <col min="895" max="895" width="25.28515625" style="1" customWidth="1"/>
    <col min="896" max="896" width="15.85546875" style="1" bestFit="1" customWidth="1"/>
    <col min="897" max="898" width="18" style="1" bestFit="1" customWidth="1"/>
    <col min="899" max="1117" width="11.42578125" style="1"/>
    <col min="1118" max="1118" width="15.42578125" style="1" customWidth="1"/>
    <col min="1119" max="1119" width="9.5703125" style="1" customWidth="1"/>
    <col min="1120" max="1120" width="14.42578125" style="1" customWidth="1"/>
    <col min="1121" max="1121" width="49.85546875" style="1" customWidth="1"/>
    <col min="1122" max="1122" width="22.5703125" style="1" customWidth="1"/>
    <col min="1123" max="1123" width="23" style="1" customWidth="1"/>
    <col min="1124" max="1124" width="22.85546875" style="1" customWidth="1"/>
    <col min="1125" max="1125" width="23.42578125" style="1" customWidth="1"/>
    <col min="1126" max="1126" width="22.42578125" style="1" customWidth="1"/>
    <col min="1127" max="1127" width="13.85546875" style="1" customWidth="1"/>
    <col min="1128" max="1128" width="20.7109375" style="1" customWidth="1"/>
    <col min="1129" max="1129" width="18.140625" style="1" customWidth="1"/>
    <col min="1130" max="1130" width="14.85546875" style="1" bestFit="1" customWidth="1"/>
    <col min="1131" max="1131" width="11.42578125" style="1"/>
    <col min="1132" max="1132" width="17.42578125" style="1" customWidth="1"/>
    <col min="1133" max="1135" width="18.140625" style="1" customWidth="1"/>
    <col min="1136" max="1139" width="11.42578125" style="1"/>
    <col min="1140" max="1140" width="34" style="1" customWidth="1"/>
    <col min="1141" max="1141" width="9.5703125" style="1" customWidth="1"/>
    <col min="1142" max="1142" width="16.7109375" style="1" customWidth="1"/>
    <col min="1143" max="1143" width="55.140625" style="1" customWidth="1"/>
    <col min="1144" max="1144" width="22.5703125" style="1" customWidth="1"/>
    <col min="1145" max="1145" width="23" style="1" customWidth="1"/>
    <col min="1146" max="1146" width="22.85546875" style="1" customWidth="1"/>
    <col min="1147" max="1147" width="23.42578125" style="1" customWidth="1"/>
    <col min="1148" max="1148" width="28.7109375" style="1" customWidth="1"/>
    <col min="1149" max="1149" width="12.7109375" style="1" customWidth="1"/>
    <col min="1150" max="1150" width="11.42578125" style="1"/>
    <col min="1151" max="1151" width="25.28515625" style="1" customWidth="1"/>
    <col min="1152" max="1152" width="15.85546875" style="1" bestFit="1" customWidth="1"/>
    <col min="1153" max="1154" width="18" style="1" bestFit="1" customWidth="1"/>
    <col min="1155" max="1373" width="11.42578125" style="1"/>
    <col min="1374" max="1374" width="15.42578125" style="1" customWidth="1"/>
    <col min="1375" max="1375" width="9.5703125" style="1" customWidth="1"/>
    <col min="1376" max="1376" width="14.42578125" style="1" customWidth="1"/>
    <col min="1377" max="1377" width="49.85546875" style="1" customWidth="1"/>
    <col min="1378" max="1378" width="22.5703125" style="1" customWidth="1"/>
    <col min="1379" max="1379" width="23" style="1" customWidth="1"/>
    <col min="1380" max="1380" width="22.85546875" style="1" customWidth="1"/>
    <col min="1381" max="1381" width="23.42578125" style="1" customWidth="1"/>
    <col min="1382" max="1382" width="22.42578125" style="1" customWidth="1"/>
    <col min="1383" max="1383" width="13.85546875" style="1" customWidth="1"/>
    <col min="1384" max="1384" width="20.7109375" style="1" customWidth="1"/>
    <col min="1385" max="1385" width="18.140625" style="1" customWidth="1"/>
    <col min="1386" max="1386" width="14.85546875" style="1" bestFit="1" customWidth="1"/>
    <col min="1387" max="1387" width="11.42578125" style="1"/>
    <col min="1388" max="1388" width="17.42578125" style="1" customWidth="1"/>
    <col min="1389" max="1391" width="18.140625" style="1" customWidth="1"/>
    <col min="1392" max="1395" width="11.42578125" style="1"/>
    <col min="1396" max="1396" width="34" style="1" customWidth="1"/>
    <col min="1397" max="1397" width="9.5703125" style="1" customWidth="1"/>
    <col min="1398" max="1398" width="16.7109375" style="1" customWidth="1"/>
    <col min="1399" max="1399" width="55.140625" style="1" customWidth="1"/>
    <col min="1400" max="1400" width="22.5703125" style="1" customWidth="1"/>
    <col min="1401" max="1401" width="23" style="1" customWidth="1"/>
    <col min="1402" max="1402" width="22.85546875" style="1" customWidth="1"/>
    <col min="1403" max="1403" width="23.42578125" style="1" customWidth="1"/>
    <col min="1404" max="1404" width="28.7109375" style="1" customWidth="1"/>
    <col min="1405" max="1405" width="12.7109375" style="1" customWidth="1"/>
    <col min="1406" max="1406" width="11.42578125" style="1"/>
    <col min="1407" max="1407" width="25.28515625" style="1" customWidth="1"/>
    <col min="1408" max="1408" width="15.85546875" style="1" bestFit="1" customWidth="1"/>
    <col min="1409" max="1410" width="18" style="1" bestFit="1" customWidth="1"/>
    <col min="1411" max="1629" width="11.42578125" style="1"/>
    <col min="1630" max="1630" width="15.42578125" style="1" customWidth="1"/>
    <col min="1631" max="1631" width="9.5703125" style="1" customWidth="1"/>
    <col min="1632" max="1632" width="14.42578125" style="1" customWidth="1"/>
    <col min="1633" max="1633" width="49.85546875" style="1" customWidth="1"/>
    <col min="1634" max="1634" width="22.5703125" style="1" customWidth="1"/>
    <col min="1635" max="1635" width="23" style="1" customWidth="1"/>
    <col min="1636" max="1636" width="22.85546875" style="1" customWidth="1"/>
    <col min="1637" max="1637" width="23.42578125" style="1" customWidth="1"/>
    <col min="1638" max="1638" width="22.42578125" style="1" customWidth="1"/>
    <col min="1639" max="1639" width="13.85546875" style="1" customWidth="1"/>
    <col min="1640" max="1640" width="20.7109375" style="1" customWidth="1"/>
    <col min="1641" max="1641" width="18.140625" style="1" customWidth="1"/>
    <col min="1642" max="1642" width="14.85546875" style="1" bestFit="1" customWidth="1"/>
    <col min="1643" max="1643" width="11.42578125" style="1"/>
    <col min="1644" max="1644" width="17.42578125" style="1" customWidth="1"/>
    <col min="1645" max="1647" width="18.140625" style="1" customWidth="1"/>
    <col min="1648" max="1651" width="11.42578125" style="1"/>
    <col min="1652" max="1652" width="34" style="1" customWidth="1"/>
    <col min="1653" max="1653" width="9.5703125" style="1" customWidth="1"/>
    <col min="1654" max="1654" width="16.7109375" style="1" customWidth="1"/>
    <col min="1655" max="1655" width="55.140625" style="1" customWidth="1"/>
    <col min="1656" max="1656" width="22.5703125" style="1" customWidth="1"/>
    <col min="1657" max="1657" width="23" style="1" customWidth="1"/>
    <col min="1658" max="1658" width="22.85546875" style="1" customWidth="1"/>
    <col min="1659" max="1659" width="23.42578125" style="1" customWidth="1"/>
    <col min="1660" max="1660" width="28.7109375" style="1" customWidth="1"/>
    <col min="1661" max="1661" width="12.7109375" style="1" customWidth="1"/>
    <col min="1662" max="1662" width="11.42578125" style="1"/>
    <col min="1663" max="1663" width="25.28515625" style="1" customWidth="1"/>
    <col min="1664" max="1664" width="15.85546875" style="1" bestFit="1" customWidth="1"/>
    <col min="1665" max="1666" width="18" style="1" bestFit="1" customWidth="1"/>
    <col min="1667" max="1885" width="11.42578125" style="1"/>
    <col min="1886" max="1886" width="15.42578125" style="1" customWidth="1"/>
    <col min="1887" max="1887" width="9.5703125" style="1" customWidth="1"/>
    <col min="1888" max="1888" width="14.42578125" style="1" customWidth="1"/>
    <col min="1889" max="1889" width="49.85546875" style="1" customWidth="1"/>
    <col min="1890" max="1890" width="22.5703125" style="1" customWidth="1"/>
    <col min="1891" max="1891" width="23" style="1" customWidth="1"/>
    <col min="1892" max="1892" width="22.85546875" style="1" customWidth="1"/>
    <col min="1893" max="1893" width="23.42578125" style="1" customWidth="1"/>
    <col min="1894" max="1894" width="22.42578125" style="1" customWidth="1"/>
    <col min="1895" max="1895" width="13.85546875" style="1" customWidth="1"/>
    <col min="1896" max="1896" width="20.7109375" style="1" customWidth="1"/>
    <col min="1897" max="1897" width="18.140625" style="1" customWidth="1"/>
    <col min="1898" max="1898" width="14.85546875" style="1" bestFit="1" customWidth="1"/>
    <col min="1899" max="1899" width="11.42578125" style="1"/>
    <col min="1900" max="1900" width="17.42578125" style="1" customWidth="1"/>
    <col min="1901" max="1903" width="18.140625" style="1" customWidth="1"/>
    <col min="1904" max="1907" width="11.42578125" style="1"/>
    <col min="1908" max="1908" width="34" style="1" customWidth="1"/>
    <col min="1909" max="1909" width="9.5703125" style="1" customWidth="1"/>
    <col min="1910" max="1910" width="16.7109375" style="1" customWidth="1"/>
    <col min="1911" max="1911" width="55.140625" style="1" customWidth="1"/>
    <col min="1912" max="1912" width="22.5703125" style="1" customWidth="1"/>
    <col min="1913" max="1913" width="23" style="1" customWidth="1"/>
    <col min="1914" max="1914" width="22.85546875" style="1" customWidth="1"/>
    <col min="1915" max="1915" width="23.42578125" style="1" customWidth="1"/>
    <col min="1916" max="1916" width="28.7109375" style="1" customWidth="1"/>
    <col min="1917" max="1917" width="12.7109375" style="1" customWidth="1"/>
    <col min="1918" max="1918" width="11.42578125" style="1"/>
    <col min="1919" max="1919" width="25.28515625" style="1" customWidth="1"/>
    <col min="1920" max="1920" width="15.85546875" style="1" bestFit="1" customWidth="1"/>
    <col min="1921" max="1922" width="18" style="1" bestFit="1" customWidth="1"/>
    <col min="1923" max="2141" width="11.42578125" style="1"/>
    <col min="2142" max="2142" width="15.42578125" style="1" customWidth="1"/>
    <col min="2143" max="2143" width="9.5703125" style="1" customWidth="1"/>
    <col min="2144" max="2144" width="14.42578125" style="1" customWidth="1"/>
    <col min="2145" max="2145" width="49.85546875" style="1" customWidth="1"/>
    <col min="2146" max="2146" width="22.5703125" style="1" customWidth="1"/>
    <col min="2147" max="2147" width="23" style="1" customWidth="1"/>
    <col min="2148" max="2148" width="22.85546875" style="1" customWidth="1"/>
    <col min="2149" max="2149" width="23.42578125" style="1" customWidth="1"/>
    <col min="2150" max="2150" width="22.42578125" style="1" customWidth="1"/>
    <col min="2151" max="2151" width="13.85546875" style="1" customWidth="1"/>
    <col min="2152" max="2152" width="20.7109375" style="1" customWidth="1"/>
    <col min="2153" max="2153" width="18.140625" style="1" customWidth="1"/>
    <col min="2154" max="2154" width="14.85546875" style="1" bestFit="1" customWidth="1"/>
    <col min="2155" max="2155" width="11.42578125" style="1"/>
    <col min="2156" max="2156" width="17.42578125" style="1" customWidth="1"/>
    <col min="2157" max="2159" width="18.140625" style="1" customWidth="1"/>
    <col min="2160" max="2163" width="11.42578125" style="1"/>
    <col min="2164" max="2164" width="34" style="1" customWidth="1"/>
    <col min="2165" max="2165" width="9.5703125" style="1" customWidth="1"/>
    <col min="2166" max="2166" width="16.7109375" style="1" customWidth="1"/>
    <col min="2167" max="2167" width="55.140625" style="1" customWidth="1"/>
    <col min="2168" max="2168" width="22.5703125" style="1" customWidth="1"/>
    <col min="2169" max="2169" width="23" style="1" customWidth="1"/>
    <col min="2170" max="2170" width="22.85546875" style="1" customWidth="1"/>
    <col min="2171" max="2171" width="23.42578125" style="1" customWidth="1"/>
    <col min="2172" max="2172" width="28.7109375" style="1" customWidth="1"/>
    <col min="2173" max="2173" width="12.7109375" style="1" customWidth="1"/>
    <col min="2174" max="2174" width="11.42578125" style="1"/>
    <col min="2175" max="2175" width="25.28515625" style="1" customWidth="1"/>
    <col min="2176" max="2176" width="15.85546875" style="1" bestFit="1" customWidth="1"/>
    <col min="2177" max="2178" width="18" style="1" bestFit="1" customWidth="1"/>
    <col min="2179" max="2397" width="11.42578125" style="1"/>
    <col min="2398" max="2398" width="15.42578125" style="1" customWidth="1"/>
    <col min="2399" max="2399" width="9.5703125" style="1" customWidth="1"/>
    <col min="2400" max="2400" width="14.42578125" style="1" customWidth="1"/>
    <col min="2401" max="2401" width="49.85546875" style="1" customWidth="1"/>
    <col min="2402" max="2402" width="22.5703125" style="1" customWidth="1"/>
    <col min="2403" max="2403" width="23" style="1" customWidth="1"/>
    <col min="2404" max="2404" width="22.85546875" style="1" customWidth="1"/>
    <col min="2405" max="2405" width="23.42578125" style="1" customWidth="1"/>
    <col min="2406" max="2406" width="22.42578125" style="1" customWidth="1"/>
    <col min="2407" max="2407" width="13.85546875" style="1" customWidth="1"/>
    <col min="2408" max="2408" width="20.7109375" style="1" customWidth="1"/>
    <col min="2409" max="2409" width="18.140625" style="1" customWidth="1"/>
    <col min="2410" max="2410" width="14.85546875" style="1" bestFit="1" customWidth="1"/>
    <col min="2411" max="2411" width="11.42578125" style="1"/>
    <col min="2412" max="2412" width="17.42578125" style="1" customWidth="1"/>
    <col min="2413" max="2415" width="18.140625" style="1" customWidth="1"/>
    <col min="2416" max="2419" width="11.42578125" style="1"/>
    <col min="2420" max="2420" width="34" style="1" customWidth="1"/>
    <col min="2421" max="2421" width="9.5703125" style="1" customWidth="1"/>
    <col min="2422" max="2422" width="16.7109375" style="1" customWidth="1"/>
    <col min="2423" max="2423" width="55.140625" style="1" customWidth="1"/>
    <col min="2424" max="2424" width="22.5703125" style="1" customWidth="1"/>
    <col min="2425" max="2425" width="23" style="1" customWidth="1"/>
    <col min="2426" max="2426" width="22.85546875" style="1" customWidth="1"/>
    <col min="2427" max="2427" width="23.42578125" style="1" customWidth="1"/>
    <col min="2428" max="2428" width="28.7109375" style="1" customWidth="1"/>
    <col min="2429" max="2429" width="12.7109375" style="1" customWidth="1"/>
    <col min="2430" max="2430" width="11.42578125" style="1"/>
    <col min="2431" max="2431" width="25.28515625" style="1" customWidth="1"/>
    <col min="2432" max="2432" width="15.85546875" style="1" bestFit="1" customWidth="1"/>
    <col min="2433" max="2434" width="18" style="1" bestFit="1" customWidth="1"/>
    <col min="2435" max="2653" width="11.42578125" style="1"/>
    <col min="2654" max="2654" width="15.42578125" style="1" customWidth="1"/>
    <col min="2655" max="2655" width="9.5703125" style="1" customWidth="1"/>
    <col min="2656" max="2656" width="14.42578125" style="1" customWidth="1"/>
    <col min="2657" max="2657" width="49.85546875" style="1" customWidth="1"/>
    <col min="2658" max="2658" width="22.5703125" style="1" customWidth="1"/>
    <col min="2659" max="2659" width="23" style="1" customWidth="1"/>
    <col min="2660" max="2660" width="22.85546875" style="1" customWidth="1"/>
    <col min="2661" max="2661" width="23.42578125" style="1" customWidth="1"/>
    <col min="2662" max="2662" width="22.42578125" style="1" customWidth="1"/>
    <col min="2663" max="2663" width="13.85546875" style="1" customWidth="1"/>
    <col min="2664" max="2664" width="20.7109375" style="1" customWidth="1"/>
    <col min="2665" max="2665" width="18.140625" style="1" customWidth="1"/>
    <col min="2666" max="2666" width="14.85546875" style="1" bestFit="1" customWidth="1"/>
    <col min="2667" max="2667" width="11.42578125" style="1"/>
    <col min="2668" max="2668" width="17.42578125" style="1" customWidth="1"/>
    <col min="2669" max="2671" width="18.140625" style="1" customWidth="1"/>
    <col min="2672" max="2675" width="11.42578125" style="1"/>
    <col min="2676" max="2676" width="34" style="1" customWidth="1"/>
    <col min="2677" max="2677" width="9.5703125" style="1" customWidth="1"/>
    <col min="2678" max="2678" width="16.7109375" style="1" customWidth="1"/>
    <col min="2679" max="2679" width="55.140625" style="1" customWidth="1"/>
    <col min="2680" max="2680" width="22.5703125" style="1" customWidth="1"/>
    <col min="2681" max="2681" width="23" style="1" customWidth="1"/>
    <col min="2682" max="2682" width="22.85546875" style="1" customWidth="1"/>
    <col min="2683" max="2683" width="23.42578125" style="1" customWidth="1"/>
    <col min="2684" max="2684" width="28.7109375" style="1" customWidth="1"/>
    <col min="2685" max="2685" width="12.7109375" style="1" customWidth="1"/>
    <col min="2686" max="2686" width="11.42578125" style="1"/>
    <col min="2687" max="2687" width="25.28515625" style="1" customWidth="1"/>
    <col min="2688" max="2688" width="15.85546875" style="1" bestFit="1" customWidth="1"/>
    <col min="2689" max="2690" width="18" style="1" bestFit="1" customWidth="1"/>
    <col min="2691" max="2909" width="11.42578125" style="1"/>
    <col min="2910" max="2910" width="15.42578125" style="1" customWidth="1"/>
    <col min="2911" max="2911" width="9.5703125" style="1" customWidth="1"/>
    <col min="2912" max="2912" width="14.42578125" style="1" customWidth="1"/>
    <col min="2913" max="2913" width="49.85546875" style="1" customWidth="1"/>
    <col min="2914" max="2914" width="22.5703125" style="1" customWidth="1"/>
    <col min="2915" max="2915" width="23" style="1" customWidth="1"/>
    <col min="2916" max="2916" width="22.85546875" style="1" customWidth="1"/>
    <col min="2917" max="2917" width="23.42578125" style="1" customWidth="1"/>
    <col min="2918" max="2918" width="22.42578125" style="1" customWidth="1"/>
    <col min="2919" max="2919" width="13.85546875" style="1" customWidth="1"/>
    <col min="2920" max="2920" width="20.7109375" style="1" customWidth="1"/>
    <col min="2921" max="2921" width="18.140625" style="1" customWidth="1"/>
    <col min="2922" max="2922" width="14.85546875" style="1" bestFit="1" customWidth="1"/>
    <col min="2923" max="2923" width="11.42578125" style="1"/>
    <col min="2924" max="2924" width="17.42578125" style="1" customWidth="1"/>
    <col min="2925" max="2927" width="18.140625" style="1" customWidth="1"/>
    <col min="2928" max="2931" width="11.42578125" style="1"/>
    <col min="2932" max="2932" width="34" style="1" customWidth="1"/>
    <col min="2933" max="2933" width="9.5703125" style="1" customWidth="1"/>
    <col min="2934" max="2934" width="16.7109375" style="1" customWidth="1"/>
    <col min="2935" max="2935" width="55.140625" style="1" customWidth="1"/>
    <col min="2936" max="2936" width="22.5703125" style="1" customWidth="1"/>
    <col min="2937" max="2937" width="23" style="1" customWidth="1"/>
    <col min="2938" max="2938" width="22.85546875" style="1" customWidth="1"/>
    <col min="2939" max="2939" width="23.42578125" style="1" customWidth="1"/>
    <col min="2940" max="2940" width="28.7109375" style="1" customWidth="1"/>
    <col min="2941" max="2941" width="12.7109375" style="1" customWidth="1"/>
    <col min="2942" max="2942" width="11.42578125" style="1"/>
    <col min="2943" max="2943" width="25.28515625" style="1" customWidth="1"/>
    <col min="2944" max="2944" width="15.85546875" style="1" bestFit="1" customWidth="1"/>
    <col min="2945" max="2946" width="18" style="1" bestFit="1" customWidth="1"/>
    <col min="2947" max="3165" width="11.42578125" style="1"/>
    <col min="3166" max="3166" width="15.42578125" style="1" customWidth="1"/>
    <col min="3167" max="3167" width="9.5703125" style="1" customWidth="1"/>
    <col min="3168" max="3168" width="14.42578125" style="1" customWidth="1"/>
    <col min="3169" max="3169" width="49.85546875" style="1" customWidth="1"/>
    <col min="3170" max="3170" width="22.5703125" style="1" customWidth="1"/>
    <col min="3171" max="3171" width="23" style="1" customWidth="1"/>
    <col min="3172" max="3172" width="22.85546875" style="1" customWidth="1"/>
    <col min="3173" max="3173" width="23.42578125" style="1" customWidth="1"/>
    <col min="3174" max="3174" width="22.42578125" style="1" customWidth="1"/>
    <col min="3175" max="3175" width="13.85546875" style="1" customWidth="1"/>
    <col min="3176" max="3176" width="20.7109375" style="1" customWidth="1"/>
    <col min="3177" max="3177" width="18.140625" style="1" customWidth="1"/>
    <col min="3178" max="3178" width="14.85546875" style="1" bestFit="1" customWidth="1"/>
    <col min="3179" max="3179" width="11.42578125" style="1"/>
    <col min="3180" max="3180" width="17.42578125" style="1" customWidth="1"/>
    <col min="3181" max="3183" width="18.140625" style="1" customWidth="1"/>
    <col min="3184" max="3187" width="11.42578125" style="1"/>
    <col min="3188" max="3188" width="34" style="1" customWidth="1"/>
    <col min="3189" max="3189" width="9.5703125" style="1" customWidth="1"/>
    <col min="3190" max="3190" width="16.7109375" style="1" customWidth="1"/>
    <col min="3191" max="3191" width="55.140625" style="1" customWidth="1"/>
    <col min="3192" max="3192" width="22.5703125" style="1" customWidth="1"/>
    <col min="3193" max="3193" width="23" style="1" customWidth="1"/>
    <col min="3194" max="3194" width="22.85546875" style="1" customWidth="1"/>
    <col min="3195" max="3195" width="23.42578125" style="1" customWidth="1"/>
    <col min="3196" max="3196" width="28.7109375" style="1" customWidth="1"/>
    <col min="3197" max="3197" width="12.7109375" style="1" customWidth="1"/>
    <col min="3198" max="3198" width="11.42578125" style="1"/>
    <col min="3199" max="3199" width="25.28515625" style="1" customWidth="1"/>
    <col min="3200" max="3200" width="15.85546875" style="1" bestFit="1" customWidth="1"/>
    <col min="3201" max="3202" width="18" style="1" bestFit="1" customWidth="1"/>
    <col min="3203" max="3421" width="11.42578125" style="1"/>
    <col min="3422" max="3422" width="15.42578125" style="1" customWidth="1"/>
    <col min="3423" max="3423" width="9.5703125" style="1" customWidth="1"/>
    <col min="3424" max="3424" width="14.42578125" style="1" customWidth="1"/>
    <col min="3425" max="3425" width="49.85546875" style="1" customWidth="1"/>
    <col min="3426" max="3426" width="22.5703125" style="1" customWidth="1"/>
    <col min="3427" max="3427" width="23" style="1" customWidth="1"/>
    <col min="3428" max="3428" width="22.85546875" style="1" customWidth="1"/>
    <col min="3429" max="3429" width="23.42578125" style="1" customWidth="1"/>
    <col min="3430" max="3430" width="22.42578125" style="1" customWidth="1"/>
    <col min="3431" max="3431" width="13.85546875" style="1" customWidth="1"/>
    <col min="3432" max="3432" width="20.7109375" style="1" customWidth="1"/>
    <col min="3433" max="3433" width="18.140625" style="1" customWidth="1"/>
    <col min="3434" max="3434" width="14.85546875" style="1" bestFit="1" customWidth="1"/>
    <col min="3435" max="3435" width="11.42578125" style="1"/>
    <col min="3436" max="3436" width="17.42578125" style="1" customWidth="1"/>
    <col min="3437" max="3439" width="18.140625" style="1" customWidth="1"/>
    <col min="3440" max="3443" width="11.42578125" style="1"/>
    <col min="3444" max="3444" width="34" style="1" customWidth="1"/>
    <col min="3445" max="3445" width="9.5703125" style="1" customWidth="1"/>
    <col min="3446" max="3446" width="16.7109375" style="1" customWidth="1"/>
    <col min="3447" max="3447" width="55.140625" style="1" customWidth="1"/>
    <col min="3448" max="3448" width="22.5703125" style="1" customWidth="1"/>
    <col min="3449" max="3449" width="23" style="1" customWidth="1"/>
    <col min="3450" max="3450" width="22.85546875" style="1" customWidth="1"/>
    <col min="3451" max="3451" width="23.42578125" style="1" customWidth="1"/>
    <col min="3452" max="3452" width="28.7109375" style="1" customWidth="1"/>
    <col min="3453" max="3453" width="12.7109375" style="1" customWidth="1"/>
    <col min="3454" max="3454" width="11.42578125" style="1"/>
    <col min="3455" max="3455" width="25.28515625" style="1" customWidth="1"/>
    <col min="3456" max="3456" width="15.85546875" style="1" bestFit="1" customWidth="1"/>
    <col min="3457" max="3458" width="18" style="1" bestFit="1" customWidth="1"/>
    <col min="3459" max="3677" width="11.42578125" style="1"/>
    <col min="3678" max="3678" width="15.42578125" style="1" customWidth="1"/>
    <col min="3679" max="3679" width="9.5703125" style="1" customWidth="1"/>
    <col min="3680" max="3680" width="14.42578125" style="1" customWidth="1"/>
    <col min="3681" max="3681" width="49.85546875" style="1" customWidth="1"/>
    <col min="3682" max="3682" width="22.5703125" style="1" customWidth="1"/>
    <col min="3683" max="3683" width="23" style="1" customWidth="1"/>
    <col min="3684" max="3684" width="22.85546875" style="1" customWidth="1"/>
    <col min="3685" max="3685" width="23.42578125" style="1" customWidth="1"/>
    <col min="3686" max="3686" width="22.42578125" style="1" customWidth="1"/>
    <col min="3687" max="3687" width="13.85546875" style="1" customWidth="1"/>
    <col min="3688" max="3688" width="20.7109375" style="1" customWidth="1"/>
    <col min="3689" max="3689" width="18.140625" style="1" customWidth="1"/>
    <col min="3690" max="3690" width="14.85546875" style="1" bestFit="1" customWidth="1"/>
    <col min="3691" max="3691" width="11.42578125" style="1"/>
    <col min="3692" max="3692" width="17.42578125" style="1" customWidth="1"/>
    <col min="3693" max="3695" width="18.140625" style="1" customWidth="1"/>
    <col min="3696" max="3699" width="11.42578125" style="1"/>
    <col min="3700" max="3700" width="34" style="1" customWidth="1"/>
    <col min="3701" max="3701" width="9.5703125" style="1" customWidth="1"/>
    <col min="3702" max="3702" width="16.7109375" style="1" customWidth="1"/>
    <col min="3703" max="3703" width="55.140625" style="1" customWidth="1"/>
    <col min="3704" max="3704" width="22.5703125" style="1" customWidth="1"/>
    <col min="3705" max="3705" width="23" style="1" customWidth="1"/>
    <col min="3706" max="3706" width="22.85546875" style="1" customWidth="1"/>
    <col min="3707" max="3707" width="23.42578125" style="1" customWidth="1"/>
    <col min="3708" max="3708" width="28.7109375" style="1" customWidth="1"/>
    <col min="3709" max="3709" width="12.7109375" style="1" customWidth="1"/>
    <col min="3710" max="3710" width="11.42578125" style="1"/>
    <col min="3711" max="3711" width="25.28515625" style="1" customWidth="1"/>
    <col min="3712" max="3712" width="15.85546875" style="1" bestFit="1" customWidth="1"/>
    <col min="3713" max="3714" width="18" style="1" bestFit="1" customWidth="1"/>
    <col min="3715" max="3933" width="11.42578125" style="1"/>
    <col min="3934" max="3934" width="15.42578125" style="1" customWidth="1"/>
    <col min="3935" max="3935" width="9.5703125" style="1" customWidth="1"/>
    <col min="3936" max="3936" width="14.42578125" style="1" customWidth="1"/>
    <col min="3937" max="3937" width="49.85546875" style="1" customWidth="1"/>
    <col min="3938" max="3938" width="22.5703125" style="1" customWidth="1"/>
    <col min="3939" max="3939" width="23" style="1" customWidth="1"/>
    <col min="3940" max="3940" width="22.85546875" style="1" customWidth="1"/>
    <col min="3941" max="3941" width="23.42578125" style="1" customWidth="1"/>
    <col min="3942" max="3942" width="22.42578125" style="1" customWidth="1"/>
    <col min="3943" max="3943" width="13.85546875" style="1" customWidth="1"/>
    <col min="3944" max="3944" width="20.7109375" style="1" customWidth="1"/>
    <col min="3945" max="3945" width="18.140625" style="1" customWidth="1"/>
    <col min="3946" max="3946" width="14.85546875" style="1" bestFit="1" customWidth="1"/>
    <col min="3947" max="3947" width="11.42578125" style="1"/>
    <col min="3948" max="3948" width="17.42578125" style="1" customWidth="1"/>
    <col min="3949" max="3951" width="18.140625" style="1" customWidth="1"/>
    <col min="3952" max="3955" width="11.42578125" style="1"/>
    <col min="3956" max="3956" width="34" style="1" customWidth="1"/>
    <col min="3957" max="3957" width="9.5703125" style="1" customWidth="1"/>
    <col min="3958" max="3958" width="16.7109375" style="1" customWidth="1"/>
    <col min="3959" max="3959" width="55.140625" style="1" customWidth="1"/>
    <col min="3960" max="3960" width="22.5703125" style="1" customWidth="1"/>
    <col min="3961" max="3961" width="23" style="1" customWidth="1"/>
    <col min="3962" max="3962" width="22.85546875" style="1" customWidth="1"/>
    <col min="3963" max="3963" width="23.42578125" style="1" customWidth="1"/>
    <col min="3964" max="3964" width="28.7109375" style="1" customWidth="1"/>
    <col min="3965" max="3965" width="12.7109375" style="1" customWidth="1"/>
    <col min="3966" max="3966" width="11.42578125" style="1"/>
    <col min="3967" max="3967" width="25.28515625" style="1" customWidth="1"/>
    <col min="3968" max="3968" width="15.85546875" style="1" bestFit="1" customWidth="1"/>
    <col min="3969" max="3970" width="18" style="1" bestFit="1" customWidth="1"/>
    <col min="3971" max="4189" width="11.42578125" style="1"/>
    <col min="4190" max="4190" width="15.42578125" style="1" customWidth="1"/>
    <col min="4191" max="4191" width="9.5703125" style="1" customWidth="1"/>
    <col min="4192" max="4192" width="14.42578125" style="1" customWidth="1"/>
    <col min="4193" max="4193" width="49.85546875" style="1" customWidth="1"/>
    <col min="4194" max="4194" width="22.5703125" style="1" customWidth="1"/>
    <col min="4195" max="4195" width="23" style="1" customWidth="1"/>
    <col min="4196" max="4196" width="22.85546875" style="1" customWidth="1"/>
    <col min="4197" max="4197" width="23.42578125" style="1" customWidth="1"/>
    <col min="4198" max="4198" width="22.42578125" style="1" customWidth="1"/>
    <col min="4199" max="4199" width="13.85546875" style="1" customWidth="1"/>
    <col min="4200" max="4200" width="20.7109375" style="1" customWidth="1"/>
    <col min="4201" max="4201" width="18.140625" style="1" customWidth="1"/>
    <col min="4202" max="4202" width="14.85546875" style="1" bestFit="1" customWidth="1"/>
    <col min="4203" max="4203" width="11.42578125" style="1"/>
    <col min="4204" max="4204" width="17.42578125" style="1" customWidth="1"/>
    <col min="4205" max="4207" width="18.140625" style="1" customWidth="1"/>
    <col min="4208" max="4211" width="11.42578125" style="1"/>
    <col min="4212" max="4212" width="34" style="1" customWidth="1"/>
    <col min="4213" max="4213" width="9.5703125" style="1" customWidth="1"/>
    <col min="4214" max="4214" width="16.7109375" style="1" customWidth="1"/>
    <col min="4215" max="4215" width="55.140625" style="1" customWidth="1"/>
    <col min="4216" max="4216" width="22.5703125" style="1" customWidth="1"/>
    <col min="4217" max="4217" width="23" style="1" customWidth="1"/>
    <col min="4218" max="4218" width="22.85546875" style="1" customWidth="1"/>
    <col min="4219" max="4219" width="23.42578125" style="1" customWidth="1"/>
    <col min="4220" max="4220" width="28.7109375" style="1" customWidth="1"/>
    <col min="4221" max="4221" width="12.7109375" style="1" customWidth="1"/>
    <col min="4222" max="4222" width="11.42578125" style="1"/>
    <col min="4223" max="4223" width="25.28515625" style="1" customWidth="1"/>
    <col min="4224" max="4224" width="15.85546875" style="1" bestFit="1" customWidth="1"/>
    <col min="4225" max="4226" width="18" style="1" bestFit="1" customWidth="1"/>
    <col min="4227" max="4445" width="11.42578125" style="1"/>
    <col min="4446" max="4446" width="15.42578125" style="1" customWidth="1"/>
    <col min="4447" max="4447" width="9.5703125" style="1" customWidth="1"/>
    <col min="4448" max="4448" width="14.42578125" style="1" customWidth="1"/>
    <col min="4449" max="4449" width="49.85546875" style="1" customWidth="1"/>
    <col min="4450" max="4450" width="22.5703125" style="1" customWidth="1"/>
    <col min="4451" max="4451" width="23" style="1" customWidth="1"/>
    <col min="4452" max="4452" width="22.85546875" style="1" customWidth="1"/>
    <col min="4453" max="4453" width="23.42578125" style="1" customWidth="1"/>
    <col min="4454" max="4454" width="22.42578125" style="1" customWidth="1"/>
    <col min="4455" max="4455" width="13.85546875" style="1" customWidth="1"/>
    <col min="4456" max="4456" width="20.7109375" style="1" customWidth="1"/>
    <col min="4457" max="4457" width="18.140625" style="1" customWidth="1"/>
    <col min="4458" max="4458" width="14.85546875" style="1" bestFit="1" customWidth="1"/>
    <col min="4459" max="4459" width="11.42578125" style="1"/>
    <col min="4460" max="4460" width="17.42578125" style="1" customWidth="1"/>
    <col min="4461" max="4463" width="18.140625" style="1" customWidth="1"/>
    <col min="4464" max="4467" width="11.42578125" style="1"/>
    <col min="4468" max="4468" width="34" style="1" customWidth="1"/>
    <col min="4469" max="4469" width="9.5703125" style="1" customWidth="1"/>
    <col min="4470" max="4470" width="16.7109375" style="1" customWidth="1"/>
    <col min="4471" max="4471" width="55.140625" style="1" customWidth="1"/>
    <col min="4472" max="4472" width="22.5703125" style="1" customWidth="1"/>
    <col min="4473" max="4473" width="23" style="1" customWidth="1"/>
    <col min="4474" max="4474" width="22.85546875" style="1" customWidth="1"/>
    <col min="4475" max="4475" width="23.42578125" style="1" customWidth="1"/>
    <col min="4476" max="4476" width="28.7109375" style="1" customWidth="1"/>
    <col min="4477" max="4477" width="12.7109375" style="1" customWidth="1"/>
    <col min="4478" max="4478" width="11.42578125" style="1"/>
    <col min="4479" max="4479" width="25.28515625" style="1" customWidth="1"/>
    <col min="4480" max="4480" width="15.85546875" style="1" bestFit="1" customWidth="1"/>
    <col min="4481" max="4482" width="18" style="1" bestFit="1" customWidth="1"/>
    <col min="4483" max="4701" width="11.42578125" style="1"/>
    <col min="4702" max="4702" width="15.42578125" style="1" customWidth="1"/>
    <col min="4703" max="4703" width="9.5703125" style="1" customWidth="1"/>
    <col min="4704" max="4704" width="14.42578125" style="1" customWidth="1"/>
    <col min="4705" max="4705" width="49.85546875" style="1" customWidth="1"/>
    <col min="4706" max="4706" width="22.5703125" style="1" customWidth="1"/>
    <col min="4707" max="4707" width="23" style="1" customWidth="1"/>
    <col min="4708" max="4708" width="22.85546875" style="1" customWidth="1"/>
    <col min="4709" max="4709" width="23.42578125" style="1" customWidth="1"/>
    <col min="4710" max="4710" width="22.42578125" style="1" customWidth="1"/>
    <col min="4711" max="4711" width="13.85546875" style="1" customWidth="1"/>
    <col min="4712" max="4712" width="20.7109375" style="1" customWidth="1"/>
    <col min="4713" max="4713" width="18.140625" style="1" customWidth="1"/>
    <col min="4714" max="4714" width="14.85546875" style="1" bestFit="1" customWidth="1"/>
    <col min="4715" max="4715" width="11.42578125" style="1"/>
    <col min="4716" max="4716" width="17.42578125" style="1" customWidth="1"/>
    <col min="4717" max="4719" width="18.140625" style="1" customWidth="1"/>
    <col min="4720" max="4723" width="11.42578125" style="1"/>
    <col min="4724" max="4724" width="34" style="1" customWidth="1"/>
    <col min="4725" max="4725" width="9.5703125" style="1" customWidth="1"/>
    <col min="4726" max="4726" width="16.7109375" style="1" customWidth="1"/>
    <col min="4727" max="4727" width="55.140625" style="1" customWidth="1"/>
    <col min="4728" max="4728" width="22.5703125" style="1" customWidth="1"/>
    <col min="4729" max="4729" width="23" style="1" customWidth="1"/>
    <col min="4730" max="4730" width="22.85546875" style="1" customWidth="1"/>
    <col min="4731" max="4731" width="23.42578125" style="1" customWidth="1"/>
    <col min="4732" max="4732" width="28.7109375" style="1" customWidth="1"/>
    <col min="4733" max="4733" width="12.7109375" style="1" customWidth="1"/>
    <col min="4734" max="4734" width="11.42578125" style="1"/>
    <col min="4735" max="4735" width="25.28515625" style="1" customWidth="1"/>
    <col min="4736" max="4736" width="15.85546875" style="1" bestFit="1" customWidth="1"/>
    <col min="4737" max="4738" width="18" style="1" bestFit="1" customWidth="1"/>
    <col min="4739" max="4957" width="11.42578125" style="1"/>
    <col min="4958" max="4958" width="15.42578125" style="1" customWidth="1"/>
    <col min="4959" max="4959" width="9.5703125" style="1" customWidth="1"/>
    <col min="4960" max="4960" width="14.42578125" style="1" customWidth="1"/>
    <col min="4961" max="4961" width="49.85546875" style="1" customWidth="1"/>
    <col min="4962" max="4962" width="22.5703125" style="1" customWidth="1"/>
    <col min="4963" max="4963" width="23" style="1" customWidth="1"/>
    <col min="4964" max="4964" width="22.85546875" style="1" customWidth="1"/>
    <col min="4965" max="4965" width="23.42578125" style="1" customWidth="1"/>
    <col min="4966" max="4966" width="22.42578125" style="1" customWidth="1"/>
    <col min="4967" max="4967" width="13.85546875" style="1" customWidth="1"/>
    <col min="4968" max="4968" width="20.7109375" style="1" customWidth="1"/>
    <col min="4969" max="4969" width="18.140625" style="1" customWidth="1"/>
    <col min="4970" max="4970" width="14.85546875" style="1" bestFit="1" customWidth="1"/>
    <col min="4971" max="4971" width="11.42578125" style="1"/>
    <col min="4972" max="4972" width="17.42578125" style="1" customWidth="1"/>
    <col min="4973" max="4975" width="18.140625" style="1" customWidth="1"/>
    <col min="4976" max="4979" width="11.42578125" style="1"/>
    <col min="4980" max="4980" width="34" style="1" customWidth="1"/>
    <col min="4981" max="4981" width="9.5703125" style="1" customWidth="1"/>
    <col min="4982" max="4982" width="16.7109375" style="1" customWidth="1"/>
    <col min="4983" max="4983" width="55.140625" style="1" customWidth="1"/>
    <col min="4984" max="4984" width="22.5703125" style="1" customWidth="1"/>
    <col min="4985" max="4985" width="23" style="1" customWidth="1"/>
    <col min="4986" max="4986" width="22.85546875" style="1" customWidth="1"/>
    <col min="4987" max="4987" width="23.42578125" style="1" customWidth="1"/>
    <col min="4988" max="4988" width="28.7109375" style="1" customWidth="1"/>
    <col min="4989" max="4989" width="12.7109375" style="1" customWidth="1"/>
    <col min="4990" max="4990" width="11.42578125" style="1"/>
    <col min="4991" max="4991" width="25.28515625" style="1" customWidth="1"/>
    <col min="4992" max="4992" width="15.85546875" style="1" bestFit="1" customWidth="1"/>
    <col min="4993" max="4994" width="18" style="1" bestFit="1" customWidth="1"/>
    <col min="4995" max="5213" width="11.42578125" style="1"/>
    <col min="5214" max="5214" width="15.42578125" style="1" customWidth="1"/>
    <col min="5215" max="5215" width="9.5703125" style="1" customWidth="1"/>
    <col min="5216" max="5216" width="14.42578125" style="1" customWidth="1"/>
    <col min="5217" max="5217" width="49.85546875" style="1" customWidth="1"/>
    <col min="5218" max="5218" width="22.5703125" style="1" customWidth="1"/>
    <col min="5219" max="5219" width="23" style="1" customWidth="1"/>
    <col min="5220" max="5220" width="22.85546875" style="1" customWidth="1"/>
    <col min="5221" max="5221" width="23.42578125" style="1" customWidth="1"/>
    <col min="5222" max="5222" width="22.42578125" style="1" customWidth="1"/>
    <col min="5223" max="5223" width="13.85546875" style="1" customWidth="1"/>
    <col min="5224" max="5224" width="20.7109375" style="1" customWidth="1"/>
    <col min="5225" max="5225" width="18.140625" style="1" customWidth="1"/>
    <col min="5226" max="5226" width="14.85546875" style="1" bestFit="1" customWidth="1"/>
    <col min="5227" max="5227" width="11.42578125" style="1"/>
    <col min="5228" max="5228" width="17.42578125" style="1" customWidth="1"/>
    <col min="5229" max="5231" width="18.140625" style="1" customWidth="1"/>
    <col min="5232" max="5235" width="11.42578125" style="1"/>
    <col min="5236" max="5236" width="34" style="1" customWidth="1"/>
    <col min="5237" max="5237" width="9.5703125" style="1" customWidth="1"/>
    <col min="5238" max="5238" width="16.7109375" style="1" customWidth="1"/>
    <col min="5239" max="5239" width="55.140625" style="1" customWidth="1"/>
    <col min="5240" max="5240" width="22.5703125" style="1" customWidth="1"/>
    <col min="5241" max="5241" width="23" style="1" customWidth="1"/>
    <col min="5242" max="5242" width="22.85546875" style="1" customWidth="1"/>
    <col min="5243" max="5243" width="23.42578125" style="1" customWidth="1"/>
    <col min="5244" max="5244" width="28.7109375" style="1" customWidth="1"/>
    <col min="5245" max="5245" width="12.7109375" style="1" customWidth="1"/>
    <col min="5246" max="5246" width="11.42578125" style="1"/>
    <col min="5247" max="5247" width="25.28515625" style="1" customWidth="1"/>
    <col min="5248" max="5248" width="15.85546875" style="1" bestFit="1" customWidth="1"/>
    <col min="5249" max="5250" width="18" style="1" bestFit="1" customWidth="1"/>
    <col min="5251" max="5469" width="11.42578125" style="1"/>
    <col min="5470" max="5470" width="15.42578125" style="1" customWidth="1"/>
    <col min="5471" max="5471" width="9.5703125" style="1" customWidth="1"/>
    <col min="5472" max="5472" width="14.42578125" style="1" customWidth="1"/>
    <col min="5473" max="5473" width="49.85546875" style="1" customWidth="1"/>
    <col min="5474" max="5474" width="22.5703125" style="1" customWidth="1"/>
    <col min="5475" max="5475" width="23" style="1" customWidth="1"/>
    <col min="5476" max="5476" width="22.85546875" style="1" customWidth="1"/>
    <col min="5477" max="5477" width="23.42578125" style="1" customWidth="1"/>
    <col min="5478" max="5478" width="22.42578125" style="1" customWidth="1"/>
    <col min="5479" max="5479" width="13.85546875" style="1" customWidth="1"/>
    <col min="5480" max="5480" width="20.7109375" style="1" customWidth="1"/>
    <col min="5481" max="5481" width="18.140625" style="1" customWidth="1"/>
    <col min="5482" max="5482" width="14.85546875" style="1" bestFit="1" customWidth="1"/>
    <col min="5483" max="5483" width="11.42578125" style="1"/>
    <col min="5484" max="5484" width="17.42578125" style="1" customWidth="1"/>
    <col min="5485" max="5487" width="18.140625" style="1" customWidth="1"/>
    <col min="5488" max="5491" width="11.42578125" style="1"/>
    <col min="5492" max="5492" width="34" style="1" customWidth="1"/>
    <col min="5493" max="5493" width="9.5703125" style="1" customWidth="1"/>
    <col min="5494" max="5494" width="16.7109375" style="1" customWidth="1"/>
    <col min="5495" max="5495" width="55.140625" style="1" customWidth="1"/>
    <col min="5496" max="5496" width="22.5703125" style="1" customWidth="1"/>
    <col min="5497" max="5497" width="23" style="1" customWidth="1"/>
    <col min="5498" max="5498" width="22.85546875" style="1" customWidth="1"/>
    <col min="5499" max="5499" width="23.42578125" style="1" customWidth="1"/>
    <col min="5500" max="5500" width="28.7109375" style="1" customWidth="1"/>
    <col min="5501" max="5501" width="12.7109375" style="1" customWidth="1"/>
    <col min="5502" max="5502" width="11.42578125" style="1"/>
    <col min="5503" max="5503" width="25.28515625" style="1" customWidth="1"/>
    <col min="5504" max="5504" width="15.85546875" style="1" bestFit="1" customWidth="1"/>
    <col min="5505" max="5506" width="18" style="1" bestFit="1" customWidth="1"/>
    <col min="5507" max="5725" width="11.42578125" style="1"/>
    <col min="5726" max="5726" width="15.42578125" style="1" customWidth="1"/>
    <col min="5727" max="5727" width="9.5703125" style="1" customWidth="1"/>
    <col min="5728" max="5728" width="14.42578125" style="1" customWidth="1"/>
    <col min="5729" max="5729" width="49.85546875" style="1" customWidth="1"/>
    <col min="5730" max="5730" width="22.5703125" style="1" customWidth="1"/>
    <col min="5731" max="5731" width="23" style="1" customWidth="1"/>
    <col min="5732" max="5732" width="22.85546875" style="1" customWidth="1"/>
    <col min="5733" max="5733" width="23.42578125" style="1" customWidth="1"/>
    <col min="5734" max="5734" width="22.42578125" style="1" customWidth="1"/>
    <col min="5735" max="5735" width="13.85546875" style="1" customWidth="1"/>
    <col min="5736" max="5736" width="20.7109375" style="1" customWidth="1"/>
    <col min="5737" max="5737" width="18.140625" style="1" customWidth="1"/>
    <col min="5738" max="5738" width="14.85546875" style="1" bestFit="1" customWidth="1"/>
    <col min="5739" max="5739" width="11.42578125" style="1"/>
    <col min="5740" max="5740" width="17.42578125" style="1" customWidth="1"/>
    <col min="5741" max="5743" width="18.140625" style="1" customWidth="1"/>
    <col min="5744" max="5747" width="11.42578125" style="1"/>
    <col min="5748" max="5748" width="34" style="1" customWidth="1"/>
    <col min="5749" max="5749" width="9.5703125" style="1" customWidth="1"/>
    <col min="5750" max="5750" width="16.7109375" style="1" customWidth="1"/>
    <col min="5751" max="5751" width="55.140625" style="1" customWidth="1"/>
    <col min="5752" max="5752" width="22.5703125" style="1" customWidth="1"/>
    <col min="5753" max="5753" width="23" style="1" customWidth="1"/>
    <col min="5754" max="5754" width="22.85546875" style="1" customWidth="1"/>
    <col min="5755" max="5755" width="23.42578125" style="1" customWidth="1"/>
    <col min="5756" max="5756" width="28.7109375" style="1" customWidth="1"/>
    <col min="5757" max="5757" width="12.7109375" style="1" customWidth="1"/>
    <col min="5758" max="5758" width="11.42578125" style="1"/>
    <col min="5759" max="5759" width="25.28515625" style="1" customWidth="1"/>
    <col min="5760" max="5760" width="15.85546875" style="1" bestFit="1" customWidth="1"/>
    <col min="5761" max="5762" width="18" style="1" bestFit="1" customWidth="1"/>
    <col min="5763" max="5981" width="11.42578125" style="1"/>
    <col min="5982" max="5982" width="15.42578125" style="1" customWidth="1"/>
    <col min="5983" max="5983" width="9.5703125" style="1" customWidth="1"/>
    <col min="5984" max="5984" width="14.42578125" style="1" customWidth="1"/>
    <col min="5985" max="5985" width="49.85546875" style="1" customWidth="1"/>
    <col min="5986" max="5986" width="22.5703125" style="1" customWidth="1"/>
    <col min="5987" max="5987" width="23" style="1" customWidth="1"/>
    <col min="5988" max="5988" width="22.85546875" style="1" customWidth="1"/>
    <col min="5989" max="5989" width="23.42578125" style="1" customWidth="1"/>
    <col min="5990" max="5990" width="22.42578125" style="1" customWidth="1"/>
    <col min="5991" max="5991" width="13.85546875" style="1" customWidth="1"/>
    <col min="5992" max="5992" width="20.7109375" style="1" customWidth="1"/>
    <col min="5993" max="5993" width="18.140625" style="1" customWidth="1"/>
    <col min="5994" max="5994" width="14.85546875" style="1" bestFit="1" customWidth="1"/>
    <col min="5995" max="5995" width="11.42578125" style="1"/>
    <col min="5996" max="5996" width="17.42578125" style="1" customWidth="1"/>
    <col min="5997" max="5999" width="18.140625" style="1" customWidth="1"/>
    <col min="6000" max="6003" width="11.42578125" style="1"/>
    <col min="6004" max="6004" width="34" style="1" customWidth="1"/>
    <col min="6005" max="6005" width="9.5703125" style="1" customWidth="1"/>
    <col min="6006" max="6006" width="16.7109375" style="1" customWidth="1"/>
    <col min="6007" max="6007" width="55.140625" style="1" customWidth="1"/>
    <col min="6008" max="6008" width="22.5703125" style="1" customWidth="1"/>
    <col min="6009" max="6009" width="23" style="1" customWidth="1"/>
    <col min="6010" max="6010" width="22.85546875" style="1" customWidth="1"/>
    <col min="6011" max="6011" width="23.42578125" style="1" customWidth="1"/>
    <col min="6012" max="6012" width="28.7109375" style="1" customWidth="1"/>
    <col min="6013" max="6013" width="12.7109375" style="1" customWidth="1"/>
    <col min="6014" max="6014" width="11.42578125" style="1"/>
    <col min="6015" max="6015" width="25.28515625" style="1" customWidth="1"/>
    <col min="6016" max="6016" width="15.85546875" style="1" bestFit="1" customWidth="1"/>
    <col min="6017" max="6018" width="18" style="1" bestFit="1" customWidth="1"/>
    <col min="6019" max="6237" width="11.42578125" style="1"/>
    <col min="6238" max="6238" width="15.42578125" style="1" customWidth="1"/>
    <col min="6239" max="6239" width="9.5703125" style="1" customWidth="1"/>
    <col min="6240" max="6240" width="14.42578125" style="1" customWidth="1"/>
    <col min="6241" max="6241" width="49.85546875" style="1" customWidth="1"/>
    <col min="6242" max="6242" width="22.5703125" style="1" customWidth="1"/>
    <col min="6243" max="6243" width="23" style="1" customWidth="1"/>
    <col min="6244" max="6244" width="22.85546875" style="1" customWidth="1"/>
    <col min="6245" max="6245" width="23.42578125" style="1" customWidth="1"/>
    <col min="6246" max="6246" width="22.42578125" style="1" customWidth="1"/>
    <col min="6247" max="6247" width="13.85546875" style="1" customWidth="1"/>
    <col min="6248" max="6248" width="20.7109375" style="1" customWidth="1"/>
    <col min="6249" max="6249" width="18.140625" style="1" customWidth="1"/>
    <col min="6250" max="6250" width="14.85546875" style="1" bestFit="1" customWidth="1"/>
    <col min="6251" max="6251" width="11.42578125" style="1"/>
    <col min="6252" max="6252" width="17.42578125" style="1" customWidth="1"/>
    <col min="6253" max="6255" width="18.140625" style="1" customWidth="1"/>
    <col min="6256" max="6259" width="11.42578125" style="1"/>
    <col min="6260" max="6260" width="34" style="1" customWidth="1"/>
    <col min="6261" max="6261" width="9.5703125" style="1" customWidth="1"/>
    <col min="6262" max="6262" width="16.7109375" style="1" customWidth="1"/>
    <col min="6263" max="6263" width="55.140625" style="1" customWidth="1"/>
    <col min="6264" max="6264" width="22.5703125" style="1" customWidth="1"/>
    <col min="6265" max="6265" width="23" style="1" customWidth="1"/>
    <col min="6266" max="6266" width="22.85546875" style="1" customWidth="1"/>
    <col min="6267" max="6267" width="23.42578125" style="1" customWidth="1"/>
    <col min="6268" max="6268" width="28.7109375" style="1" customWidth="1"/>
    <col min="6269" max="6269" width="12.7109375" style="1" customWidth="1"/>
    <col min="6270" max="6270" width="11.42578125" style="1"/>
    <col min="6271" max="6271" width="25.28515625" style="1" customWidth="1"/>
    <col min="6272" max="6272" width="15.85546875" style="1" bestFit="1" customWidth="1"/>
    <col min="6273" max="6274" width="18" style="1" bestFit="1" customWidth="1"/>
    <col min="6275" max="6493" width="11.42578125" style="1"/>
    <col min="6494" max="6494" width="15.42578125" style="1" customWidth="1"/>
    <col min="6495" max="6495" width="9.5703125" style="1" customWidth="1"/>
    <col min="6496" max="6496" width="14.42578125" style="1" customWidth="1"/>
    <col min="6497" max="6497" width="49.85546875" style="1" customWidth="1"/>
    <col min="6498" max="6498" width="22.5703125" style="1" customWidth="1"/>
    <col min="6499" max="6499" width="23" style="1" customWidth="1"/>
    <col min="6500" max="6500" width="22.85546875" style="1" customWidth="1"/>
    <col min="6501" max="6501" width="23.42578125" style="1" customWidth="1"/>
    <col min="6502" max="6502" width="22.42578125" style="1" customWidth="1"/>
    <col min="6503" max="6503" width="13.85546875" style="1" customWidth="1"/>
    <col min="6504" max="6504" width="20.7109375" style="1" customWidth="1"/>
    <col min="6505" max="6505" width="18.140625" style="1" customWidth="1"/>
    <col min="6506" max="6506" width="14.85546875" style="1" bestFit="1" customWidth="1"/>
    <col min="6507" max="6507" width="11.42578125" style="1"/>
    <col min="6508" max="6508" width="17.42578125" style="1" customWidth="1"/>
    <col min="6509" max="6511" width="18.140625" style="1" customWidth="1"/>
    <col min="6512" max="6515" width="11.42578125" style="1"/>
    <col min="6516" max="6516" width="34" style="1" customWidth="1"/>
    <col min="6517" max="6517" width="9.5703125" style="1" customWidth="1"/>
    <col min="6518" max="6518" width="16.7109375" style="1" customWidth="1"/>
    <col min="6519" max="6519" width="55.140625" style="1" customWidth="1"/>
    <col min="6520" max="6520" width="22.5703125" style="1" customWidth="1"/>
    <col min="6521" max="6521" width="23" style="1" customWidth="1"/>
    <col min="6522" max="6522" width="22.85546875" style="1" customWidth="1"/>
    <col min="6523" max="6523" width="23.42578125" style="1" customWidth="1"/>
    <col min="6524" max="6524" width="28.7109375" style="1" customWidth="1"/>
    <col min="6525" max="6525" width="12.7109375" style="1" customWidth="1"/>
    <col min="6526" max="6526" width="11.42578125" style="1"/>
    <col min="6527" max="6527" width="25.28515625" style="1" customWidth="1"/>
    <col min="6528" max="6528" width="15.85546875" style="1" bestFit="1" customWidth="1"/>
    <col min="6529" max="6530" width="18" style="1" bestFit="1" customWidth="1"/>
    <col min="6531" max="6749" width="11.42578125" style="1"/>
    <col min="6750" max="6750" width="15.42578125" style="1" customWidth="1"/>
    <col min="6751" max="6751" width="9.5703125" style="1" customWidth="1"/>
    <col min="6752" max="6752" width="14.42578125" style="1" customWidth="1"/>
    <col min="6753" max="6753" width="49.85546875" style="1" customWidth="1"/>
    <col min="6754" max="6754" width="22.5703125" style="1" customWidth="1"/>
    <col min="6755" max="6755" width="23" style="1" customWidth="1"/>
    <col min="6756" max="6756" width="22.85546875" style="1" customWidth="1"/>
    <col min="6757" max="6757" width="23.42578125" style="1" customWidth="1"/>
    <col min="6758" max="6758" width="22.42578125" style="1" customWidth="1"/>
    <col min="6759" max="6759" width="13.85546875" style="1" customWidth="1"/>
    <col min="6760" max="6760" width="20.7109375" style="1" customWidth="1"/>
    <col min="6761" max="6761" width="18.140625" style="1" customWidth="1"/>
    <col min="6762" max="6762" width="14.85546875" style="1" bestFit="1" customWidth="1"/>
    <col min="6763" max="6763" width="11.42578125" style="1"/>
    <col min="6764" max="6764" width="17.42578125" style="1" customWidth="1"/>
    <col min="6765" max="6767" width="18.140625" style="1" customWidth="1"/>
    <col min="6768" max="6771" width="11.42578125" style="1"/>
    <col min="6772" max="6772" width="34" style="1" customWidth="1"/>
    <col min="6773" max="6773" width="9.5703125" style="1" customWidth="1"/>
    <col min="6774" max="6774" width="16.7109375" style="1" customWidth="1"/>
    <col min="6775" max="6775" width="55.140625" style="1" customWidth="1"/>
    <col min="6776" max="6776" width="22.5703125" style="1" customWidth="1"/>
    <col min="6777" max="6777" width="23" style="1" customWidth="1"/>
    <col min="6778" max="6778" width="22.85546875" style="1" customWidth="1"/>
    <col min="6779" max="6779" width="23.42578125" style="1" customWidth="1"/>
    <col min="6780" max="6780" width="28.7109375" style="1" customWidth="1"/>
    <col min="6781" max="6781" width="12.7109375" style="1" customWidth="1"/>
    <col min="6782" max="6782" width="11.42578125" style="1"/>
    <col min="6783" max="6783" width="25.28515625" style="1" customWidth="1"/>
    <col min="6784" max="6784" width="15.85546875" style="1" bestFit="1" customWidth="1"/>
    <col min="6785" max="6786" width="18" style="1" bestFit="1" customWidth="1"/>
    <col min="6787" max="7005" width="11.42578125" style="1"/>
    <col min="7006" max="7006" width="15.42578125" style="1" customWidth="1"/>
    <col min="7007" max="7007" width="9.5703125" style="1" customWidth="1"/>
    <col min="7008" max="7008" width="14.42578125" style="1" customWidth="1"/>
    <col min="7009" max="7009" width="49.85546875" style="1" customWidth="1"/>
    <col min="7010" max="7010" width="22.5703125" style="1" customWidth="1"/>
    <col min="7011" max="7011" width="23" style="1" customWidth="1"/>
    <col min="7012" max="7012" width="22.85546875" style="1" customWidth="1"/>
    <col min="7013" max="7013" width="23.42578125" style="1" customWidth="1"/>
    <col min="7014" max="7014" width="22.42578125" style="1" customWidth="1"/>
    <col min="7015" max="7015" width="13.85546875" style="1" customWidth="1"/>
    <col min="7016" max="7016" width="20.7109375" style="1" customWidth="1"/>
    <col min="7017" max="7017" width="18.140625" style="1" customWidth="1"/>
    <col min="7018" max="7018" width="14.85546875" style="1" bestFit="1" customWidth="1"/>
    <col min="7019" max="7019" width="11.42578125" style="1"/>
    <col min="7020" max="7020" width="17.42578125" style="1" customWidth="1"/>
    <col min="7021" max="7023" width="18.140625" style="1" customWidth="1"/>
    <col min="7024" max="7027" width="11.42578125" style="1"/>
    <col min="7028" max="7028" width="34" style="1" customWidth="1"/>
    <col min="7029" max="7029" width="9.5703125" style="1" customWidth="1"/>
    <col min="7030" max="7030" width="16.7109375" style="1" customWidth="1"/>
    <col min="7031" max="7031" width="55.140625" style="1" customWidth="1"/>
    <col min="7032" max="7032" width="22.5703125" style="1" customWidth="1"/>
    <col min="7033" max="7033" width="23" style="1" customWidth="1"/>
    <col min="7034" max="7034" width="22.85546875" style="1" customWidth="1"/>
    <col min="7035" max="7035" width="23.42578125" style="1" customWidth="1"/>
    <col min="7036" max="7036" width="28.7109375" style="1" customWidth="1"/>
    <col min="7037" max="7037" width="12.7109375" style="1" customWidth="1"/>
    <col min="7038" max="7038" width="11.42578125" style="1"/>
    <col min="7039" max="7039" width="25.28515625" style="1" customWidth="1"/>
    <col min="7040" max="7040" width="15.85546875" style="1" bestFit="1" customWidth="1"/>
    <col min="7041" max="7042" width="18" style="1" bestFit="1" customWidth="1"/>
    <col min="7043" max="7261" width="11.42578125" style="1"/>
    <col min="7262" max="7262" width="15.42578125" style="1" customWidth="1"/>
    <col min="7263" max="7263" width="9.5703125" style="1" customWidth="1"/>
    <col min="7264" max="7264" width="14.42578125" style="1" customWidth="1"/>
    <col min="7265" max="7265" width="49.85546875" style="1" customWidth="1"/>
    <col min="7266" max="7266" width="22.5703125" style="1" customWidth="1"/>
    <col min="7267" max="7267" width="23" style="1" customWidth="1"/>
    <col min="7268" max="7268" width="22.85546875" style="1" customWidth="1"/>
    <col min="7269" max="7269" width="23.42578125" style="1" customWidth="1"/>
    <col min="7270" max="7270" width="22.42578125" style="1" customWidth="1"/>
    <col min="7271" max="7271" width="13.85546875" style="1" customWidth="1"/>
    <col min="7272" max="7272" width="20.7109375" style="1" customWidth="1"/>
    <col min="7273" max="7273" width="18.140625" style="1" customWidth="1"/>
    <col min="7274" max="7274" width="14.85546875" style="1" bestFit="1" customWidth="1"/>
    <col min="7275" max="7275" width="11.42578125" style="1"/>
    <col min="7276" max="7276" width="17.42578125" style="1" customWidth="1"/>
    <col min="7277" max="7279" width="18.140625" style="1" customWidth="1"/>
    <col min="7280" max="7283" width="11.42578125" style="1"/>
    <col min="7284" max="7284" width="34" style="1" customWidth="1"/>
    <col min="7285" max="7285" width="9.5703125" style="1" customWidth="1"/>
    <col min="7286" max="7286" width="16.7109375" style="1" customWidth="1"/>
    <col min="7287" max="7287" width="55.140625" style="1" customWidth="1"/>
    <col min="7288" max="7288" width="22.5703125" style="1" customWidth="1"/>
    <col min="7289" max="7289" width="23" style="1" customWidth="1"/>
    <col min="7290" max="7290" width="22.85546875" style="1" customWidth="1"/>
    <col min="7291" max="7291" width="23.42578125" style="1" customWidth="1"/>
    <col min="7292" max="7292" width="28.7109375" style="1" customWidth="1"/>
    <col min="7293" max="7293" width="12.7109375" style="1" customWidth="1"/>
    <col min="7294" max="7294" width="11.42578125" style="1"/>
    <col min="7295" max="7295" width="25.28515625" style="1" customWidth="1"/>
    <col min="7296" max="7296" width="15.85546875" style="1" bestFit="1" customWidth="1"/>
    <col min="7297" max="7298" width="18" style="1" bestFit="1" customWidth="1"/>
    <col min="7299" max="7517" width="11.42578125" style="1"/>
    <col min="7518" max="7518" width="15.42578125" style="1" customWidth="1"/>
    <col min="7519" max="7519" width="9.5703125" style="1" customWidth="1"/>
    <col min="7520" max="7520" width="14.42578125" style="1" customWidth="1"/>
    <col min="7521" max="7521" width="49.85546875" style="1" customWidth="1"/>
    <col min="7522" max="7522" width="22.5703125" style="1" customWidth="1"/>
    <col min="7523" max="7523" width="23" style="1" customWidth="1"/>
    <col min="7524" max="7524" width="22.85546875" style="1" customWidth="1"/>
    <col min="7525" max="7525" width="23.42578125" style="1" customWidth="1"/>
    <col min="7526" max="7526" width="22.42578125" style="1" customWidth="1"/>
    <col min="7527" max="7527" width="13.85546875" style="1" customWidth="1"/>
    <col min="7528" max="7528" width="20.7109375" style="1" customWidth="1"/>
    <col min="7529" max="7529" width="18.140625" style="1" customWidth="1"/>
    <col min="7530" max="7530" width="14.85546875" style="1" bestFit="1" customWidth="1"/>
    <col min="7531" max="7531" width="11.42578125" style="1"/>
    <col min="7532" max="7532" width="17.42578125" style="1" customWidth="1"/>
    <col min="7533" max="7535" width="18.140625" style="1" customWidth="1"/>
    <col min="7536" max="7539" width="11.42578125" style="1"/>
    <col min="7540" max="7540" width="34" style="1" customWidth="1"/>
    <col min="7541" max="7541" width="9.5703125" style="1" customWidth="1"/>
    <col min="7542" max="7542" width="16.7109375" style="1" customWidth="1"/>
    <col min="7543" max="7543" width="55.140625" style="1" customWidth="1"/>
    <col min="7544" max="7544" width="22.5703125" style="1" customWidth="1"/>
    <col min="7545" max="7545" width="23" style="1" customWidth="1"/>
    <col min="7546" max="7546" width="22.85546875" style="1" customWidth="1"/>
    <col min="7547" max="7547" width="23.42578125" style="1" customWidth="1"/>
    <col min="7548" max="7548" width="28.7109375" style="1" customWidth="1"/>
    <col min="7549" max="7549" width="12.7109375" style="1" customWidth="1"/>
    <col min="7550" max="7550" width="11.42578125" style="1"/>
    <col min="7551" max="7551" width="25.28515625" style="1" customWidth="1"/>
    <col min="7552" max="7552" width="15.85546875" style="1" bestFit="1" customWidth="1"/>
    <col min="7553" max="7554" width="18" style="1" bestFit="1" customWidth="1"/>
    <col min="7555" max="7773" width="11.42578125" style="1"/>
    <col min="7774" max="7774" width="15.42578125" style="1" customWidth="1"/>
    <col min="7775" max="7775" width="9.5703125" style="1" customWidth="1"/>
    <col min="7776" max="7776" width="14.42578125" style="1" customWidth="1"/>
    <col min="7777" max="7777" width="49.85546875" style="1" customWidth="1"/>
    <col min="7778" max="7778" width="22.5703125" style="1" customWidth="1"/>
    <col min="7779" max="7779" width="23" style="1" customWidth="1"/>
    <col min="7780" max="7780" width="22.85546875" style="1" customWidth="1"/>
    <col min="7781" max="7781" width="23.42578125" style="1" customWidth="1"/>
    <col min="7782" max="7782" width="22.42578125" style="1" customWidth="1"/>
    <col min="7783" max="7783" width="13.85546875" style="1" customWidth="1"/>
    <col min="7784" max="7784" width="20.7109375" style="1" customWidth="1"/>
    <col min="7785" max="7785" width="18.140625" style="1" customWidth="1"/>
    <col min="7786" max="7786" width="14.85546875" style="1" bestFit="1" customWidth="1"/>
    <col min="7787" max="7787" width="11.42578125" style="1"/>
    <col min="7788" max="7788" width="17.42578125" style="1" customWidth="1"/>
    <col min="7789" max="7791" width="18.140625" style="1" customWidth="1"/>
    <col min="7792" max="7795" width="11.42578125" style="1"/>
    <col min="7796" max="7796" width="34" style="1" customWidth="1"/>
    <col min="7797" max="7797" width="9.5703125" style="1" customWidth="1"/>
    <col min="7798" max="7798" width="16.7109375" style="1" customWidth="1"/>
    <col min="7799" max="7799" width="55.140625" style="1" customWidth="1"/>
    <col min="7800" max="7800" width="22.5703125" style="1" customWidth="1"/>
    <col min="7801" max="7801" width="23" style="1" customWidth="1"/>
    <col min="7802" max="7802" width="22.85546875" style="1" customWidth="1"/>
    <col min="7803" max="7803" width="23.42578125" style="1" customWidth="1"/>
    <col min="7804" max="7804" width="28.7109375" style="1" customWidth="1"/>
    <col min="7805" max="7805" width="12.7109375" style="1" customWidth="1"/>
    <col min="7806" max="7806" width="11.42578125" style="1"/>
    <col min="7807" max="7807" width="25.28515625" style="1" customWidth="1"/>
    <col min="7808" max="7808" width="15.85546875" style="1" bestFit="1" customWidth="1"/>
    <col min="7809" max="7810" width="18" style="1" bestFit="1" customWidth="1"/>
    <col min="7811" max="8029" width="11.42578125" style="1"/>
    <col min="8030" max="8030" width="15.42578125" style="1" customWidth="1"/>
    <col min="8031" max="8031" width="9.5703125" style="1" customWidth="1"/>
    <col min="8032" max="8032" width="14.42578125" style="1" customWidth="1"/>
    <col min="8033" max="8033" width="49.85546875" style="1" customWidth="1"/>
    <col min="8034" max="8034" width="22.5703125" style="1" customWidth="1"/>
    <col min="8035" max="8035" width="23" style="1" customWidth="1"/>
    <col min="8036" max="8036" width="22.85546875" style="1" customWidth="1"/>
    <col min="8037" max="8037" width="23.42578125" style="1" customWidth="1"/>
    <col min="8038" max="8038" width="22.42578125" style="1" customWidth="1"/>
    <col min="8039" max="8039" width="13.85546875" style="1" customWidth="1"/>
    <col min="8040" max="8040" width="20.7109375" style="1" customWidth="1"/>
    <col min="8041" max="8041" width="18.140625" style="1" customWidth="1"/>
    <col min="8042" max="8042" width="14.85546875" style="1" bestFit="1" customWidth="1"/>
    <col min="8043" max="8043" width="11.42578125" style="1"/>
    <col min="8044" max="8044" width="17.42578125" style="1" customWidth="1"/>
    <col min="8045" max="8047" width="18.140625" style="1" customWidth="1"/>
    <col min="8048" max="8051" width="11.42578125" style="1"/>
    <col min="8052" max="8052" width="34" style="1" customWidth="1"/>
    <col min="8053" max="8053" width="9.5703125" style="1" customWidth="1"/>
    <col min="8054" max="8054" width="16.7109375" style="1" customWidth="1"/>
    <col min="8055" max="8055" width="55.140625" style="1" customWidth="1"/>
    <col min="8056" max="8056" width="22.5703125" style="1" customWidth="1"/>
    <col min="8057" max="8057" width="23" style="1" customWidth="1"/>
    <col min="8058" max="8058" width="22.85546875" style="1" customWidth="1"/>
    <col min="8059" max="8059" width="23.42578125" style="1" customWidth="1"/>
    <col min="8060" max="8060" width="28.7109375" style="1" customWidth="1"/>
    <col min="8061" max="8061" width="12.7109375" style="1" customWidth="1"/>
    <col min="8062" max="8062" width="11.42578125" style="1"/>
    <col min="8063" max="8063" width="25.28515625" style="1" customWidth="1"/>
    <col min="8064" max="8064" width="15.85546875" style="1" bestFit="1" customWidth="1"/>
    <col min="8065" max="8066" width="18" style="1" bestFit="1" customWidth="1"/>
    <col min="8067" max="8285" width="11.42578125" style="1"/>
    <col min="8286" max="8286" width="15.42578125" style="1" customWidth="1"/>
    <col min="8287" max="8287" width="9.5703125" style="1" customWidth="1"/>
    <col min="8288" max="8288" width="14.42578125" style="1" customWidth="1"/>
    <col min="8289" max="8289" width="49.85546875" style="1" customWidth="1"/>
    <col min="8290" max="8290" width="22.5703125" style="1" customWidth="1"/>
    <col min="8291" max="8291" width="23" style="1" customWidth="1"/>
    <col min="8292" max="8292" width="22.85546875" style="1" customWidth="1"/>
    <col min="8293" max="8293" width="23.42578125" style="1" customWidth="1"/>
    <col min="8294" max="8294" width="22.42578125" style="1" customWidth="1"/>
    <col min="8295" max="8295" width="13.85546875" style="1" customWidth="1"/>
    <col min="8296" max="8296" width="20.7109375" style="1" customWidth="1"/>
    <col min="8297" max="8297" width="18.140625" style="1" customWidth="1"/>
    <col min="8298" max="8298" width="14.85546875" style="1" bestFit="1" customWidth="1"/>
    <col min="8299" max="8299" width="11.42578125" style="1"/>
    <col min="8300" max="8300" width="17.42578125" style="1" customWidth="1"/>
    <col min="8301" max="8303" width="18.140625" style="1" customWidth="1"/>
    <col min="8304" max="8307" width="11.42578125" style="1"/>
    <col min="8308" max="8308" width="34" style="1" customWidth="1"/>
    <col min="8309" max="8309" width="9.5703125" style="1" customWidth="1"/>
    <col min="8310" max="8310" width="16.7109375" style="1" customWidth="1"/>
    <col min="8311" max="8311" width="55.140625" style="1" customWidth="1"/>
    <col min="8312" max="8312" width="22.5703125" style="1" customWidth="1"/>
    <col min="8313" max="8313" width="23" style="1" customWidth="1"/>
    <col min="8314" max="8314" width="22.85546875" style="1" customWidth="1"/>
    <col min="8315" max="8315" width="23.42578125" style="1" customWidth="1"/>
    <col min="8316" max="8316" width="28.7109375" style="1" customWidth="1"/>
    <col min="8317" max="8317" width="12.7109375" style="1" customWidth="1"/>
    <col min="8318" max="8318" width="11.42578125" style="1"/>
    <col min="8319" max="8319" width="25.28515625" style="1" customWidth="1"/>
    <col min="8320" max="8320" width="15.85546875" style="1" bestFit="1" customWidth="1"/>
    <col min="8321" max="8322" width="18" style="1" bestFit="1" customWidth="1"/>
    <col min="8323" max="8541" width="11.42578125" style="1"/>
    <col min="8542" max="8542" width="15.42578125" style="1" customWidth="1"/>
    <col min="8543" max="8543" width="9.5703125" style="1" customWidth="1"/>
    <col min="8544" max="8544" width="14.42578125" style="1" customWidth="1"/>
    <col min="8545" max="8545" width="49.85546875" style="1" customWidth="1"/>
    <col min="8546" max="8546" width="22.5703125" style="1" customWidth="1"/>
    <col min="8547" max="8547" width="23" style="1" customWidth="1"/>
    <col min="8548" max="8548" width="22.85546875" style="1" customWidth="1"/>
    <col min="8549" max="8549" width="23.42578125" style="1" customWidth="1"/>
    <col min="8550" max="8550" width="22.42578125" style="1" customWidth="1"/>
    <col min="8551" max="8551" width="13.85546875" style="1" customWidth="1"/>
    <col min="8552" max="8552" width="20.7109375" style="1" customWidth="1"/>
    <col min="8553" max="8553" width="18.140625" style="1" customWidth="1"/>
    <col min="8554" max="8554" width="14.85546875" style="1" bestFit="1" customWidth="1"/>
    <col min="8555" max="8555" width="11.42578125" style="1"/>
    <col min="8556" max="8556" width="17.42578125" style="1" customWidth="1"/>
    <col min="8557" max="8559" width="18.140625" style="1" customWidth="1"/>
    <col min="8560" max="8563" width="11.42578125" style="1"/>
    <col min="8564" max="8564" width="34" style="1" customWidth="1"/>
    <col min="8565" max="8565" width="9.5703125" style="1" customWidth="1"/>
    <col min="8566" max="8566" width="16.7109375" style="1" customWidth="1"/>
    <col min="8567" max="8567" width="55.140625" style="1" customWidth="1"/>
    <col min="8568" max="8568" width="22.5703125" style="1" customWidth="1"/>
    <col min="8569" max="8569" width="23" style="1" customWidth="1"/>
    <col min="8570" max="8570" width="22.85546875" style="1" customWidth="1"/>
    <col min="8571" max="8571" width="23.42578125" style="1" customWidth="1"/>
    <col min="8572" max="8572" width="28.7109375" style="1" customWidth="1"/>
    <col min="8573" max="8573" width="12.7109375" style="1" customWidth="1"/>
    <col min="8574" max="8574" width="11.42578125" style="1"/>
    <col min="8575" max="8575" width="25.28515625" style="1" customWidth="1"/>
    <col min="8576" max="8576" width="15.85546875" style="1" bestFit="1" customWidth="1"/>
    <col min="8577" max="8578" width="18" style="1" bestFit="1" customWidth="1"/>
    <col min="8579" max="8797" width="11.42578125" style="1"/>
    <col min="8798" max="8798" width="15.42578125" style="1" customWidth="1"/>
    <col min="8799" max="8799" width="9.5703125" style="1" customWidth="1"/>
    <col min="8800" max="8800" width="14.42578125" style="1" customWidth="1"/>
    <col min="8801" max="8801" width="49.85546875" style="1" customWidth="1"/>
    <col min="8802" max="8802" width="22.5703125" style="1" customWidth="1"/>
    <col min="8803" max="8803" width="23" style="1" customWidth="1"/>
    <col min="8804" max="8804" width="22.85546875" style="1" customWidth="1"/>
    <col min="8805" max="8805" width="23.42578125" style="1" customWidth="1"/>
    <col min="8806" max="8806" width="22.42578125" style="1" customWidth="1"/>
    <col min="8807" max="8807" width="13.85546875" style="1" customWidth="1"/>
    <col min="8808" max="8808" width="20.7109375" style="1" customWidth="1"/>
    <col min="8809" max="8809" width="18.140625" style="1" customWidth="1"/>
    <col min="8810" max="8810" width="14.85546875" style="1" bestFit="1" customWidth="1"/>
    <col min="8811" max="8811" width="11.42578125" style="1"/>
    <col min="8812" max="8812" width="17.42578125" style="1" customWidth="1"/>
    <col min="8813" max="8815" width="18.140625" style="1" customWidth="1"/>
    <col min="8816" max="8819" width="11.42578125" style="1"/>
    <col min="8820" max="8820" width="34" style="1" customWidth="1"/>
    <col min="8821" max="8821" width="9.5703125" style="1" customWidth="1"/>
    <col min="8822" max="8822" width="16.7109375" style="1" customWidth="1"/>
    <col min="8823" max="8823" width="55.140625" style="1" customWidth="1"/>
    <col min="8824" max="8824" width="22.5703125" style="1" customWidth="1"/>
    <col min="8825" max="8825" width="23" style="1" customWidth="1"/>
    <col min="8826" max="8826" width="22.85546875" style="1" customWidth="1"/>
    <col min="8827" max="8827" width="23.42578125" style="1" customWidth="1"/>
    <col min="8828" max="8828" width="28.7109375" style="1" customWidth="1"/>
    <col min="8829" max="8829" width="12.7109375" style="1" customWidth="1"/>
    <col min="8830" max="8830" width="11.42578125" style="1"/>
    <col min="8831" max="8831" width="25.28515625" style="1" customWidth="1"/>
    <col min="8832" max="8832" width="15.85546875" style="1" bestFit="1" customWidth="1"/>
    <col min="8833" max="8834" width="18" style="1" bestFit="1" customWidth="1"/>
    <col min="8835" max="9053" width="11.42578125" style="1"/>
    <col min="9054" max="9054" width="15.42578125" style="1" customWidth="1"/>
    <col min="9055" max="9055" width="9.5703125" style="1" customWidth="1"/>
    <col min="9056" max="9056" width="14.42578125" style="1" customWidth="1"/>
    <col min="9057" max="9057" width="49.85546875" style="1" customWidth="1"/>
    <col min="9058" max="9058" width="22.5703125" style="1" customWidth="1"/>
    <col min="9059" max="9059" width="23" style="1" customWidth="1"/>
    <col min="9060" max="9060" width="22.85546875" style="1" customWidth="1"/>
    <col min="9061" max="9061" width="23.42578125" style="1" customWidth="1"/>
    <col min="9062" max="9062" width="22.42578125" style="1" customWidth="1"/>
    <col min="9063" max="9063" width="13.85546875" style="1" customWidth="1"/>
    <col min="9064" max="9064" width="20.7109375" style="1" customWidth="1"/>
    <col min="9065" max="9065" width="18.140625" style="1" customWidth="1"/>
    <col min="9066" max="9066" width="14.85546875" style="1" bestFit="1" customWidth="1"/>
    <col min="9067" max="9067" width="11.42578125" style="1"/>
    <col min="9068" max="9068" width="17.42578125" style="1" customWidth="1"/>
    <col min="9069" max="9071" width="18.140625" style="1" customWidth="1"/>
    <col min="9072" max="9075" width="11.42578125" style="1"/>
    <col min="9076" max="9076" width="34" style="1" customWidth="1"/>
    <col min="9077" max="9077" width="9.5703125" style="1" customWidth="1"/>
    <col min="9078" max="9078" width="16.7109375" style="1" customWidth="1"/>
    <col min="9079" max="9079" width="55.140625" style="1" customWidth="1"/>
    <col min="9080" max="9080" width="22.5703125" style="1" customWidth="1"/>
    <col min="9081" max="9081" width="23" style="1" customWidth="1"/>
    <col min="9082" max="9082" width="22.85546875" style="1" customWidth="1"/>
    <col min="9083" max="9083" width="23.42578125" style="1" customWidth="1"/>
    <col min="9084" max="9084" width="28.7109375" style="1" customWidth="1"/>
    <col min="9085" max="9085" width="12.7109375" style="1" customWidth="1"/>
    <col min="9086" max="9086" width="11.42578125" style="1"/>
    <col min="9087" max="9087" width="25.28515625" style="1" customWidth="1"/>
    <col min="9088" max="9088" width="15.85546875" style="1" bestFit="1" customWidth="1"/>
    <col min="9089" max="9090" width="18" style="1" bestFit="1" customWidth="1"/>
    <col min="9091" max="9309" width="11.42578125" style="1"/>
    <col min="9310" max="9310" width="15.42578125" style="1" customWidth="1"/>
    <col min="9311" max="9311" width="9.5703125" style="1" customWidth="1"/>
    <col min="9312" max="9312" width="14.42578125" style="1" customWidth="1"/>
    <col min="9313" max="9313" width="49.85546875" style="1" customWidth="1"/>
    <col min="9314" max="9314" width="22.5703125" style="1" customWidth="1"/>
    <col min="9315" max="9315" width="23" style="1" customWidth="1"/>
    <col min="9316" max="9316" width="22.85546875" style="1" customWidth="1"/>
    <col min="9317" max="9317" width="23.42578125" style="1" customWidth="1"/>
    <col min="9318" max="9318" width="22.42578125" style="1" customWidth="1"/>
    <col min="9319" max="9319" width="13.85546875" style="1" customWidth="1"/>
    <col min="9320" max="9320" width="20.7109375" style="1" customWidth="1"/>
    <col min="9321" max="9321" width="18.140625" style="1" customWidth="1"/>
    <col min="9322" max="9322" width="14.85546875" style="1" bestFit="1" customWidth="1"/>
    <col min="9323" max="9323" width="11.42578125" style="1"/>
    <col min="9324" max="9324" width="17.42578125" style="1" customWidth="1"/>
    <col min="9325" max="9327" width="18.140625" style="1" customWidth="1"/>
    <col min="9328" max="9331" width="11.42578125" style="1"/>
    <col min="9332" max="9332" width="34" style="1" customWidth="1"/>
    <col min="9333" max="9333" width="9.5703125" style="1" customWidth="1"/>
    <col min="9334" max="9334" width="16.7109375" style="1" customWidth="1"/>
    <col min="9335" max="9335" width="55.140625" style="1" customWidth="1"/>
    <col min="9336" max="9336" width="22.5703125" style="1" customWidth="1"/>
    <col min="9337" max="9337" width="23" style="1" customWidth="1"/>
    <col min="9338" max="9338" width="22.85546875" style="1" customWidth="1"/>
    <col min="9339" max="9339" width="23.42578125" style="1" customWidth="1"/>
    <col min="9340" max="9340" width="28.7109375" style="1" customWidth="1"/>
    <col min="9341" max="9341" width="12.7109375" style="1" customWidth="1"/>
    <col min="9342" max="9342" width="11.42578125" style="1"/>
    <col min="9343" max="9343" width="25.28515625" style="1" customWidth="1"/>
    <col min="9344" max="9344" width="15.85546875" style="1" bestFit="1" customWidth="1"/>
    <col min="9345" max="9346" width="18" style="1" bestFit="1" customWidth="1"/>
    <col min="9347" max="9565" width="11.42578125" style="1"/>
    <col min="9566" max="9566" width="15.42578125" style="1" customWidth="1"/>
    <col min="9567" max="9567" width="9.5703125" style="1" customWidth="1"/>
    <col min="9568" max="9568" width="14.42578125" style="1" customWidth="1"/>
    <col min="9569" max="9569" width="49.85546875" style="1" customWidth="1"/>
    <col min="9570" max="9570" width="22.5703125" style="1" customWidth="1"/>
    <col min="9571" max="9571" width="23" style="1" customWidth="1"/>
    <col min="9572" max="9572" width="22.85546875" style="1" customWidth="1"/>
    <col min="9573" max="9573" width="23.42578125" style="1" customWidth="1"/>
    <col min="9574" max="9574" width="22.42578125" style="1" customWidth="1"/>
    <col min="9575" max="9575" width="13.85546875" style="1" customWidth="1"/>
    <col min="9576" max="9576" width="20.7109375" style="1" customWidth="1"/>
    <col min="9577" max="9577" width="18.140625" style="1" customWidth="1"/>
    <col min="9578" max="9578" width="14.85546875" style="1" bestFit="1" customWidth="1"/>
    <col min="9579" max="9579" width="11.42578125" style="1"/>
    <col min="9580" max="9580" width="17.42578125" style="1" customWidth="1"/>
    <col min="9581" max="9583" width="18.140625" style="1" customWidth="1"/>
    <col min="9584" max="9587" width="11.42578125" style="1"/>
    <col min="9588" max="9588" width="34" style="1" customWidth="1"/>
    <col min="9589" max="9589" width="9.5703125" style="1" customWidth="1"/>
    <col min="9590" max="9590" width="16.7109375" style="1" customWidth="1"/>
    <col min="9591" max="9591" width="55.140625" style="1" customWidth="1"/>
    <col min="9592" max="9592" width="22.5703125" style="1" customWidth="1"/>
    <col min="9593" max="9593" width="23" style="1" customWidth="1"/>
    <col min="9594" max="9594" width="22.85546875" style="1" customWidth="1"/>
    <col min="9595" max="9595" width="23.42578125" style="1" customWidth="1"/>
    <col min="9596" max="9596" width="28.7109375" style="1" customWidth="1"/>
    <col min="9597" max="9597" width="12.7109375" style="1" customWidth="1"/>
    <col min="9598" max="9598" width="11.42578125" style="1"/>
    <col min="9599" max="9599" width="25.28515625" style="1" customWidth="1"/>
    <col min="9600" max="9600" width="15.85546875" style="1" bestFit="1" customWidth="1"/>
    <col min="9601" max="9602" width="18" style="1" bestFit="1" customWidth="1"/>
    <col min="9603" max="9821" width="11.42578125" style="1"/>
    <col min="9822" max="9822" width="15.42578125" style="1" customWidth="1"/>
    <col min="9823" max="9823" width="9.5703125" style="1" customWidth="1"/>
    <col min="9824" max="9824" width="14.42578125" style="1" customWidth="1"/>
    <col min="9825" max="9825" width="49.85546875" style="1" customWidth="1"/>
    <col min="9826" max="9826" width="22.5703125" style="1" customWidth="1"/>
    <col min="9827" max="9827" width="23" style="1" customWidth="1"/>
    <col min="9828" max="9828" width="22.85546875" style="1" customWidth="1"/>
    <col min="9829" max="9829" width="23.42578125" style="1" customWidth="1"/>
    <col min="9830" max="9830" width="22.42578125" style="1" customWidth="1"/>
    <col min="9831" max="9831" width="13.85546875" style="1" customWidth="1"/>
    <col min="9832" max="9832" width="20.7109375" style="1" customWidth="1"/>
    <col min="9833" max="9833" width="18.140625" style="1" customWidth="1"/>
    <col min="9834" max="9834" width="14.85546875" style="1" bestFit="1" customWidth="1"/>
    <col min="9835" max="9835" width="11.42578125" style="1"/>
    <col min="9836" max="9836" width="17.42578125" style="1" customWidth="1"/>
    <col min="9837" max="9839" width="18.140625" style="1" customWidth="1"/>
    <col min="9840" max="9843" width="11.42578125" style="1"/>
    <col min="9844" max="9844" width="34" style="1" customWidth="1"/>
    <col min="9845" max="9845" width="9.5703125" style="1" customWidth="1"/>
    <col min="9846" max="9846" width="16.7109375" style="1" customWidth="1"/>
    <col min="9847" max="9847" width="55.140625" style="1" customWidth="1"/>
    <col min="9848" max="9848" width="22.5703125" style="1" customWidth="1"/>
    <col min="9849" max="9849" width="23" style="1" customWidth="1"/>
    <col min="9850" max="9850" width="22.85546875" style="1" customWidth="1"/>
    <col min="9851" max="9851" width="23.42578125" style="1" customWidth="1"/>
    <col min="9852" max="9852" width="28.7109375" style="1" customWidth="1"/>
    <col min="9853" max="9853" width="12.7109375" style="1" customWidth="1"/>
    <col min="9854" max="9854" width="11.42578125" style="1"/>
    <col min="9855" max="9855" width="25.28515625" style="1" customWidth="1"/>
    <col min="9856" max="9856" width="15.85546875" style="1" bestFit="1" customWidth="1"/>
    <col min="9857" max="9858" width="18" style="1" bestFit="1" customWidth="1"/>
    <col min="9859" max="10077" width="11.42578125" style="1"/>
    <col min="10078" max="10078" width="15.42578125" style="1" customWidth="1"/>
    <col min="10079" max="10079" width="9.5703125" style="1" customWidth="1"/>
    <col min="10080" max="10080" width="14.42578125" style="1" customWidth="1"/>
    <col min="10081" max="10081" width="49.85546875" style="1" customWidth="1"/>
    <col min="10082" max="10082" width="22.5703125" style="1" customWidth="1"/>
    <col min="10083" max="10083" width="23" style="1" customWidth="1"/>
    <col min="10084" max="10084" width="22.85546875" style="1" customWidth="1"/>
    <col min="10085" max="10085" width="23.42578125" style="1" customWidth="1"/>
    <col min="10086" max="10086" width="22.42578125" style="1" customWidth="1"/>
    <col min="10087" max="10087" width="13.85546875" style="1" customWidth="1"/>
    <col min="10088" max="10088" width="20.7109375" style="1" customWidth="1"/>
    <col min="10089" max="10089" width="18.140625" style="1" customWidth="1"/>
    <col min="10090" max="10090" width="14.85546875" style="1" bestFit="1" customWidth="1"/>
    <col min="10091" max="10091" width="11.42578125" style="1"/>
    <col min="10092" max="10092" width="17.42578125" style="1" customWidth="1"/>
    <col min="10093" max="10095" width="18.140625" style="1" customWidth="1"/>
    <col min="10096" max="10099" width="11.42578125" style="1"/>
    <col min="10100" max="10100" width="34" style="1" customWidth="1"/>
    <col min="10101" max="10101" width="9.5703125" style="1" customWidth="1"/>
    <col min="10102" max="10102" width="16.7109375" style="1" customWidth="1"/>
    <col min="10103" max="10103" width="55.140625" style="1" customWidth="1"/>
    <col min="10104" max="10104" width="22.5703125" style="1" customWidth="1"/>
    <col min="10105" max="10105" width="23" style="1" customWidth="1"/>
    <col min="10106" max="10106" width="22.85546875" style="1" customWidth="1"/>
    <col min="10107" max="10107" width="23.42578125" style="1" customWidth="1"/>
    <col min="10108" max="10108" width="28.7109375" style="1" customWidth="1"/>
    <col min="10109" max="10109" width="12.7109375" style="1" customWidth="1"/>
    <col min="10110" max="10110" width="11.42578125" style="1"/>
    <col min="10111" max="10111" width="25.28515625" style="1" customWidth="1"/>
    <col min="10112" max="10112" width="15.85546875" style="1" bestFit="1" customWidth="1"/>
    <col min="10113" max="10114" width="18" style="1" bestFit="1" customWidth="1"/>
    <col min="10115" max="10333" width="11.42578125" style="1"/>
    <col min="10334" max="10334" width="15.42578125" style="1" customWidth="1"/>
    <col min="10335" max="10335" width="9.5703125" style="1" customWidth="1"/>
    <col min="10336" max="10336" width="14.42578125" style="1" customWidth="1"/>
    <col min="10337" max="10337" width="49.85546875" style="1" customWidth="1"/>
    <col min="10338" max="10338" width="22.5703125" style="1" customWidth="1"/>
    <col min="10339" max="10339" width="23" style="1" customWidth="1"/>
    <col min="10340" max="10340" width="22.85546875" style="1" customWidth="1"/>
    <col min="10341" max="10341" width="23.42578125" style="1" customWidth="1"/>
    <col min="10342" max="10342" width="22.42578125" style="1" customWidth="1"/>
    <col min="10343" max="10343" width="13.85546875" style="1" customWidth="1"/>
    <col min="10344" max="10344" width="20.7109375" style="1" customWidth="1"/>
    <col min="10345" max="10345" width="18.140625" style="1" customWidth="1"/>
    <col min="10346" max="10346" width="14.85546875" style="1" bestFit="1" customWidth="1"/>
    <col min="10347" max="10347" width="11.42578125" style="1"/>
    <col min="10348" max="10348" width="17.42578125" style="1" customWidth="1"/>
    <col min="10349" max="10351" width="18.140625" style="1" customWidth="1"/>
    <col min="10352" max="10355" width="11.42578125" style="1"/>
    <col min="10356" max="10356" width="34" style="1" customWidth="1"/>
    <col min="10357" max="10357" width="9.5703125" style="1" customWidth="1"/>
    <col min="10358" max="10358" width="16.7109375" style="1" customWidth="1"/>
    <col min="10359" max="10359" width="55.140625" style="1" customWidth="1"/>
    <col min="10360" max="10360" width="22.5703125" style="1" customWidth="1"/>
    <col min="10361" max="10361" width="23" style="1" customWidth="1"/>
    <col min="10362" max="10362" width="22.85546875" style="1" customWidth="1"/>
    <col min="10363" max="10363" width="23.42578125" style="1" customWidth="1"/>
    <col min="10364" max="10364" width="28.7109375" style="1" customWidth="1"/>
    <col min="10365" max="10365" width="12.7109375" style="1" customWidth="1"/>
    <col min="10366" max="10366" width="11.42578125" style="1"/>
    <col min="10367" max="10367" width="25.28515625" style="1" customWidth="1"/>
    <col min="10368" max="10368" width="15.85546875" style="1" bestFit="1" customWidth="1"/>
    <col min="10369" max="10370" width="18" style="1" bestFit="1" customWidth="1"/>
    <col min="10371" max="10589" width="11.42578125" style="1"/>
    <col min="10590" max="10590" width="15.42578125" style="1" customWidth="1"/>
    <col min="10591" max="10591" width="9.5703125" style="1" customWidth="1"/>
    <col min="10592" max="10592" width="14.42578125" style="1" customWidth="1"/>
    <col min="10593" max="10593" width="49.85546875" style="1" customWidth="1"/>
    <col min="10594" max="10594" width="22.5703125" style="1" customWidth="1"/>
    <col min="10595" max="10595" width="23" style="1" customWidth="1"/>
    <col min="10596" max="10596" width="22.85546875" style="1" customWidth="1"/>
    <col min="10597" max="10597" width="23.42578125" style="1" customWidth="1"/>
    <col min="10598" max="10598" width="22.42578125" style="1" customWidth="1"/>
    <col min="10599" max="10599" width="13.85546875" style="1" customWidth="1"/>
    <col min="10600" max="10600" width="20.7109375" style="1" customWidth="1"/>
    <col min="10601" max="10601" width="18.140625" style="1" customWidth="1"/>
    <col min="10602" max="10602" width="14.85546875" style="1" bestFit="1" customWidth="1"/>
    <col min="10603" max="10603" width="11.42578125" style="1"/>
    <col min="10604" max="10604" width="17.42578125" style="1" customWidth="1"/>
    <col min="10605" max="10607" width="18.140625" style="1" customWidth="1"/>
    <col min="10608" max="10611" width="11.42578125" style="1"/>
    <col min="10612" max="10612" width="34" style="1" customWidth="1"/>
    <col min="10613" max="10613" width="9.5703125" style="1" customWidth="1"/>
    <col min="10614" max="10614" width="16.7109375" style="1" customWidth="1"/>
    <col min="10615" max="10615" width="55.140625" style="1" customWidth="1"/>
    <col min="10616" max="10616" width="22.5703125" style="1" customWidth="1"/>
    <col min="10617" max="10617" width="23" style="1" customWidth="1"/>
    <col min="10618" max="10618" width="22.85546875" style="1" customWidth="1"/>
    <col min="10619" max="10619" width="23.42578125" style="1" customWidth="1"/>
    <col min="10620" max="10620" width="28.7109375" style="1" customWidth="1"/>
    <col min="10621" max="10621" width="12.7109375" style="1" customWidth="1"/>
    <col min="10622" max="10622" width="11.42578125" style="1"/>
    <col min="10623" max="10623" width="25.28515625" style="1" customWidth="1"/>
    <col min="10624" max="10624" width="15.85546875" style="1" bestFit="1" customWidth="1"/>
    <col min="10625" max="10626" width="18" style="1" bestFit="1" customWidth="1"/>
    <col min="10627" max="10845" width="11.42578125" style="1"/>
    <col min="10846" max="10846" width="15.42578125" style="1" customWidth="1"/>
    <col min="10847" max="10847" width="9.5703125" style="1" customWidth="1"/>
    <col min="10848" max="10848" width="14.42578125" style="1" customWidth="1"/>
    <col min="10849" max="10849" width="49.85546875" style="1" customWidth="1"/>
    <col min="10850" max="10850" width="22.5703125" style="1" customWidth="1"/>
    <col min="10851" max="10851" width="23" style="1" customWidth="1"/>
    <col min="10852" max="10852" width="22.85546875" style="1" customWidth="1"/>
    <col min="10853" max="10853" width="23.42578125" style="1" customWidth="1"/>
    <col min="10854" max="10854" width="22.42578125" style="1" customWidth="1"/>
    <col min="10855" max="10855" width="13.85546875" style="1" customWidth="1"/>
    <col min="10856" max="10856" width="20.7109375" style="1" customWidth="1"/>
    <col min="10857" max="10857" width="18.140625" style="1" customWidth="1"/>
    <col min="10858" max="10858" width="14.85546875" style="1" bestFit="1" customWidth="1"/>
    <col min="10859" max="10859" width="11.42578125" style="1"/>
    <col min="10860" max="10860" width="17.42578125" style="1" customWidth="1"/>
    <col min="10861" max="10863" width="18.140625" style="1" customWidth="1"/>
    <col min="10864" max="10867" width="11.42578125" style="1"/>
    <col min="10868" max="10868" width="34" style="1" customWidth="1"/>
    <col min="10869" max="10869" width="9.5703125" style="1" customWidth="1"/>
    <col min="10870" max="10870" width="16.7109375" style="1" customWidth="1"/>
    <col min="10871" max="10871" width="55.140625" style="1" customWidth="1"/>
    <col min="10872" max="10872" width="22.5703125" style="1" customWidth="1"/>
    <col min="10873" max="10873" width="23" style="1" customWidth="1"/>
    <col min="10874" max="10874" width="22.85546875" style="1" customWidth="1"/>
    <col min="10875" max="10875" width="23.42578125" style="1" customWidth="1"/>
    <col min="10876" max="10876" width="28.7109375" style="1" customWidth="1"/>
    <col min="10877" max="10877" width="12.7109375" style="1" customWidth="1"/>
    <col min="10878" max="10878" width="11.42578125" style="1"/>
    <col min="10879" max="10879" width="25.28515625" style="1" customWidth="1"/>
    <col min="10880" max="10880" width="15.85546875" style="1" bestFit="1" customWidth="1"/>
    <col min="10881" max="10882" width="18" style="1" bestFit="1" customWidth="1"/>
    <col min="10883" max="11101" width="11.42578125" style="1"/>
    <col min="11102" max="11102" width="15.42578125" style="1" customWidth="1"/>
    <col min="11103" max="11103" width="9.5703125" style="1" customWidth="1"/>
    <col min="11104" max="11104" width="14.42578125" style="1" customWidth="1"/>
    <col min="11105" max="11105" width="49.85546875" style="1" customWidth="1"/>
    <col min="11106" max="11106" width="22.5703125" style="1" customWidth="1"/>
    <col min="11107" max="11107" width="23" style="1" customWidth="1"/>
    <col min="11108" max="11108" width="22.85546875" style="1" customWidth="1"/>
    <col min="11109" max="11109" width="23.42578125" style="1" customWidth="1"/>
    <col min="11110" max="11110" width="22.42578125" style="1" customWidth="1"/>
    <col min="11111" max="11111" width="13.85546875" style="1" customWidth="1"/>
    <col min="11112" max="11112" width="20.7109375" style="1" customWidth="1"/>
    <col min="11113" max="11113" width="18.140625" style="1" customWidth="1"/>
    <col min="11114" max="11114" width="14.85546875" style="1" bestFit="1" customWidth="1"/>
    <col min="11115" max="11115" width="11.42578125" style="1"/>
    <col min="11116" max="11116" width="17.42578125" style="1" customWidth="1"/>
    <col min="11117" max="11119" width="18.140625" style="1" customWidth="1"/>
    <col min="11120" max="11123" width="11.42578125" style="1"/>
    <col min="11124" max="11124" width="34" style="1" customWidth="1"/>
    <col min="11125" max="11125" width="9.5703125" style="1" customWidth="1"/>
    <col min="11126" max="11126" width="16.7109375" style="1" customWidth="1"/>
    <col min="11127" max="11127" width="55.140625" style="1" customWidth="1"/>
    <col min="11128" max="11128" width="22.5703125" style="1" customWidth="1"/>
    <col min="11129" max="11129" width="23" style="1" customWidth="1"/>
    <col min="11130" max="11130" width="22.85546875" style="1" customWidth="1"/>
    <col min="11131" max="11131" width="23.42578125" style="1" customWidth="1"/>
    <col min="11132" max="11132" width="28.7109375" style="1" customWidth="1"/>
    <col min="11133" max="11133" width="12.7109375" style="1" customWidth="1"/>
    <col min="11134" max="11134" width="11.42578125" style="1"/>
    <col min="11135" max="11135" width="25.28515625" style="1" customWidth="1"/>
    <col min="11136" max="11136" width="15.85546875" style="1" bestFit="1" customWidth="1"/>
    <col min="11137" max="11138" width="18" style="1" bestFit="1" customWidth="1"/>
    <col min="11139" max="11357" width="11.42578125" style="1"/>
    <col min="11358" max="11358" width="15.42578125" style="1" customWidth="1"/>
    <col min="11359" max="11359" width="9.5703125" style="1" customWidth="1"/>
    <col min="11360" max="11360" width="14.42578125" style="1" customWidth="1"/>
    <col min="11361" max="11361" width="49.85546875" style="1" customWidth="1"/>
    <col min="11362" max="11362" width="22.5703125" style="1" customWidth="1"/>
    <col min="11363" max="11363" width="23" style="1" customWidth="1"/>
    <col min="11364" max="11364" width="22.85546875" style="1" customWidth="1"/>
    <col min="11365" max="11365" width="23.42578125" style="1" customWidth="1"/>
    <col min="11366" max="11366" width="22.42578125" style="1" customWidth="1"/>
    <col min="11367" max="11367" width="13.85546875" style="1" customWidth="1"/>
    <col min="11368" max="11368" width="20.7109375" style="1" customWidth="1"/>
    <col min="11369" max="11369" width="18.140625" style="1" customWidth="1"/>
    <col min="11370" max="11370" width="14.85546875" style="1" bestFit="1" customWidth="1"/>
    <col min="11371" max="11371" width="11.42578125" style="1"/>
    <col min="11372" max="11372" width="17.42578125" style="1" customWidth="1"/>
    <col min="11373" max="11375" width="18.140625" style="1" customWidth="1"/>
    <col min="11376" max="11379" width="11.42578125" style="1"/>
    <col min="11380" max="11380" width="34" style="1" customWidth="1"/>
    <col min="11381" max="11381" width="9.5703125" style="1" customWidth="1"/>
    <col min="11382" max="11382" width="16.7109375" style="1" customWidth="1"/>
    <col min="11383" max="11383" width="55.140625" style="1" customWidth="1"/>
    <col min="11384" max="11384" width="22.5703125" style="1" customWidth="1"/>
    <col min="11385" max="11385" width="23" style="1" customWidth="1"/>
    <col min="11386" max="11386" width="22.85546875" style="1" customWidth="1"/>
    <col min="11387" max="11387" width="23.42578125" style="1" customWidth="1"/>
    <col min="11388" max="11388" width="28.7109375" style="1" customWidth="1"/>
    <col min="11389" max="11389" width="12.7109375" style="1" customWidth="1"/>
    <col min="11390" max="11390" width="11.42578125" style="1"/>
    <col min="11391" max="11391" width="25.28515625" style="1" customWidth="1"/>
    <col min="11392" max="11392" width="15.85546875" style="1" bestFit="1" customWidth="1"/>
    <col min="11393" max="11394" width="18" style="1" bestFit="1" customWidth="1"/>
    <col min="11395" max="11613" width="11.42578125" style="1"/>
    <col min="11614" max="11614" width="15.42578125" style="1" customWidth="1"/>
    <col min="11615" max="11615" width="9.5703125" style="1" customWidth="1"/>
    <col min="11616" max="11616" width="14.42578125" style="1" customWidth="1"/>
    <col min="11617" max="11617" width="49.85546875" style="1" customWidth="1"/>
    <col min="11618" max="11618" width="22.5703125" style="1" customWidth="1"/>
    <col min="11619" max="11619" width="23" style="1" customWidth="1"/>
    <col min="11620" max="11620" width="22.85546875" style="1" customWidth="1"/>
    <col min="11621" max="11621" width="23.42578125" style="1" customWidth="1"/>
    <col min="11622" max="11622" width="22.42578125" style="1" customWidth="1"/>
    <col min="11623" max="11623" width="13.85546875" style="1" customWidth="1"/>
    <col min="11624" max="11624" width="20.7109375" style="1" customWidth="1"/>
    <col min="11625" max="11625" width="18.140625" style="1" customWidth="1"/>
    <col min="11626" max="11626" width="14.85546875" style="1" bestFit="1" customWidth="1"/>
    <col min="11627" max="11627" width="11.42578125" style="1"/>
    <col min="11628" max="11628" width="17.42578125" style="1" customWidth="1"/>
    <col min="11629" max="11631" width="18.140625" style="1" customWidth="1"/>
    <col min="11632" max="11635" width="11.42578125" style="1"/>
    <col min="11636" max="11636" width="34" style="1" customWidth="1"/>
    <col min="11637" max="11637" width="9.5703125" style="1" customWidth="1"/>
    <col min="11638" max="11638" width="16.7109375" style="1" customWidth="1"/>
    <col min="11639" max="11639" width="55.140625" style="1" customWidth="1"/>
    <col min="11640" max="11640" width="22.5703125" style="1" customWidth="1"/>
    <col min="11641" max="11641" width="23" style="1" customWidth="1"/>
    <col min="11642" max="11642" width="22.85546875" style="1" customWidth="1"/>
    <col min="11643" max="11643" width="23.42578125" style="1" customWidth="1"/>
    <col min="11644" max="11644" width="28.7109375" style="1" customWidth="1"/>
    <col min="11645" max="11645" width="12.7109375" style="1" customWidth="1"/>
    <col min="11646" max="11646" width="11.42578125" style="1"/>
    <col min="11647" max="11647" width="25.28515625" style="1" customWidth="1"/>
    <col min="11648" max="11648" width="15.85546875" style="1" bestFit="1" customWidth="1"/>
    <col min="11649" max="11650" width="18" style="1" bestFit="1" customWidth="1"/>
    <col min="11651" max="11869" width="11.42578125" style="1"/>
    <col min="11870" max="11870" width="15.42578125" style="1" customWidth="1"/>
    <col min="11871" max="11871" width="9.5703125" style="1" customWidth="1"/>
    <col min="11872" max="11872" width="14.42578125" style="1" customWidth="1"/>
    <col min="11873" max="11873" width="49.85546875" style="1" customWidth="1"/>
    <col min="11874" max="11874" width="22.5703125" style="1" customWidth="1"/>
    <col min="11875" max="11875" width="23" style="1" customWidth="1"/>
    <col min="11876" max="11876" width="22.85546875" style="1" customWidth="1"/>
    <col min="11877" max="11877" width="23.42578125" style="1" customWidth="1"/>
    <col min="11878" max="11878" width="22.42578125" style="1" customWidth="1"/>
    <col min="11879" max="11879" width="13.85546875" style="1" customWidth="1"/>
    <col min="11880" max="11880" width="20.7109375" style="1" customWidth="1"/>
    <col min="11881" max="11881" width="18.140625" style="1" customWidth="1"/>
    <col min="11882" max="11882" width="14.85546875" style="1" bestFit="1" customWidth="1"/>
    <col min="11883" max="11883" width="11.42578125" style="1"/>
    <col min="11884" max="11884" width="17.42578125" style="1" customWidth="1"/>
    <col min="11885" max="11887" width="18.140625" style="1" customWidth="1"/>
    <col min="11888" max="11891" width="11.42578125" style="1"/>
    <col min="11892" max="11892" width="34" style="1" customWidth="1"/>
    <col min="11893" max="11893" width="9.5703125" style="1" customWidth="1"/>
    <col min="11894" max="11894" width="16.7109375" style="1" customWidth="1"/>
    <col min="11895" max="11895" width="55.140625" style="1" customWidth="1"/>
    <col min="11896" max="11896" width="22.5703125" style="1" customWidth="1"/>
    <col min="11897" max="11897" width="23" style="1" customWidth="1"/>
    <col min="11898" max="11898" width="22.85546875" style="1" customWidth="1"/>
    <col min="11899" max="11899" width="23.42578125" style="1" customWidth="1"/>
    <col min="11900" max="11900" width="28.7109375" style="1" customWidth="1"/>
    <col min="11901" max="11901" width="12.7109375" style="1" customWidth="1"/>
    <col min="11902" max="11902" width="11.42578125" style="1"/>
    <col min="11903" max="11903" width="25.28515625" style="1" customWidth="1"/>
    <col min="11904" max="11904" width="15.85546875" style="1" bestFit="1" customWidth="1"/>
    <col min="11905" max="11906" width="18" style="1" bestFit="1" customWidth="1"/>
    <col min="11907" max="12125" width="11.42578125" style="1"/>
    <col min="12126" max="12126" width="15.42578125" style="1" customWidth="1"/>
    <col min="12127" max="12127" width="9.5703125" style="1" customWidth="1"/>
    <col min="12128" max="12128" width="14.42578125" style="1" customWidth="1"/>
    <col min="12129" max="12129" width="49.85546875" style="1" customWidth="1"/>
    <col min="12130" max="12130" width="22.5703125" style="1" customWidth="1"/>
    <col min="12131" max="12131" width="23" style="1" customWidth="1"/>
    <col min="12132" max="12132" width="22.85546875" style="1" customWidth="1"/>
    <col min="12133" max="12133" width="23.42578125" style="1" customWidth="1"/>
    <col min="12134" max="12134" width="22.42578125" style="1" customWidth="1"/>
    <col min="12135" max="12135" width="13.85546875" style="1" customWidth="1"/>
    <col min="12136" max="12136" width="20.7109375" style="1" customWidth="1"/>
    <col min="12137" max="12137" width="18.140625" style="1" customWidth="1"/>
    <col min="12138" max="12138" width="14.85546875" style="1" bestFit="1" customWidth="1"/>
    <col min="12139" max="12139" width="11.42578125" style="1"/>
    <col min="12140" max="12140" width="17.42578125" style="1" customWidth="1"/>
    <col min="12141" max="12143" width="18.140625" style="1" customWidth="1"/>
    <col min="12144" max="12147" width="11.42578125" style="1"/>
    <col min="12148" max="12148" width="34" style="1" customWidth="1"/>
    <col min="12149" max="12149" width="9.5703125" style="1" customWidth="1"/>
    <col min="12150" max="12150" width="16.7109375" style="1" customWidth="1"/>
    <col min="12151" max="12151" width="55.140625" style="1" customWidth="1"/>
    <col min="12152" max="12152" width="22.5703125" style="1" customWidth="1"/>
    <col min="12153" max="12153" width="23" style="1" customWidth="1"/>
    <col min="12154" max="12154" width="22.85546875" style="1" customWidth="1"/>
    <col min="12155" max="12155" width="23.42578125" style="1" customWidth="1"/>
    <col min="12156" max="12156" width="28.7109375" style="1" customWidth="1"/>
    <col min="12157" max="12157" width="12.7109375" style="1" customWidth="1"/>
    <col min="12158" max="12158" width="11.42578125" style="1"/>
    <col min="12159" max="12159" width="25.28515625" style="1" customWidth="1"/>
    <col min="12160" max="12160" width="15.85546875" style="1" bestFit="1" customWidth="1"/>
    <col min="12161" max="12162" width="18" style="1" bestFit="1" customWidth="1"/>
    <col min="12163" max="12381" width="11.42578125" style="1"/>
    <col min="12382" max="12382" width="15.42578125" style="1" customWidth="1"/>
    <col min="12383" max="12383" width="9.5703125" style="1" customWidth="1"/>
    <col min="12384" max="12384" width="14.42578125" style="1" customWidth="1"/>
    <col min="12385" max="12385" width="49.85546875" style="1" customWidth="1"/>
    <col min="12386" max="12386" width="22.5703125" style="1" customWidth="1"/>
    <col min="12387" max="12387" width="23" style="1" customWidth="1"/>
    <col min="12388" max="12388" width="22.85546875" style="1" customWidth="1"/>
    <col min="12389" max="12389" width="23.42578125" style="1" customWidth="1"/>
    <col min="12390" max="12390" width="22.42578125" style="1" customWidth="1"/>
    <col min="12391" max="12391" width="13.85546875" style="1" customWidth="1"/>
    <col min="12392" max="12392" width="20.7109375" style="1" customWidth="1"/>
    <col min="12393" max="12393" width="18.140625" style="1" customWidth="1"/>
    <col min="12394" max="12394" width="14.85546875" style="1" bestFit="1" customWidth="1"/>
    <col min="12395" max="12395" width="11.42578125" style="1"/>
    <col min="12396" max="12396" width="17.42578125" style="1" customWidth="1"/>
    <col min="12397" max="12399" width="18.140625" style="1" customWidth="1"/>
    <col min="12400" max="12403" width="11.42578125" style="1"/>
    <col min="12404" max="12404" width="34" style="1" customWidth="1"/>
    <col min="12405" max="12405" width="9.5703125" style="1" customWidth="1"/>
    <col min="12406" max="12406" width="16.7109375" style="1" customWidth="1"/>
    <col min="12407" max="12407" width="55.140625" style="1" customWidth="1"/>
    <col min="12408" max="12408" width="22.5703125" style="1" customWidth="1"/>
    <col min="12409" max="12409" width="23" style="1" customWidth="1"/>
    <col min="12410" max="12410" width="22.85546875" style="1" customWidth="1"/>
    <col min="12411" max="12411" width="23.42578125" style="1" customWidth="1"/>
    <col min="12412" max="12412" width="28.7109375" style="1" customWidth="1"/>
    <col min="12413" max="12413" width="12.7109375" style="1" customWidth="1"/>
    <col min="12414" max="12414" width="11.42578125" style="1"/>
    <col min="12415" max="12415" width="25.28515625" style="1" customWidth="1"/>
    <col min="12416" max="12416" width="15.85546875" style="1" bestFit="1" customWidth="1"/>
    <col min="12417" max="12418" width="18" style="1" bestFit="1" customWidth="1"/>
    <col min="12419" max="12637" width="11.42578125" style="1"/>
    <col min="12638" max="12638" width="15.42578125" style="1" customWidth="1"/>
    <col min="12639" max="12639" width="9.5703125" style="1" customWidth="1"/>
    <col min="12640" max="12640" width="14.42578125" style="1" customWidth="1"/>
    <col min="12641" max="12641" width="49.85546875" style="1" customWidth="1"/>
    <col min="12642" max="12642" width="22.5703125" style="1" customWidth="1"/>
    <col min="12643" max="12643" width="23" style="1" customWidth="1"/>
    <col min="12644" max="12644" width="22.85546875" style="1" customWidth="1"/>
    <col min="12645" max="12645" width="23.42578125" style="1" customWidth="1"/>
    <col min="12646" max="12646" width="22.42578125" style="1" customWidth="1"/>
    <col min="12647" max="12647" width="13.85546875" style="1" customWidth="1"/>
    <col min="12648" max="12648" width="20.7109375" style="1" customWidth="1"/>
    <col min="12649" max="12649" width="18.140625" style="1" customWidth="1"/>
    <col min="12650" max="12650" width="14.85546875" style="1" bestFit="1" customWidth="1"/>
    <col min="12651" max="12651" width="11.42578125" style="1"/>
    <col min="12652" max="12652" width="17.42578125" style="1" customWidth="1"/>
    <col min="12653" max="12655" width="18.140625" style="1" customWidth="1"/>
    <col min="12656" max="12659" width="11.42578125" style="1"/>
    <col min="12660" max="12660" width="34" style="1" customWidth="1"/>
    <col min="12661" max="12661" width="9.5703125" style="1" customWidth="1"/>
    <col min="12662" max="12662" width="16.7109375" style="1" customWidth="1"/>
    <col min="12663" max="12663" width="55.140625" style="1" customWidth="1"/>
    <col min="12664" max="12664" width="22.5703125" style="1" customWidth="1"/>
    <col min="12665" max="12665" width="23" style="1" customWidth="1"/>
    <col min="12666" max="12666" width="22.85546875" style="1" customWidth="1"/>
    <col min="12667" max="12667" width="23.42578125" style="1" customWidth="1"/>
    <col min="12668" max="12668" width="28.7109375" style="1" customWidth="1"/>
    <col min="12669" max="12669" width="12.7109375" style="1" customWidth="1"/>
    <col min="12670" max="12670" width="11.42578125" style="1"/>
    <col min="12671" max="12671" width="25.28515625" style="1" customWidth="1"/>
    <col min="12672" max="12672" width="15.85546875" style="1" bestFit="1" customWidth="1"/>
    <col min="12673" max="12674" width="18" style="1" bestFit="1" customWidth="1"/>
    <col min="12675" max="12893" width="11.42578125" style="1"/>
    <col min="12894" max="12894" width="15.42578125" style="1" customWidth="1"/>
    <col min="12895" max="12895" width="9.5703125" style="1" customWidth="1"/>
    <col min="12896" max="12896" width="14.42578125" style="1" customWidth="1"/>
    <col min="12897" max="12897" width="49.85546875" style="1" customWidth="1"/>
    <col min="12898" max="12898" width="22.5703125" style="1" customWidth="1"/>
    <col min="12899" max="12899" width="23" style="1" customWidth="1"/>
    <col min="12900" max="12900" width="22.85546875" style="1" customWidth="1"/>
    <col min="12901" max="12901" width="23.42578125" style="1" customWidth="1"/>
    <col min="12902" max="12902" width="22.42578125" style="1" customWidth="1"/>
    <col min="12903" max="12903" width="13.85546875" style="1" customWidth="1"/>
    <col min="12904" max="12904" width="20.7109375" style="1" customWidth="1"/>
    <col min="12905" max="12905" width="18.140625" style="1" customWidth="1"/>
    <col min="12906" max="12906" width="14.85546875" style="1" bestFit="1" customWidth="1"/>
    <col min="12907" max="12907" width="11.42578125" style="1"/>
    <col min="12908" max="12908" width="17.42578125" style="1" customWidth="1"/>
    <col min="12909" max="12911" width="18.140625" style="1" customWidth="1"/>
    <col min="12912" max="12915" width="11.42578125" style="1"/>
    <col min="12916" max="12916" width="34" style="1" customWidth="1"/>
    <col min="12917" max="12917" width="9.5703125" style="1" customWidth="1"/>
    <col min="12918" max="12918" width="16.7109375" style="1" customWidth="1"/>
    <col min="12919" max="12919" width="55.140625" style="1" customWidth="1"/>
    <col min="12920" max="12920" width="22.5703125" style="1" customWidth="1"/>
    <col min="12921" max="12921" width="23" style="1" customWidth="1"/>
    <col min="12922" max="12922" width="22.85546875" style="1" customWidth="1"/>
    <col min="12923" max="12923" width="23.42578125" style="1" customWidth="1"/>
    <col min="12924" max="12924" width="28.7109375" style="1" customWidth="1"/>
    <col min="12925" max="12925" width="12.7109375" style="1" customWidth="1"/>
    <col min="12926" max="12926" width="11.42578125" style="1"/>
    <col min="12927" max="12927" width="25.28515625" style="1" customWidth="1"/>
    <col min="12928" max="12928" width="15.85546875" style="1" bestFit="1" customWidth="1"/>
    <col min="12929" max="12930" width="18" style="1" bestFit="1" customWidth="1"/>
    <col min="12931" max="13149" width="11.42578125" style="1"/>
    <col min="13150" max="13150" width="15.42578125" style="1" customWidth="1"/>
    <col min="13151" max="13151" width="9.5703125" style="1" customWidth="1"/>
    <col min="13152" max="13152" width="14.42578125" style="1" customWidth="1"/>
    <col min="13153" max="13153" width="49.85546875" style="1" customWidth="1"/>
    <col min="13154" max="13154" width="22.5703125" style="1" customWidth="1"/>
    <col min="13155" max="13155" width="23" style="1" customWidth="1"/>
    <col min="13156" max="13156" width="22.85546875" style="1" customWidth="1"/>
    <col min="13157" max="13157" width="23.42578125" style="1" customWidth="1"/>
    <col min="13158" max="13158" width="22.42578125" style="1" customWidth="1"/>
    <col min="13159" max="13159" width="13.85546875" style="1" customWidth="1"/>
    <col min="13160" max="13160" width="20.7109375" style="1" customWidth="1"/>
    <col min="13161" max="13161" width="18.140625" style="1" customWidth="1"/>
    <col min="13162" max="13162" width="14.85546875" style="1" bestFit="1" customWidth="1"/>
    <col min="13163" max="13163" width="11.42578125" style="1"/>
    <col min="13164" max="13164" width="17.42578125" style="1" customWidth="1"/>
    <col min="13165" max="13167" width="18.140625" style="1" customWidth="1"/>
    <col min="13168" max="13171" width="11.42578125" style="1"/>
    <col min="13172" max="13172" width="34" style="1" customWidth="1"/>
    <col min="13173" max="13173" width="9.5703125" style="1" customWidth="1"/>
    <col min="13174" max="13174" width="16.7109375" style="1" customWidth="1"/>
    <col min="13175" max="13175" width="55.140625" style="1" customWidth="1"/>
    <col min="13176" max="13176" width="22.5703125" style="1" customWidth="1"/>
    <col min="13177" max="13177" width="23" style="1" customWidth="1"/>
    <col min="13178" max="13178" width="22.85546875" style="1" customWidth="1"/>
    <col min="13179" max="13179" width="23.42578125" style="1" customWidth="1"/>
    <col min="13180" max="13180" width="28.7109375" style="1" customWidth="1"/>
    <col min="13181" max="13181" width="12.7109375" style="1" customWidth="1"/>
    <col min="13182" max="13182" width="11.42578125" style="1"/>
    <col min="13183" max="13183" width="25.28515625" style="1" customWidth="1"/>
    <col min="13184" max="13184" width="15.85546875" style="1" bestFit="1" customWidth="1"/>
    <col min="13185" max="13186" width="18" style="1" bestFit="1" customWidth="1"/>
    <col min="13187" max="13405" width="11.42578125" style="1"/>
    <col min="13406" max="13406" width="15.42578125" style="1" customWidth="1"/>
    <col min="13407" max="13407" width="9.5703125" style="1" customWidth="1"/>
    <col min="13408" max="13408" width="14.42578125" style="1" customWidth="1"/>
    <col min="13409" max="13409" width="49.85546875" style="1" customWidth="1"/>
    <col min="13410" max="13410" width="22.5703125" style="1" customWidth="1"/>
    <col min="13411" max="13411" width="23" style="1" customWidth="1"/>
    <col min="13412" max="13412" width="22.85546875" style="1" customWidth="1"/>
    <col min="13413" max="13413" width="23.42578125" style="1" customWidth="1"/>
    <col min="13414" max="13414" width="22.42578125" style="1" customWidth="1"/>
    <col min="13415" max="13415" width="13.85546875" style="1" customWidth="1"/>
    <col min="13416" max="13416" width="20.7109375" style="1" customWidth="1"/>
    <col min="13417" max="13417" width="18.140625" style="1" customWidth="1"/>
    <col min="13418" max="13418" width="14.85546875" style="1" bestFit="1" customWidth="1"/>
    <col min="13419" max="13419" width="11.42578125" style="1"/>
    <col min="13420" max="13420" width="17.42578125" style="1" customWidth="1"/>
    <col min="13421" max="13423" width="18.140625" style="1" customWidth="1"/>
    <col min="13424" max="13427" width="11.42578125" style="1"/>
    <col min="13428" max="13428" width="34" style="1" customWidth="1"/>
    <col min="13429" max="13429" width="9.5703125" style="1" customWidth="1"/>
    <col min="13430" max="13430" width="16.7109375" style="1" customWidth="1"/>
    <col min="13431" max="13431" width="55.140625" style="1" customWidth="1"/>
    <col min="13432" max="13432" width="22.5703125" style="1" customWidth="1"/>
    <col min="13433" max="13433" width="23" style="1" customWidth="1"/>
    <col min="13434" max="13434" width="22.85546875" style="1" customWidth="1"/>
    <col min="13435" max="13435" width="23.42578125" style="1" customWidth="1"/>
    <col min="13436" max="13436" width="28.7109375" style="1" customWidth="1"/>
    <col min="13437" max="13437" width="12.7109375" style="1" customWidth="1"/>
    <col min="13438" max="13438" width="11.42578125" style="1"/>
    <col min="13439" max="13439" width="25.28515625" style="1" customWidth="1"/>
    <col min="13440" max="13440" width="15.85546875" style="1" bestFit="1" customWidth="1"/>
    <col min="13441" max="13442" width="18" style="1" bestFit="1" customWidth="1"/>
    <col min="13443" max="13661" width="11.42578125" style="1"/>
    <col min="13662" max="13662" width="15.42578125" style="1" customWidth="1"/>
    <col min="13663" max="13663" width="9.5703125" style="1" customWidth="1"/>
    <col min="13664" max="13664" width="14.42578125" style="1" customWidth="1"/>
    <col min="13665" max="13665" width="49.85546875" style="1" customWidth="1"/>
    <col min="13666" max="13666" width="22.5703125" style="1" customWidth="1"/>
    <col min="13667" max="13667" width="23" style="1" customWidth="1"/>
    <col min="13668" max="13668" width="22.85546875" style="1" customWidth="1"/>
    <col min="13669" max="13669" width="23.42578125" style="1" customWidth="1"/>
    <col min="13670" max="13670" width="22.42578125" style="1" customWidth="1"/>
    <col min="13671" max="13671" width="13.85546875" style="1" customWidth="1"/>
    <col min="13672" max="13672" width="20.7109375" style="1" customWidth="1"/>
    <col min="13673" max="13673" width="18.140625" style="1" customWidth="1"/>
    <col min="13674" max="13674" width="14.85546875" style="1" bestFit="1" customWidth="1"/>
    <col min="13675" max="13675" width="11.42578125" style="1"/>
    <col min="13676" max="13676" width="17.42578125" style="1" customWidth="1"/>
    <col min="13677" max="13679" width="18.140625" style="1" customWidth="1"/>
    <col min="13680" max="13683" width="11.42578125" style="1"/>
    <col min="13684" max="13684" width="34" style="1" customWidth="1"/>
    <col min="13685" max="13685" width="9.5703125" style="1" customWidth="1"/>
    <col min="13686" max="13686" width="16.7109375" style="1" customWidth="1"/>
    <col min="13687" max="13687" width="55.140625" style="1" customWidth="1"/>
    <col min="13688" max="13688" width="22.5703125" style="1" customWidth="1"/>
    <col min="13689" max="13689" width="23" style="1" customWidth="1"/>
    <col min="13690" max="13690" width="22.85546875" style="1" customWidth="1"/>
    <col min="13691" max="13691" width="23.42578125" style="1" customWidth="1"/>
    <col min="13692" max="13692" width="28.7109375" style="1" customWidth="1"/>
    <col min="13693" max="13693" width="12.7109375" style="1" customWidth="1"/>
    <col min="13694" max="13694" width="11.42578125" style="1"/>
    <col min="13695" max="13695" width="25.28515625" style="1" customWidth="1"/>
    <col min="13696" max="13696" width="15.85546875" style="1" bestFit="1" customWidth="1"/>
    <col min="13697" max="13698" width="18" style="1" bestFit="1" customWidth="1"/>
    <col min="13699" max="13917" width="11.42578125" style="1"/>
    <col min="13918" max="13918" width="15.42578125" style="1" customWidth="1"/>
    <col min="13919" max="13919" width="9.5703125" style="1" customWidth="1"/>
    <col min="13920" max="13920" width="14.42578125" style="1" customWidth="1"/>
    <col min="13921" max="13921" width="49.85546875" style="1" customWidth="1"/>
    <col min="13922" max="13922" width="22.5703125" style="1" customWidth="1"/>
    <col min="13923" max="13923" width="23" style="1" customWidth="1"/>
    <col min="13924" max="13924" width="22.85546875" style="1" customWidth="1"/>
    <col min="13925" max="13925" width="23.42578125" style="1" customWidth="1"/>
    <col min="13926" max="13926" width="22.42578125" style="1" customWidth="1"/>
    <col min="13927" max="13927" width="13.85546875" style="1" customWidth="1"/>
    <col min="13928" max="13928" width="20.7109375" style="1" customWidth="1"/>
    <col min="13929" max="13929" width="18.140625" style="1" customWidth="1"/>
    <col min="13930" max="13930" width="14.85546875" style="1" bestFit="1" customWidth="1"/>
    <col min="13931" max="13931" width="11.42578125" style="1"/>
    <col min="13932" max="13932" width="17.42578125" style="1" customWidth="1"/>
    <col min="13933" max="13935" width="18.140625" style="1" customWidth="1"/>
    <col min="13936" max="13939" width="11.42578125" style="1"/>
    <col min="13940" max="13940" width="34" style="1" customWidth="1"/>
    <col min="13941" max="13941" width="9.5703125" style="1" customWidth="1"/>
    <col min="13942" max="13942" width="16.7109375" style="1" customWidth="1"/>
    <col min="13943" max="13943" width="55.140625" style="1" customWidth="1"/>
    <col min="13944" max="13944" width="22.5703125" style="1" customWidth="1"/>
    <col min="13945" max="13945" width="23" style="1" customWidth="1"/>
    <col min="13946" max="13946" width="22.85546875" style="1" customWidth="1"/>
    <col min="13947" max="13947" width="23.42578125" style="1" customWidth="1"/>
    <col min="13948" max="13948" width="28.7109375" style="1" customWidth="1"/>
    <col min="13949" max="13949" width="12.7109375" style="1" customWidth="1"/>
    <col min="13950" max="13950" width="11.42578125" style="1"/>
    <col min="13951" max="13951" width="25.28515625" style="1" customWidth="1"/>
    <col min="13952" max="13952" width="15.85546875" style="1" bestFit="1" customWidth="1"/>
    <col min="13953" max="13954" width="18" style="1" bestFit="1" customWidth="1"/>
    <col min="13955" max="14173" width="11.42578125" style="1"/>
    <col min="14174" max="14174" width="15.42578125" style="1" customWidth="1"/>
    <col min="14175" max="14175" width="9.5703125" style="1" customWidth="1"/>
    <col min="14176" max="14176" width="14.42578125" style="1" customWidth="1"/>
    <col min="14177" max="14177" width="49.85546875" style="1" customWidth="1"/>
    <col min="14178" max="14178" width="22.5703125" style="1" customWidth="1"/>
    <col min="14179" max="14179" width="23" style="1" customWidth="1"/>
    <col min="14180" max="14180" width="22.85546875" style="1" customWidth="1"/>
    <col min="14181" max="14181" width="23.42578125" style="1" customWidth="1"/>
    <col min="14182" max="14182" width="22.42578125" style="1" customWidth="1"/>
    <col min="14183" max="14183" width="13.85546875" style="1" customWidth="1"/>
    <col min="14184" max="14184" width="20.7109375" style="1" customWidth="1"/>
    <col min="14185" max="14185" width="18.140625" style="1" customWidth="1"/>
    <col min="14186" max="14186" width="14.85546875" style="1" bestFit="1" customWidth="1"/>
    <col min="14187" max="14187" width="11.42578125" style="1"/>
    <col min="14188" max="14188" width="17.42578125" style="1" customWidth="1"/>
    <col min="14189" max="14191" width="18.140625" style="1" customWidth="1"/>
    <col min="14192" max="14195" width="11.42578125" style="1"/>
    <col min="14196" max="14196" width="34" style="1" customWidth="1"/>
    <col min="14197" max="14197" width="9.5703125" style="1" customWidth="1"/>
    <col min="14198" max="14198" width="16.7109375" style="1" customWidth="1"/>
    <col min="14199" max="14199" width="55.140625" style="1" customWidth="1"/>
    <col min="14200" max="14200" width="22.5703125" style="1" customWidth="1"/>
    <col min="14201" max="14201" width="23" style="1" customWidth="1"/>
    <col min="14202" max="14202" width="22.85546875" style="1" customWidth="1"/>
    <col min="14203" max="14203" width="23.42578125" style="1" customWidth="1"/>
    <col min="14204" max="14204" width="28.7109375" style="1" customWidth="1"/>
    <col min="14205" max="14205" width="12.7109375" style="1" customWidth="1"/>
    <col min="14206" max="14206" width="11.42578125" style="1"/>
    <col min="14207" max="14207" width="25.28515625" style="1" customWidth="1"/>
    <col min="14208" max="14208" width="15.85546875" style="1" bestFit="1" customWidth="1"/>
    <col min="14209" max="14210" width="18" style="1" bestFit="1" customWidth="1"/>
    <col min="14211" max="14429" width="11.42578125" style="1"/>
    <col min="14430" max="14430" width="15.42578125" style="1" customWidth="1"/>
    <col min="14431" max="14431" width="9.5703125" style="1" customWidth="1"/>
    <col min="14432" max="14432" width="14.42578125" style="1" customWidth="1"/>
    <col min="14433" max="14433" width="49.85546875" style="1" customWidth="1"/>
    <col min="14434" max="14434" width="22.5703125" style="1" customWidth="1"/>
    <col min="14435" max="14435" width="23" style="1" customWidth="1"/>
    <col min="14436" max="14436" width="22.85546875" style="1" customWidth="1"/>
    <col min="14437" max="14437" width="23.42578125" style="1" customWidth="1"/>
    <col min="14438" max="14438" width="22.42578125" style="1" customWidth="1"/>
    <col min="14439" max="14439" width="13.85546875" style="1" customWidth="1"/>
    <col min="14440" max="14440" width="20.7109375" style="1" customWidth="1"/>
    <col min="14441" max="14441" width="18.140625" style="1" customWidth="1"/>
    <col min="14442" max="14442" width="14.85546875" style="1" bestFit="1" customWidth="1"/>
    <col min="14443" max="14443" width="11.42578125" style="1"/>
    <col min="14444" max="14444" width="17.42578125" style="1" customWidth="1"/>
    <col min="14445" max="14447" width="18.140625" style="1" customWidth="1"/>
    <col min="14448" max="14451" width="11.42578125" style="1"/>
    <col min="14452" max="14452" width="34" style="1" customWidth="1"/>
    <col min="14453" max="14453" width="9.5703125" style="1" customWidth="1"/>
    <col min="14454" max="14454" width="16.7109375" style="1" customWidth="1"/>
    <col min="14455" max="14455" width="55.140625" style="1" customWidth="1"/>
    <col min="14456" max="14456" width="22.5703125" style="1" customWidth="1"/>
    <col min="14457" max="14457" width="23" style="1" customWidth="1"/>
    <col min="14458" max="14458" width="22.85546875" style="1" customWidth="1"/>
    <col min="14459" max="14459" width="23.42578125" style="1" customWidth="1"/>
    <col min="14460" max="14460" width="28.7109375" style="1" customWidth="1"/>
    <col min="14461" max="14461" width="12.7109375" style="1" customWidth="1"/>
    <col min="14462" max="14462" width="11.42578125" style="1"/>
    <col min="14463" max="14463" width="25.28515625" style="1" customWidth="1"/>
    <col min="14464" max="14464" width="15.85546875" style="1" bestFit="1" customWidth="1"/>
    <col min="14465" max="14466" width="18" style="1" bestFit="1" customWidth="1"/>
    <col min="14467" max="14685" width="11.42578125" style="1"/>
    <col min="14686" max="14686" width="15.42578125" style="1" customWidth="1"/>
    <col min="14687" max="14687" width="9.5703125" style="1" customWidth="1"/>
    <col min="14688" max="14688" width="14.42578125" style="1" customWidth="1"/>
    <col min="14689" max="14689" width="49.85546875" style="1" customWidth="1"/>
    <col min="14690" max="14690" width="22.5703125" style="1" customWidth="1"/>
    <col min="14691" max="14691" width="23" style="1" customWidth="1"/>
    <col min="14692" max="14692" width="22.85546875" style="1" customWidth="1"/>
    <col min="14693" max="14693" width="23.42578125" style="1" customWidth="1"/>
    <col min="14694" max="14694" width="22.42578125" style="1" customWidth="1"/>
    <col min="14695" max="14695" width="13.85546875" style="1" customWidth="1"/>
    <col min="14696" max="14696" width="20.7109375" style="1" customWidth="1"/>
    <col min="14697" max="14697" width="18.140625" style="1" customWidth="1"/>
    <col min="14698" max="14698" width="14.85546875" style="1" bestFit="1" customWidth="1"/>
    <col min="14699" max="14699" width="11.42578125" style="1"/>
    <col min="14700" max="14700" width="17.42578125" style="1" customWidth="1"/>
    <col min="14701" max="14703" width="18.140625" style="1" customWidth="1"/>
    <col min="14704" max="14707" width="11.42578125" style="1"/>
    <col min="14708" max="14708" width="34" style="1" customWidth="1"/>
    <col min="14709" max="14709" width="9.5703125" style="1" customWidth="1"/>
    <col min="14710" max="14710" width="16.7109375" style="1" customWidth="1"/>
    <col min="14711" max="14711" width="55.140625" style="1" customWidth="1"/>
    <col min="14712" max="14712" width="22.5703125" style="1" customWidth="1"/>
    <col min="14713" max="14713" width="23" style="1" customWidth="1"/>
    <col min="14714" max="14714" width="22.85546875" style="1" customWidth="1"/>
    <col min="14715" max="14715" width="23.42578125" style="1" customWidth="1"/>
    <col min="14716" max="14716" width="28.7109375" style="1" customWidth="1"/>
    <col min="14717" max="14717" width="12.7109375" style="1" customWidth="1"/>
    <col min="14718" max="14718" width="11.42578125" style="1"/>
    <col min="14719" max="14719" width="25.28515625" style="1" customWidth="1"/>
    <col min="14720" max="14720" width="15.85546875" style="1" bestFit="1" customWidth="1"/>
    <col min="14721" max="14722" width="18" style="1" bestFit="1" customWidth="1"/>
    <col min="14723" max="14941" width="11.42578125" style="1"/>
    <col min="14942" max="14942" width="15.42578125" style="1" customWidth="1"/>
    <col min="14943" max="14943" width="9.5703125" style="1" customWidth="1"/>
    <col min="14944" max="14944" width="14.42578125" style="1" customWidth="1"/>
    <col min="14945" max="14945" width="49.85546875" style="1" customWidth="1"/>
    <col min="14946" max="14946" width="22.5703125" style="1" customWidth="1"/>
    <col min="14947" max="14947" width="23" style="1" customWidth="1"/>
    <col min="14948" max="14948" width="22.85546875" style="1" customWidth="1"/>
    <col min="14949" max="14949" width="23.42578125" style="1" customWidth="1"/>
    <col min="14950" max="14950" width="22.42578125" style="1" customWidth="1"/>
    <col min="14951" max="14951" width="13.85546875" style="1" customWidth="1"/>
    <col min="14952" max="14952" width="20.7109375" style="1" customWidth="1"/>
    <col min="14953" max="14953" width="18.140625" style="1" customWidth="1"/>
    <col min="14954" max="14954" width="14.85546875" style="1" bestFit="1" customWidth="1"/>
    <col min="14955" max="14955" width="11.42578125" style="1"/>
    <col min="14956" max="14956" width="17.42578125" style="1" customWidth="1"/>
    <col min="14957" max="14959" width="18.140625" style="1" customWidth="1"/>
    <col min="14960" max="14963" width="11.42578125" style="1"/>
    <col min="14964" max="14964" width="34" style="1" customWidth="1"/>
    <col min="14965" max="14965" width="9.5703125" style="1" customWidth="1"/>
    <col min="14966" max="14966" width="16.7109375" style="1" customWidth="1"/>
    <col min="14967" max="14967" width="55.140625" style="1" customWidth="1"/>
    <col min="14968" max="14968" width="22.5703125" style="1" customWidth="1"/>
    <col min="14969" max="14969" width="23" style="1" customWidth="1"/>
    <col min="14970" max="14970" width="22.85546875" style="1" customWidth="1"/>
    <col min="14971" max="14971" width="23.42578125" style="1" customWidth="1"/>
    <col min="14972" max="14972" width="28.7109375" style="1" customWidth="1"/>
    <col min="14973" max="14973" width="12.7109375" style="1" customWidth="1"/>
    <col min="14974" max="14974" width="11.42578125" style="1"/>
    <col min="14975" max="14975" width="25.28515625" style="1" customWidth="1"/>
    <col min="14976" max="14976" width="15.85546875" style="1" bestFit="1" customWidth="1"/>
    <col min="14977" max="14978" width="18" style="1" bestFit="1" customWidth="1"/>
    <col min="14979" max="15197" width="11.42578125" style="1"/>
    <col min="15198" max="15198" width="15.42578125" style="1" customWidth="1"/>
    <col min="15199" max="15199" width="9.5703125" style="1" customWidth="1"/>
    <col min="15200" max="15200" width="14.42578125" style="1" customWidth="1"/>
    <col min="15201" max="15201" width="49.85546875" style="1" customWidth="1"/>
    <col min="15202" max="15202" width="22.5703125" style="1" customWidth="1"/>
    <col min="15203" max="15203" width="23" style="1" customWidth="1"/>
    <col min="15204" max="15204" width="22.85546875" style="1" customWidth="1"/>
    <col min="15205" max="15205" width="23.42578125" style="1" customWidth="1"/>
    <col min="15206" max="15206" width="22.42578125" style="1" customWidth="1"/>
    <col min="15207" max="15207" width="13.85546875" style="1" customWidth="1"/>
    <col min="15208" max="15208" width="20.7109375" style="1" customWidth="1"/>
    <col min="15209" max="15209" width="18.140625" style="1" customWidth="1"/>
    <col min="15210" max="15210" width="14.85546875" style="1" bestFit="1" customWidth="1"/>
    <col min="15211" max="15211" width="11.42578125" style="1"/>
    <col min="15212" max="15212" width="17.42578125" style="1" customWidth="1"/>
    <col min="15213" max="15215" width="18.140625" style="1" customWidth="1"/>
    <col min="15216" max="15219" width="11.42578125" style="1"/>
    <col min="15220" max="15220" width="34" style="1" customWidth="1"/>
    <col min="15221" max="15221" width="9.5703125" style="1" customWidth="1"/>
    <col min="15222" max="15222" width="16.7109375" style="1" customWidth="1"/>
    <col min="15223" max="15223" width="55.140625" style="1" customWidth="1"/>
    <col min="15224" max="15224" width="22.5703125" style="1" customWidth="1"/>
    <col min="15225" max="15225" width="23" style="1" customWidth="1"/>
    <col min="15226" max="15226" width="22.85546875" style="1" customWidth="1"/>
    <col min="15227" max="15227" width="23.42578125" style="1" customWidth="1"/>
    <col min="15228" max="15228" width="28.7109375" style="1" customWidth="1"/>
    <col min="15229" max="15229" width="12.7109375" style="1" customWidth="1"/>
    <col min="15230" max="15230" width="11.42578125" style="1"/>
    <col min="15231" max="15231" width="25.28515625" style="1" customWidth="1"/>
    <col min="15232" max="15232" width="15.85546875" style="1" bestFit="1" customWidth="1"/>
    <col min="15233" max="15234" width="18" style="1" bestFit="1" customWidth="1"/>
    <col min="15235" max="15453" width="11.42578125" style="1"/>
    <col min="15454" max="15454" width="15.42578125" style="1" customWidth="1"/>
    <col min="15455" max="15455" width="9.5703125" style="1" customWidth="1"/>
    <col min="15456" max="15456" width="14.42578125" style="1" customWidth="1"/>
    <col min="15457" max="15457" width="49.85546875" style="1" customWidth="1"/>
    <col min="15458" max="15458" width="22.5703125" style="1" customWidth="1"/>
    <col min="15459" max="15459" width="23" style="1" customWidth="1"/>
    <col min="15460" max="15460" width="22.85546875" style="1" customWidth="1"/>
    <col min="15461" max="15461" width="23.42578125" style="1" customWidth="1"/>
    <col min="15462" max="15462" width="22.42578125" style="1" customWidth="1"/>
    <col min="15463" max="15463" width="13.85546875" style="1" customWidth="1"/>
    <col min="15464" max="15464" width="20.7109375" style="1" customWidth="1"/>
    <col min="15465" max="15465" width="18.140625" style="1" customWidth="1"/>
    <col min="15466" max="15466" width="14.85546875" style="1" bestFit="1" customWidth="1"/>
    <col min="15467" max="15467" width="11.42578125" style="1"/>
    <col min="15468" max="15468" width="17.42578125" style="1" customWidth="1"/>
    <col min="15469" max="15471" width="18.140625" style="1" customWidth="1"/>
    <col min="15472" max="15475" width="11.42578125" style="1"/>
    <col min="15476" max="15476" width="34" style="1" customWidth="1"/>
    <col min="15477" max="15477" width="9.5703125" style="1" customWidth="1"/>
    <col min="15478" max="15478" width="16.7109375" style="1" customWidth="1"/>
    <col min="15479" max="15479" width="55.140625" style="1" customWidth="1"/>
    <col min="15480" max="15480" width="22.5703125" style="1" customWidth="1"/>
    <col min="15481" max="15481" width="23" style="1" customWidth="1"/>
    <col min="15482" max="15482" width="22.85546875" style="1" customWidth="1"/>
    <col min="15483" max="15483" width="23.42578125" style="1" customWidth="1"/>
    <col min="15484" max="15484" width="28.7109375" style="1" customWidth="1"/>
    <col min="15485" max="15485" width="12.7109375" style="1" customWidth="1"/>
    <col min="15486" max="15486" width="11.42578125" style="1"/>
    <col min="15487" max="15487" width="25.28515625" style="1" customWidth="1"/>
    <col min="15488" max="15488" width="15.85546875" style="1" bestFit="1" customWidth="1"/>
    <col min="15489" max="15490" width="18" style="1" bestFit="1" customWidth="1"/>
    <col min="15491" max="15709" width="11.42578125" style="1"/>
    <col min="15710" max="15710" width="15.42578125" style="1" customWidth="1"/>
    <col min="15711" max="15711" width="9.5703125" style="1" customWidth="1"/>
    <col min="15712" max="15712" width="14.42578125" style="1" customWidth="1"/>
    <col min="15713" max="15713" width="49.85546875" style="1" customWidth="1"/>
    <col min="15714" max="15714" width="22.5703125" style="1" customWidth="1"/>
    <col min="15715" max="15715" width="23" style="1" customWidth="1"/>
    <col min="15716" max="15716" width="22.85546875" style="1" customWidth="1"/>
    <col min="15717" max="15717" width="23.42578125" style="1" customWidth="1"/>
    <col min="15718" max="15718" width="22.42578125" style="1" customWidth="1"/>
    <col min="15719" max="15719" width="13.85546875" style="1" customWidth="1"/>
    <col min="15720" max="15720" width="20.7109375" style="1" customWidth="1"/>
    <col min="15721" max="15721" width="18.140625" style="1" customWidth="1"/>
    <col min="15722" max="15722" width="14.85546875" style="1" bestFit="1" customWidth="1"/>
    <col min="15723" max="15723" width="11.42578125" style="1"/>
    <col min="15724" max="15724" width="17.42578125" style="1" customWidth="1"/>
    <col min="15725" max="15727" width="18.140625" style="1" customWidth="1"/>
    <col min="15728" max="15731" width="11.42578125" style="1"/>
    <col min="15732" max="15732" width="34" style="1" customWidth="1"/>
    <col min="15733" max="15733" width="9.5703125" style="1" customWidth="1"/>
    <col min="15734" max="15734" width="16.7109375" style="1" customWidth="1"/>
    <col min="15735" max="15735" width="55.140625" style="1" customWidth="1"/>
    <col min="15736" max="15736" width="22.5703125" style="1" customWidth="1"/>
    <col min="15737" max="15737" width="23" style="1" customWidth="1"/>
    <col min="15738" max="15738" width="22.85546875" style="1" customWidth="1"/>
    <col min="15739" max="15739" width="23.42578125" style="1" customWidth="1"/>
    <col min="15740" max="15740" width="28.7109375" style="1" customWidth="1"/>
    <col min="15741" max="15741" width="12.7109375" style="1" customWidth="1"/>
    <col min="15742" max="15742" width="11.42578125" style="1"/>
    <col min="15743" max="15743" width="25.28515625" style="1" customWidth="1"/>
    <col min="15744" max="15744" width="15.85546875" style="1" bestFit="1" customWidth="1"/>
    <col min="15745" max="15746" width="18" style="1" bestFit="1" customWidth="1"/>
    <col min="15747" max="15965" width="11.42578125" style="1"/>
    <col min="15966" max="15966" width="15.42578125" style="1" customWidth="1"/>
    <col min="15967" max="15967" width="9.5703125" style="1" customWidth="1"/>
    <col min="15968" max="15968" width="14.42578125" style="1" customWidth="1"/>
    <col min="15969" max="15969" width="49.85546875" style="1" customWidth="1"/>
    <col min="15970" max="15970" width="22.5703125" style="1" customWidth="1"/>
    <col min="15971" max="15971" width="23" style="1" customWidth="1"/>
    <col min="15972" max="15972" width="22.85546875" style="1" customWidth="1"/>
    <col min="15973" max="15973" width="23.42578125" style="1" customWidth="1"/>
    <col min="15974" max="15974" width="22.42578125" style="1" customWidth="1"/>
    <col min="15975" max="15975" width="13.85546875" style="1" customWidth="1"/>
    <col min="15976" max="15976" width="20.7109375" style="1" customWidth="1"/>
    <col min="15977" max="15977" width="18.140625" style="1" customWidth="1"/>
    <col min="15978" max="15978" width="14.85546875" style="1" bestFit="1" customWidth="1"/>
    <col min="15979" max="15979" width="11.42578125" style="1"/>
    <col min="15980" max="15980" width="17.42578125" style="1" customWidth="1"/>
    <col min="15981" max="15983" width="18.140625" style="1" customWidth="1"/>
    <col min="15984" max="15987" width="11.42578125" style="1"/>
    <col min="15988" max="15988" width="34" style="1" customWidth="1"/>
    <col min="15989" max="15989" width="9.5703125" style="1" customWidth="1"/>
    <col min="15990" max="15990" width="16.7109375" style="1" customWidth="1"/>
    <col min="15991" max="15991" width="55.140625" style="1" customWidth="1"/>
    <col min="15992" max="15992" width="22.5703125" style="1" customWidth="1"/>
    <col min="15993" max="15993" width="23" style="1" customWidth="1"/>
    <col min="15994" max="15994" width="22.85546875" style="1" customWidth="1"/>
    <col min="15995" max="15995" width="23.42578125" style="1" customWidth="1"/>
    <col min="15996" max="15996" width="28.7109375" style="1" customWidth="1"/>
    <col min="15997" max="15997" width="12.7109375" style="1" customWidth="1"/>
    <col min="15998" max="15998" width="11.42578125" style="1"/>
    <col min="15999" max="15999" width="25.28515625" style="1" customWidth="1"/>
    <col min="16000" max="16000" width="15.85546875" style="1" bestFit="1" customWidth="1"/>
    <col min="16001" max="16002" width="18" style="1" bestFit="1" customWidth="1"/>
    <col min="16003" max="16221" width="11.42578125" style="1"/>
    <col min="16222" max="16222" width="15.42578125" style="1" customWidth="1"/>
    <col min="16223" max="16223" width="9.5703125" style="1" customWidth="1"/>
    <col min="16224" max="16224" width="14.42578125" style="1" customWidth="1"/>
    <col min="16225" max="16225" width="49.85546875" style="1" customWidth="1"/>
    <col min="16226" max="16226" width="22.5703125" style="1" customWidth="1"/>
    <col min="16227" max="16227" width="23" style="1" customWidth="1"/>
    <col min="16228" max="16228" width="22.85546875" style="1" customWidth="1"/>
    <col min="16229" max="16229" width="23.42578125" style="1" customWidth="1"/>
    <col min="16230" max="16230" width="22.42578125" style="1" customWidth="1"/>
    <col min="16231" max="16231" width="13.85546875" style="1" customWidth="1"/>
    <col min="16232" max="16232" width="20.7109375" style="1" customWidth="1"/>
    <col min="16233" max="16233" width="18.140625" style="1" customWidth="1"/>
    <col min="16234" max="16234" width="14.85546875" style="1" bestFit="1" customWidth="1"/>
    <col min="16235" max="16235" width="11.42578125" style="1"/>
    <col min="16236" max="16236" width="17.42578125" style="1" customWidth="1"/>
    <col min="16237" max="16239" width="18.140625" style="1" customWidth="1"/>
    <col min="16240" max="16384" width="11.42578125" style="1"/>
  </cols>
  <sheetData>
    <row r="1" spans="1:7" s="76" customFormat="1" ht="18.75" x14ac:dyDescent="0.25"/>
    <row r="2" spans="1:7" s="76" customFormat="1" ht="23.25" x14ac:dyDescent="0.25">
      <c r="A2" s="79" t="s">
        <v>363</v>
      </c>
      <c r="B2" s="79"/>
      <c r="C2" s="79"/>
      <c r="D2" s="79"/>
      <c r="E2" s="79"/>
      <c r="F2" s="79"/>
    </row>
    <row r="3" spans="1:7" s="76" customFormat="1" ht="24.95" customHeight="1" x14ac:dyDescent="0.25">
      <c r="A3" s="78" t="s">
        <v>381</v>
      </c>
      <c r="B3" s="78"/>
      <c r="C3" s="78"/>
      <c r="D3" s="78"/>
      <c r="E3" s="78"/>
      <c r="F3" s="78"/>
    </row>
    <row r="4" spans="1:7" s="76" customFormat="1" ht="24.95" customHeight="1" x14ac:dyDescent="0.25">
      <c r="A4" s="77"/>
      <c r="B4" s="77"/>
      <c r="C4" s="78"/>
      <c r="D4" s="78"/>
      <c r="E4" s="78"/>
      <c r="F4" s="77"/>
    </row>
    <row r="5" spans="1:7" ht="15.75" customHeight="1" thickBot="1" x14ac:dyDescent="0.3">
      <c r="A5" s="48"/>
    </row>
    <row r="6" spans="1:7" ht="29.25" customHeight="1" x14ac:dyDescent="0.25">
      <c r="A6" s="75" t="s">
        <v>0</v>
      </c>
      <c r="B6" s="74" t="s">
        <v>1</v>
      </c>
      <c r="C6" s="74" t="s">
        <v>2</v>
      </c>
      <c r="D6" s="74" t="s">
        <v>3</v>
      </c>
      <c r="E6" s="74" t="s">
        <v>4</v>
      </c>
      <c r="F6" s="74" t="s">
        <v>364</v>
      </c>
    </row>
    <row r="7" spans="1:7" ht="84.75" customHeight="1" thickBot="1" x14ac:dyDescent="0.3">
      <c r="A7" s="73"/>
      <c r="B7" s="72"/>
      <c r="C7" s="72"/>
      <c r="D7" s="72"/>
      <c r="E7" s="72"/>
      <c r="F7" s="72"/>
    </row>
    <row r="8" spans="1:7" s="48" customFormat="1" ht="28.5" customHeight="1" thickBot="1" x14ac:dyDescent="0.3">
      <c r="A8" s="52" t="s">
        <v>5</v>
      </c>
      <c r="B8" s="71"/>
      <c r="C8" s="71"/>
      <c r="D8" s="71"/>
      <c r="E8" s="50" t="s">
        <v>6</v>
      </c>
      <c r="F8" s="49">
        <f>F9+F15+F16+F26</f>
        <v>99785985370</v>
      </c>
    </row>
    <row r="9" spans="1:7" ht="27" customHeight="1" x14ac:dyDescent="0.25">
      <c r="A9" s="47" t="s">
        <v>7</v>
      </c>
      <c r="B9" s="46"/>
      <c r="C9" s="46"/>
      <c r="D9" s="46"/>
      <c r="E9" s="45" t="s">
        <v>8</v>
      </c>
      <c r="F9" s="70">
        <f>F10</f>
        <v>51464345000</v>
      </c>
    </row>
    <row r="10" spans="1:7" ht="27" customHeight="1" x14ac:dyDescent="0.25">
      <c r="A10" s="34" t="s">
        <v>9</v>
      </c>
      <c r="B10" s="17"/>
      <c r="C10" s="17"/>
      <c r="D10" s="17"/>
      <c r="E10" s="33" t="s">
        <v>10</v>
      </c>
      <c r="F10" s="69">
        <f>SUM(F11:F14)</f>
        <v>51464345000</v>
      </c>
    </row>
    <row r="11" spans="1:7" ht="27" customHeight="1" x14ac:dyDescent="0.25">
      <c r="A11" s="31" t="s">
        <v>11</v>
      </c>
      <c r="B11" s="17" t="s">
        <v>16</v>
      </c>
      <c r="C11" s="17">
        <v>20</v>
      </c>
      <c r="D11" s="17" t="s">
        <v>17</v>
      </c>
      <c r="E11" s="30" t="s">
        <v>12</v>
      </c>
      <c r="F11" s="68">
        <v>32943478000</v>
      </c>
    </row>
    <row r="12" spans="1:7" ht="32.25" customHeight="1" x14ac:dyDescent="0.25">
      <c r="A12" s="31" t="s">
        <v>33</v>
      </c>
      <c r="B12" s="17" t="s">
        <v>16</v>
      </c>
      <c r="C12" s="17">
        <v>20</v>
      </c>
      <c r="D12" s="17" t="s">
        <v>17</v>
      </c>
      <c r="E12" s="30" t="s">
        <v>34</v>
      </c>
      <c r="F12" s="68">
        <v>11922438000</v>
      </c>
    </row>
    <row r="13" spans="1:7" ht="32.25" customHeight="1" x14ac:dyDescent="0.25">
      <c r="A13" s="31" t="s">
        <v>46</v>
      </c>
      <c r="B13" s="17" t="s">
        <v>16</v>
      </c>
      <c r="C13" s="17">
        <v>20</v>
      </c>
      <c r="D13" s="17" t="s">
        <v>17</v>
      </c>
      <c r="E13" s="30" t="s">
        <v>47</v>
      </c>
      <c r="F13" s="68">
        <v>4316371000</v>
      </c>
      <c r="G13" s="43"/>
    </row>
    <row r="14" spans="1:7" s="48" customFormat="1" ht="38.25" customHeight="1" x14ac:dyDescent="0.25">
      <c r="A14" s="31" t="s">
        <v>59</v>
      </c>
      <c r="B14" s="17" t="s">
        <v>16</v>
      </c>
      <c r="C14" s="17">
        <v>20</v>
      </c>
      <c r="D14" s="17" t="s">
        <v>17</v>
      </c>
      <c r="E14" s="30" t="s">
        <v>60</v>
      </c>
      <c r="F14" s="35">
        <v>2282058000</v>
      </c>
    </row>
    <row r="15" spans="1:7" ht="27.75" customHeight="1" x14ac:dyDescent="0.25">
      <c r="A15" s="34" t="s">
        <v>61</v>
      </c>
      <c r="B15" s="67" t="s">
        <v>16</v>
      </c>
      <c r="C15" s="67">
        <v>20</v>
      </c>
      <c r="D15" s="67" t="s">
        <v>17</v>
      </c>
      <c r="E15" s="33" t="s">
        <v>62</v>
      </c>
      <c r="F15" s="32">
        <v>19419071000</v>
      </c>
    </row>
    <row r="16" spans="1:7" ht="26.25" customHeight="1" x14ac:dyDescent="0.25">
      <c r="A16" s="34" t="s">
        <v>135</v>
      </c>
      <c r="B16" s="17"/>
      <c r="C16" s="17"/>
      <c r="D16" s="17"/>
      <c r="E16" s="33" t="s">
        <v>136</v>
      </c>
      <c r="F16" s="32">
        <f>F17+F20+F23</f>
        <v>14851097370</v>
      </c>
    </row>
    <row r="17" spans="1:7" ht="26.25" customHeight="1" x14ac:dyDescent="0.25">
      <c r="A17" s="34" t="s">
        <v>137</v>
      </c>
      <c r="B17" s="17"/>
      <c r="C17" s="17"/>
      <c r="D17" s="17"/>
      <c r="E17" s="33" t="s">
        <v>138</v>
      </c>
      <c r="F17" s="32">
        <f>+F18</f>
        <v>5574395000</v>
      </c>
    </row>
    <row r="18" spans="1:7" ht="26.25" customHeight="1" x14ac:dyDescent="0.25">
      <c r="A18" s="34" t="s">
        <v>365</v>
      </c>
      <c r="B18" s="17"/>
      <c r="C18" s="17"/>
      <c r="D18" s="17"/>
      <c r="E18" s="33" t="s">
        <v>366</v>
      </c>
      <c r="F18" s="32">
        <f>+F19</f>
        <v>5574395000</v>
      </c>
    </row>
    <row r="19" spans="1:7" ht="26.25" customHeight="1" x14ac:dyDescent="0.25">
      <c r="A19" s="31" t="s">
        <v>367</v>
      </c>
      <c r="B19" s="17" t="s">
        <v>16</v>
      </c>
      <c r="C19" s="17">
        <v>20</v>
      </c>
      <c r="D19" s="17" t="s">
        <v>17</v>
      </c>
      <c r="E19" s="30" t="s">
        <v>368</v>
      </c>
      <c r="F19" s="29">
        <v>5574395000</v>
      </c>
      <c r="G19" s="43"/>
    </row>
    <row r="20" spans="1:7" ht="31.5" customHeight="1" x14ac:dyDescent="0.25">
      <c r="A20" s="34" t="s">
        <v>139</v>
      </c>
      <c r="B20" s="17"/>
      <c r="C20" s="17"/>
      <c r="D20" s="17"/>
      <c r="E20" s="33" t="s">
        <v>369</v>
      </c>
      <c r="F20" s="32">
        <f>F21</f>
        <v>193264000</v>
      </c>
    </row>
    <row r="21" spans="1:7" ht="31.5" customHeight="1" x14ac:dyDescent="0.25">
      <c r="A21" s="34" t="s">
        <v>140</v>
      </c>
      <c r="B21" s="17"/>
      <c r="C21" s="17"/>
      <c r="D21" s="17"/>
      <c r="E21" s="33" t="s">
        <v>141</v>
      </c>
      <c r="F21" s="32">
        <f>F22</f>
        <v>193264000</v>
      </c>
    </row>
    <row r="22" spans="1:7" ht="34.5" customHeight="1" x14ac:dyDescent="0.25">
      <c r="A22" s="31" t="s">
        <v>142</v>
      </c>
      <c r="B22" s="17" t="s">
        <v>16</v>
      </c>
      <c r="C22" s="17">
        <v>20</v>
      </c>
      <c r="D22" s="17" t="s">
        <v>17</v>
      </c>
      <c r="E22" s="30" t="s">
        <v>143</v>
      </c>
      <c r="F22" s="29">
        <v>193264000</v>
      </c>
    </row>
    <row r="23" spans="1:7" ht="29.25" customHeight="1" x14ac:dyDescent="0.25">
      <c r="A23" s="66" t="s">
        <v>148</v>
      </c>
      <c r="B23" s="17"/>
      <c r="C23" s="17"/>
      <c r="D23" s="17"/>
      <c r="E23" s="65" t="s">
        <v>149</v>
      </c>
      <c r="F23" s="32">
        <f>+F24+F25</f>
        <v>9083438370</v>
      </c>
    </row>
    <row r="24" spans="1:7" ht="29.25" customHeight="1" x14ac:dyDescent="0.25">
      <c r="A24" s="64"/>
      <c r="B24" s="17" t="s">
        <v>150</v>
      </c>
      <c r="C24" s="17">
        <v>10</v>
      </c>
      <c r="D24" s="17" t="s">
        <v>17</v>
      </c>
      <c r="E24" s="63"/>
      <c r="F24" s="29">
        <v>1451042370</v>
      </c>
      <c r="G24" s="43"/>
    </row>
    <row r="25" spans="1:7" ht="29.25" customHeight="1" x14ac:dyDescent="0.25">
      <c r="A25" s="62"/>
      <c r="B25" s="17" t="s">
        <v>16</v>
      </c>
      <c r="C25" s="17">
        <v>20</v>
      </c>
      <c r="D25" s="17" t="s">
        <v>17</v>
      </c>
      <c r="E25" s="61"/>
      <c r="F25" s="29">
        <v>7632396000</v>
      </c>
      <c r="G25" s="43"/>
    </row>
    <row r="26" spans="1:7" ht="33" customHeight="1" x14ac:dyDescent="0.25">
      <c r="A26" s="34" t="s">
        <v>151</v>
      </c>
      <c r="B26" s="17"/>
      <c r="C26" s="17"/>
      <c r="D26" s="17"/>
      <c r="E26" s="33" t="s">
        <v>152</v>
      </c>
      <c r="F26" s="32">
        <f>F27</f>
        <v>14051472000</v>
      </c>
    </row>
    <row r="27" spans="1:7" ht="33" customHeight="1" x14ac:dyDescent="0.25">
      <c r="A27" s="34" t="s">
        <v>153</v>
      </c>
      <c r="B27" s="17"/>
      <c r="C27" s="17"/>
      <c r="D27" s="17"/>
      <c r="E27" s="33" t="s">
        <v>154</v>
      </c>
      <c r="F27" s="32">
        <f>SUM(F28)</f>
        <v>14051472000</v>
      </c>
    </row>
    <row r="28" spans="1:7" ht="28.5" customHeight="1" thickBot="1" x14ac:dyDescent="0.3">
      <c r="A28" s="37" t="s">
        <v>155</v>
      </c>
      <c r="B28" s="16" t="s">
        <v>16</v>
      </c>
      <c r="C28" s="16">
        <v>20</v>
      </c>
      <c r="D28" s="16" t="s">
        <v>17</v>
      </c>
      <c r="E28" s="54" t="s">
        <v>156</v>
      </c>
      <c r="F28" s="60">
        <v>14051472000</v>
      </c>
    </row>
    <row r="29" spans="1:7" s="48" customFormat="1" ht="28.5" customHeight="1" thickBot="1" x14ac:dyDescent="0.3">
      <c r="A29" s="52" t="s">
        <v>157</v>
      </c>
      <c r="B29" s="51"/>
      <c r="C29" s="51"/>
      <c r="D29" s="51"/>
      <c r="E29" s="50" t="s">
        <v>158</v>
      </c>
      <c r="F29" s="49">
        <f>+F30</f>
        <v>1167604335047</v>
      </c>
    </row>
    <row r="30" spans="1:7" ht="23.25" customHeight="1" x14ac:dyDescent="0.25">
      <c r="A30" s="47" t="s">
        <v>162</v>
      </c>
      <c r="B30" s="46"/>
      <c r="C30" s="46"/>
      <c r="D30" s="46"/>
      <c r="E30" s="45" t="s">
        <v>163</v>
      </c>
      <c r="F30" s="59">
        <f>+F31+F33</f>
        <v>1167604335047</v>
      </c>
    </row>
    <row r="31" spans="1:7" ht="23.25" customHeight="1" x14ac:dyDescent="0.25">
      <c r="A31" s="47" t="s">
        <v>370</v>
      </c>
      <c r="B31" s="46"/>
      <c r="C31" s="46"/>
      <c r="D31" s="46"/>
      <c r="E31" s="45" t="s">
        <v>159</v>
      </c>
      <c r="F31" s="59">
        <f>+F32</f>
        <v>139786580047</v>
      </c>
    </row>
    <row r="32" spans="1:7" ht="23.25" customHeight="1" x14ac:dyDescent="0.25">
      <c r="A32" s="58" t="s">
        <v>371</v>
      </c>
      <c r="B32" s="16" t="s">
        <v>150</v>
      </c>
      <c r="C32" s="16">
        <v>11</v>
      </c>
      <c r="D32" s="16" t="s">
        <v>160</v>
      </c>
      <c r="E32" s="57" t="s">
        <v>161</v>
      </c>
      <c r="F32" s="56">
        <v>139786580047</v>
      </c>
      <c r="G32" s="43"/>
    </row>
    <row r="33" spans="1:7" ht="23.25" customHeight="1" x14ac:dyDescent="0.25">
      <c r="A33" s="34" t="s">
        <v>164</v>
      </c>
      <c r="B33" s="17"/>
      <c r="C33" s="17"/>
      <c r="D33" s="17"/>
      <c r="E33" s="33" t="s">
        <v>165</v>
      </c>
      <c r="F33" s="55">
        <f>SUM(F34)</f>
        <v>1027817755000</v>
      </c>
    </row>
    <row r="34" spans="1:7" ht="23.25" customHeight="1" thickBot="1" x14ac:dyDescent="0.3">
      <c r="A34" s="37" t="s">
        <v>166</v>
      </c>
      <c r="B34" s="16" t="s">
        <v>150</v>
      </c>
      <c r="C34" s="16">
        <v>11</v>
      </c>
      <c r="D34" s="16" t="s">
        <v>17</v>
      </c>
      <c r="E34" s="54" t="s">
        <v>167</v>
      </c>
      <c r="F34" s="53">
        <v>1027817755000</v>
      </c>
      <c r="G34" s="43"/>
    </row>
    <row r="35" spans="1:7" s="48" customFormat="1" ht="24" customHeight="1" thickBot="1" x14ac:dyDescent="0.3">
      <c r="A35" s="52" t="s">
        <v>168</v>
      </c>
      <c r="B35" s="51"/>
      <c r="C35" s="51"/>
      <c r="D35" s="51"/>
      <c r="E35" s="50" t="s">
        <v>419</v>
      </c>
      <c r="F35" s="49">
        <f>+F36+F64+F68+F72+F76+F79</f>
        <v>4505182025012</v>
      </c>
      <c r="G35" s="1"/>
    </row>
    <row r="36" spans="1:7" ht="24" customHeight="1" x14ac:dyDescent="0.25">
      <c r="A36" s="47" t="s">
        <v>170</v>
      </c>
      <c r="B36" s="46"/>
      <c r="C36" s="46"/>
      <c r="D36" s="46"/>
      <c r="E36" s="45" t="s">
        <v>171</v>
      </c>
      <c r="F36" s="44">
        <f>SUM(F37)</f>
        <v>4351815240292</v>
      </c>
    </row>
    <row r="37" spans="1:7" ht="24" customHeight="1" x14ac:dyDescent="0.25">
      <c r="A37" s="34" t="s">
        <v>172</v>
      </c>
      <c r="B37" s="17"/>
      <c r="C37" s="17"/>
      <c r="D37" s="17"/>
      <c r="E37" s="33" t="s">
        <v>173</v>
      </c>
      <c r="F37" s="32">
        <f>SUM(F38:F61)</f>
        <v>4351815240292</v>
      </c>
    </row>
    <row r="38" spans="1:7" ht="54" customHeight="1" x14ac:dyDescent="0.25">
      <c r="A38" s="31" t="s">
        <v>174</v>
      </c>
      <c r="B38" s="17" t="s">
        <v>150</v>
      </c>
      <c r="C38" s="17">
        <v>13</v>
      </c>
      <c r="D38" s="17" t="s">
        <v>17</v>
      </c>
      <c r="E38" s="30" t="s">
        <v>372</v>
      </c>
      <c r="F38" s="29">
        <v>199229942693</v>
      </c>
      <c r="G38" s="43"/>
    </row>
    <row r="39" spans="1:7" ht="49.5" customHeight="1" x14ac:dyDescent="0.25">
      <c r="A39" s="31" t="s">
        <v>181</v>
      </c>
      <c r="B39" s="17" t="s">
        <v>150</v>
      </c>
      <c r="C39" s="17">
        <v>13</v>
      </c>
      <c r="D39" s="17" t="s">
        <v>17</v>
      </c>
      <c r="E39" s="30" t="s">
        <v>182</v>
      </c>
      <c r="F39" s="29">
        <v>3111246158</v>
      </c>
    </row>
    <row r="40" spans="1:7" ht="87" customHeight="1" x14ac:dyDescent="0.25">
      <c r="A40" s="31" t="s">
        <v>186</v>
      </c>
      <c r="B40" s="17" t="s">
        <v>150</v>
      </c>
      <c r="C40" s="17">
        <v>13</v>
      </c>
      <c r="D40" s="17" t="s">
        <v>17</v>
      </c>
      <c r="E40" s="30" t="s">
        <v>187</v>
      </c>
      <c r="F40" s="29">
        <v>267568660974</v>
      </c>
    </row>
    <row r="41" spans="1:7" ht="80.25" customHeight="1" x14ac:dyDescent="0.25">
      <c r="A41" s="31" t="s">
        <v>192</v>
      </c>
      <c r="B41" s="17" t="s">
        <v>150</v>
      </c>
      <c r="C41" s="17">
        <v>13</v>
      </c>
      <c r="D41" s="17" t="s">
        <v>17</v>
      </c>
      <c r="E41" s="15" t="s">
        <v>193</v>
      </c>
      <c r="F41" s="29">
        <v>175859178607</v>
      </c>
    </row>
    <row r="42" spans="1:7" ht="61.5" customHeight="1" x14ac:dyDescent="0.25">
      <c r="A42" s="31" t="s">
        <v>197</v>
      </c>
      <c r="B42" s="17" t="s">
        <v>150</v>
      </c>
      <c r="C42" s="17">
        <v>13</v>
      </c>
      <c r="D42" s="17" t="s">
        <v>17</v>
      </c>
      <c r="E42" s="30" t="s">
        <v>198</v>
      </c>
      <c r="F42" s="29">
        <v>253083219752</v>
      </c>
    </row>
    <row r="43" spans="1:7" ht="81.75" customHeight="1" x14ac:dyDescent="0.25">
      <c r="A43" s="31" t="s">
        <v>202</v>
      </c>
      <c r="B43" s="17" t="s">
        <v>150</v>
      </c>
      <c r="C43" s="17">
        <v>13</v>
      </c>
      <c r="D43" s="17" t="s">
        <v>17</v>
      </c>
      <c r="E43" s="30" t="s">
        <v>203</v>
      </c>
      <c r="F43" s="29">
        <v>243923443489</v>
      </c>
    </row>
    <row r="44" spans="1:7" ht="72.75" customHeight="1" x14ac:dyDescent="0.25">
      <c r="A44" s="31" t="s">
        <v>207</v>
      </c>
      <c r="B44" s="17" t="s">
        <v>150</v>
      </c>
      <c r="C44" s="17">
        <v>13</v>
      </c>
      <c r="D44" s="17" t="s">
        <v>17</v>
      </c>
      <c r="E44" s="30" t="s">
        <v>208</v>
      </c>
      <c r="F44" s="29">
        <v>173754342655</v>
      </c>
    </row>
    <row r="45" spans="1:7" ht="80.25" customHeight="1" x14ac:dyDescent="0.25">
      <c r="A45" s="31" t="s">
        <v>212</v>
      </c>
      <c r="B45" s="17" t="s">
        <v>150</v>
      </c>
      <c r="C45" s="17">
        <v>13</v>
      </c>
      <c r="D45" s="17" t="s">
        <v>17</v>
      </c>
      <c r="E45" s="30" t="s">
        <v>213</v>
      </c>
      <c r="F45" s="29">
        <v>188036887431</v>
      </c>
    </row>
    <row r="46" spans="1:7" ht="65.25" customHeight="1" x14ac:dyDescent="0.25">
      <c r="A46" s="31" t="s">
        <v>217</v>
      </c>
      <c r="B46" s="17" t="s">
        <v>150</v>
      </c>
      <c r="C46" s="17">
        <v>13</v>
      </c>
      <c r="D46" s="17" t="s">
        <v>17</v>
      </c>
      <c r="E46" s="30" t="s">
        <v>218</v>
      </c>
      <c r="F46" s="29">
        <v>230526549416</v>
      </c>
    </row>
    <row r="47" spans="1:7" ht="48.75" customHeight="1" x14ac:dyDescent="0.25">
      <c r="A47" s="37" t="s">
        <v>222</v>
      </c>
      <c r="B47" s="17" t="s">
        <v>150</v>
      </c>
      <c r="C47" s="17">
        <v>13</v>
      </c>
      <c r="D47" s="17" t="s">
        <v>17</v>
      </c>
      <c r="E47" s="30" t="s">
        <v>224</v>
      </c>
      <c r="F47" s="29">
        <v>12654096592</v>
      </c>
    </row>
    <row r="48" spans="1:7" ht="69.75" customHeight="1" x14ac:dyDescent="0.25">
      <c r="A48" s="31" t="s">
        <v>228</v>
      </c>
      <c r="B48" s="17" t="s">
        <v>150</v>
      </c>
      <c r="C48" s="17">
        <v>13</v>
      </c>
      <c r="D48" s="17" t="s">
        <v>17</v>
      </c>
      <c r="E48" s="30" t="s">
        <v>229</v>
      </c>
      <c r="F48" s="29">
        <v>222571821813</v>
      </c>
    </row>
    <row r="49" spans="1:6" ht="49.5" customHeight="1" x14ac:dyDescent="0.25">
      <c r="A49" s="31" t="s">
        <v>233</v>
      </c>
      <c r="B49" s="17" t="s">
        <v>150</v>
      </c>
      <c r="C49" s="17">
        <v>13</v>
      </c>
      <c r="D49" s="17" t="s">
        <v>17</v>
      </c>
      <c r="E49" s="30" t="s">
        <v>234</v>
      </c>
      <c r="F49" s="29">
        <v>256174672458</v>
      </c>
    </row>
    <row r="50" spans="1:6" ht="66.75" customHeight="1" x14ac:dyDescent="0.25">
      <c r="A50" s="31" t="s">
        <v>238</v>
      </c>
      <c r="B50" s="17" t="s">
        <v>150</v>
      </c>
      <c r="C50" s="17">
        <v>13</v>
      </c>
      <c r="D50" s="17" t="s">
        <v>17</v>
      </c>
      <c r="E50" s="30" t="s">
        <v>239</v>
      </c>
      <c r="F50" s="29">
        <v>133566456234</v>
      </c>
    </row>
    <row r="51" spans="1:6" ht="67.5" customHeight="1" x14ac:dyDescent="0.25">
      <c r="A51" s="31" t="s">
        <v>243</v>
      </c>
      <c r="B51" s="17" t="s">
        <v>150</v>
      </c>
      <c r="C51" s="17">
        <v>13</v>
      </c>
      <c r="D51" s="17" t="s">
        <v>17</v>
      </c>
      <c r="E51" s="30" t="s">
        <v>244</v>
      </c>
      <c r="F51" s="29">
        <v>92126982346</v>
      </c>
    </row>
    <row r="52" spans="1:6" ht="95.25" customHeight="1" x14ac:dyDescent="0.25">
      <c r="A52" s="31" t="s">
        <v>248</v>
      </c>
      <c r="B52" s="17" t="s">
        <v>150</v>
      </c>
      <c r="C52" s="17">
        <v>13</v>
      </c>
      <c r="D52" s="17" t="s">
        <v>17</v>
      </c>
      <c r="E52" s="30" t="s">
        <v>249</v>
      </c>
      <c r="F52" s="29">
        <v>177242188803</v>
      </c>
    </row>
    <row r="53" spans="1:6" ht="53.25" customHeight="1" x14ac:dyDescent="0.25">
      <c r="A53" s="31" t="s">
        <v>253</v>
      </c>
      <c r="B53" s="22" t="s">
        <v>150</v>
      </c>
      <c r="C53" s="22">
        <v>13</v>
      </c>
      <c r="D53" s="17" t="s">
        <v>17</v>
      </c>
      <c r="E53" s="30" t="s">
        <v>254</v>
      </c>
      <c r="F53" s="29">
        <v>186661572672</v>
      </c>
    </row>
    <row r="54" spans="1:6" ht="69" customHeight="1" x14ac:dyDescent="0.25">
      <c r="A54" s="31" t="s">
        <v>258</v>
      </c>
      <c r="B54" s="17" t="s">
        <v>150</v>
      </c>
      <c r="C54" s="17">
        <v>13</v>
      </c>
      <c r="D54" s="17" t="s">
        <v>17</v>
      </c>
      <c r="E54" s="30" t="s">
        <v>259</v>
      </c>
      <c r="F54" s="29">
        <v>217966528302</v>
      </c>
    </row>
    <row r="55" spans="1:6" ht="64.5" customHeight="1" x14ac:dyDescent="0.25">
      <c r="A55" s="31" t="s">
        <v>263</v>
      </c>
      <c r="B55" s="17" t="s">
        <v>150</v>
      </c>
      <c r="C55" s="17">
        <v>13</v>
      </c>
      <c r="D55" s="17" t="s">
        <v>17</v>
      </c>
      <c r="E55" s="30" t="s">
        <v>264</v>
      </c>
      <c r="F55" s="29">
        <v>264689746048</v>
      </c>
    </row>
    <row r="56" spans="1:6" ht="70.5" customHeight="1" x14ac:dyDescent="0.25">
      <c r="A56" s="31" t="s">
        <v>268</v>
      </c>
      <c r="B56" s="17" t="s">
        <v>150</v>
      </c>
      <c r="C56" s="17">
        <v>13</v>
      </c>
      <c r="D56" s="17" t="s">
        <v>17</v>
      </c>
      <c r="E56" s="30" t="s">
        <v>269</v>
      </c>
      <c r="F56" s="29">
        <v>141607661383</v>
      </c>
    </row>
    <row r="57" spans="1:6" ht="70.5" customHeight="1" x14ac:dyDescent="0.25">
      <c r="A57" s="31" t="s">
        <v>273</v>
      </c>
      <c r="B57" s="17" t="s">
        <v>150</v>
      </c>
      <c r="C57" s="17">
        <v>13</v>
      </c>
      <c r="D57" s="17" t="s">
        <v>17</v>
      </c>
      <c r="E57" s="30" t="s">
        <v>274</v>
      </c>
      <c r="F57" s="29">
        <v>326484319237</v>
      </c>
    </row>
    <row r="58" spans="1:6" ht="65.25" customHeight="1" x14ac:dyDescent="0.25">
      <c r="A58" s="31" t="s">
        <v>278</v>
      </c>
      <c r="B58" s="17" t="s">
        <v>150</v>
      </c>
      <c r="C58" s="17">
        <v>13</v>
      </c>
      <c r="D58" s="17" t="s">
        <v>17</v>
      </c>
      <c r="E58" s="30" t="s">
        <v>279</v>
      </c>
      <c r="F58" s="29">
        <v>103270216578</v>
      </c>
    </row>
    <row r="59" spans="1:6" ht="64.5" customHeight="1" x14ac:dyDescent="0.25">
      <c r="A59" s="31" t="s">
        <v>283</v>
      </c>
      <c r="B59" s="17" t="s">
        <v>150</v>
      </c>
      <c r="C59" s="17">
        <v>13</v>
      </c>
      <c r="D59" s="17" t="s">
        <v>17</v>
      </c>
      <c r="E59" s="30" t="s">
        <v>284</v>
      </c>
      <c r="F59" s="29">
        <v>323578411182</v>
      </c>
    </row>
    <row r="60" spans="1:6" ht="71.25" customHeight="1" x14ac:dyDescent="0.25">
      <c r="A60" s="31" t="s">
        <v>288</v>
      </c>
      <c r="B60" s="17" t="s">
        <v>150</v>
      </c>
      <c r="C60" s="17">
        <v>13</v>
      </c>
      <c r="D60" s="17" t="s">
        <v>17</v>
      </c>
      <c r="E60" s="30" t="s">
        <v>289</v>
      </c>
      <c r="F60" s="29">
        <v>53127095469</v>
      </c>
    </row>
    <row r="61" spans="1:6" ht="30" customHeight="1" x14ac:dyDescent="0.25">
      <c r="A61" s="24" t="s">
        <v>293</v>
      </c>
      <c r="B61" s="18"/>
      <c r="C61" s="16"/>
      <c r="D61" s="16"/>
      <c r="E61" s="42" t="s">
        <v>373</v>
      </c>
      <c r="F61" s="38">
        <f>+F62+F63</f>
        <v>105000000000</v>
      </c>
    </row>
    <row r="62" spans="1:6" ht="21" customHeight="1" x14ac:dyDescent="0.25">
      <c r="A62" s="41"/>
      <c r="B62" s="18" t="s">
        <v>150</v>
      </c>
      <c r="C62" s="16">
        <v>11</v>
      </c>
      <c r="D62" s="16" t="s">
        <v>17</v>
      </c>
      <c r="E62" s="40"/>
      <c r="F62" s="35">
        <v>25000000000</v>
      </c>
    </row>
    <row r="63" spans="1:6" ht="26.25" customHeight="1" x14ac:dyDescent="0.25">
      <c r="A63" s="23"/>
      <c r="B63" s="18" t="s">
        <v>150</v>
      </c>
      <c r="C63" s="16">
        <v>13</v>
      </c>
      <c r="D63" s="16" t="s">
        <v>17</v>
      </c>
      <c r="E63" s="39"/>
      <c r="F63" s="35">
        <v>80000000000</v>
      </c>
    </row>
    <row r="64" spans="1:6" ht="35.25" customHeight="1" x14ac:dyDescent="0.25">
      <c r="A64" s="34" t="s">
        <v>294</v>
      </c>
      <c r="B64" s="22"/>
      <c r="C64" s="22"/>
      <c r="D64" s="22"/>
      <c r="E64" s="27" t="s">
        <v>295</v>
      </c>
      <c r="F64" s="32">
        <f>SUM(F65)</f>
        <v>6042022926</v>
      </c>
    </row>
    <row r="65" spans="1:6" ht="33" customHeight="1" x14ac:dyDescent="0.25">
      <c r="A65" s="34" t="s">
        <v>296</v>
      </c>
      <c r="B65" s="17"/>
      <c r="C65" s="17"/>
      <c r="D65" s="17"/>
      <c r="E65" s="33" t="s">
        <v>173</v>
      </c>
      <c r="F65" s="32">
        <f>+F66+F67</f>
        <v>6042022926</v>
      </c>
    </row>
    <row r="66" spans="1:6" ht="51.75" customHeight="1" x14ac:dyDescent="0.25">
      <c r="A66" s="31" t="s">
        <v>297</v>
      </c>
      <c r="B66" s="17" t="s">
        <v>150</v>
      </c>
      <c r="C66" s="17">
        <v>13</v>
      </c>
      <c r="D66" s="17" t="s">
        <v>17</v>
      </c>
      <c r="E66" s="30" t="s">
        <v>298</v>
      </c>
      <c r="F66" s="29">
        <v>2257022926</v>
      </c>
    </row>
    <row r="67" spans="1:6" ht="51.75" customHeight="1" x14ac:dyDescent="0.25">
      <c r="A67" s="31" t="s">
        <v>374</v>
      </c>
      <c r="B67" s="17" t="s">
        <v>150</v>
      </c>
      <c r="C67" s="17">
        <v>13</v>
      </c>
      <c r="D67" s="17" t="s">
        <v>17</v>
      </c>
      <c r="E67" s="30" t="s">
        <v>375</v>
      </c>
      <c r="F67" s="29">
        <v>3785000000</v>
      </c>
    </row>
    <row r="68" spans="1:6" ht="29.25" customHeight="1" x14ac:dyDescent="0.25">
      <c r="A68" s="34" t="s">
        <v>303</v>
      </c>
      <c r="B68" s="17"/>
      <c r="C68" s="17"/>
      <c r="D68" s="17"/>
      <c r="E68" s="33" t="s">
        <v>304</v>
      </c>
      <c r="F68" s="32">
        <f>SUM(F69)</f>
        <v>77359978684</v>
      </c>
    </row>
    <row r="69" spans="1:6" ht="29.25" customHeight="1" x14ac:dyDescent="0.25">
      <c r="A69" s="34" t="s">
        <v>305</v>
      </c>
      <c r="B69" s="17"/>
      <c r="C69" s="17"/>
      <c r="D69" s="17"/>
      <c r="E69" s="33" t="s">
        <v>173</v>
      </c>
      <c r="F69" s="32">
        <f>SUM(F70:F71)</f>
        <v>77359978684</v>
      </c>
    </row>
    <row r="70" spans="1:6" ht="49.5" customHeight="1" x14ac:dyDescent="0.25">
      <c r="A70" s="31" t="s">
        <v>306</v>
      </c>
      <c r="B70" s="17" t="s">
        <v>16</v>
      </c>
      <c r="C70" s="17">
        <v>20</v>
      </c>
      <c r="D70" s="17" t="s">
        <v>17</v>
      </c>
      <c r="E70" s="15" t="s">
        <v>307</v>
      </c>
      <c r="F70" s="29">
        <v>76235881312</v>
      </c>
    </row>
    <row r="71" spans="1:6" ht="39" customHeight="1" x14ac:dyDescent="0.25">
      <c r="A71" s="31" t="s">
        <v>315</v>
      </c>
      <c r="B71" s="17" t="s">
        <v>150</v>
      </c>
      <c r="C71" s="17">
        <v>13</v>
      </c>
      <c r="D71" s="17" t="s">
        <v>17</v>
      </c>
      <c r="E71" s="30" t="s">
        <v>316</v>
      </c>
      <c r="F71" s="29">
        <v>1124097372</v>
      </c>
    </row>
    <row r="72" spans="1:6" ht="34.5" customHeight="1" x14ac:dyDescent="0.25">
      <c r="A72" s="34" t="s">
        <v>320</v>
      </c>
      <c r="B72" s="17"/>
      <c r="C72" s="17"/>
      <c r="D72" s="17"/>
      <c r="E72" s="33" t="s">
        <v>321</v>
      </c>
      <c r="F72" s="38">
        <f>SUM(F73)</f>
        <v>4056837754</v>
      </c>
    </row>
    <row r="73" spans="1:6" ht="34.5" customHeight="1" x14ac:dyDescent="0.25">
      <c r="A73" s="34" t="s">
        <v>322</v>
      </c>
      <c r="B73" s="17"/>
      <c r="C73" s="17"/>
      <c r="D73" s="17"/>
      <c r="E73" s="27" t="s">
        <v>173</v>
      </c>
      <c r="F73" s="38">
        <f>SUM(F74:F75)</f>
        <v>4056837754</v>
      </c>
    </row>
    <row r="74" spans="1:6" ht="33" customHeight="1" x14ac:dyDescent="0.25">
      <c r="A74" s="37" t="s">
        <v>323</v>
      </c>
      <c r="B74" s="17" t="s">
        <v>150</v>
      </c>
      <c r="C74" s="17">
        <v>13</v>
      </c>
      <c r="D74" s="17" t="s">
        <v>17</v>
      </c>
      <c r="E74" s="36" t="s">
        <v>325</v>
      </c>
      <c r="F74" s="35">
        <v>1000000000</v>
      </c>
    </row>
    <row r="75" spans="1:6" ht="49.5" customHeight="1" x14ac:dyDescent="0.25">
      <c r="A75" s="31" t="s">
        <v>329</v>
      </c>
      <c r="B75" s="17" t="s">
        <v>150</v>
      </c>
      <c r="C75" s="17">
        <v>13</v>
      </c>
      <c r="D75" s="17" t="s">
        <v>17</v>
      </c>
      <c r="E75" s="30" t="s">
        <v>330</v>
      </c>
      <c r="F75" s="29">
        <v>3056837754</v>
      </c>
    </row>
    <row r="76" spans="1:6" ht="49.5" customHeight="1" x14ac:dyDescent="0.25">
      <c r="A76" s="34" t="s">
        <v>376</v>
      </c>
      <c r="B76" s="17"/>
      <c r="C76" s="17"/>
      <c r="D76" s="17"/>
      <c r="E76" s="33" t="s">
        <v>379</v>
      </c>
      <c r="F76" s="32">
        <f>+F77</f>
        <v>907945356</v>
      </c>
    </row>
    <row r="77" spans="1:6" ht="49.5" customHeight="1" x14ac:dyDescent="0.25">
      <c r="A77" s="34" t="s">
        <v>377</v>
      </c>
      <c r="B77" s="17"/>
      <c r="C77" s="17"/>
      <c r="D77" s="17"/>
      <c r="E77" s="33" t="s">
        <v>173</v>
      </c>
      <c r="F77" s="32">
        <f>+F78</f>
        <v>907945356</v>
      </c>
    </row>
    <row r="78" spans="1:6" ht="49.5" customHeight="1" x14ac:dyDescent="0.25">
      <c r="A78" s="31" t="s">
        <v>378</v>
      </c>
      <c r="B78" s="17" t="s">
        <v>150</v>
      </c>
      <c r="C78" s="17">
        <v>13</v>
      </c>
      <c r="D78" s="17" t="s">
        <v>17</v>
      </c>
      <c r="E78" s="30" t="s">
        <v>380</v>
      </c>
      <c r="F78" s="29">
        <v>907945356</v>
      </c>
    </row>
    <row r="79" spans="1:6" ht="34.5" customHeight="1" x14ac:dyDescent="0.25">
      <c r="A79" s="28" t="s">
        <v>334</v>
      </c>
      <c r="B79" s="22"/>
      <c r="C79" s="22"/>
      <c r="D79" s="22"/>
      <c r="E79" s="27" t="s">
        <v>335</v>
      </c>
      <c r="F79" s="26">
        <f>SUM(F80)</f>
        <v>65000000000</v>
      </c>
    </row>
    <row r="80" spans="1:6" ht="34.5" customHeight="1" x14ac:dyDescent="0.25">
      <c r="A80" s="28" t="s">
        <v>336</v>
      </c>
      <c r="B80" s="22"/>
      <c r="C80" s="22"/>
      <c r="D80" s="22"/>
      <c r="E80" s="27" t="s">
        <v>173</v>
      </c>
      <c r="F80" s="26">
        <f>SUM(F81:F85)</f>
        <v>65000000000</v>
      </c>
    </row>
    <row r="81" spans="1:6" ht="60" customHeight="1" x14ac:dyDescent="0.25">
      <c r="A81" s="19" t="s">
        <v>337</v>
      </c>
      <c r="B81" s="25" t="s">
        <v>150</v>
      </c>
      <c r="C81" s="17">
        <v>13</v>
      </c>
      <c r="D81" s="17" t="s">
        <v>17</v>
      </c>
      <c r="E81" s="15" t="s">
        <v>339</v>
      </c>
      <c r="F81" s="14">
        <v>200000000</v>
      </c>
    </row>
    <row r="82" spans="1:6" ht="55.5" customHeight="1" x14ac:dyDescent="0.25">
      <c r="A82" s="24" t="s">
        <v>343</v>
      </c>
      <c r="B82" s="22" t="s">
        <v>150</v>
      </c>
      <c r="C82" s="17">
        <v>13</v>
      </c>
      <c r="D82" s="17" t="s">
        <v>17</v>
      </c>
      <c r="E82" s="20" t="s">
        <v>345</v>
      </c>
      <c r="F82" s="14">
        <v>48800000000</v>
      </c>
    </row>
    <row r="83" spans="1:6" ht="55.5" customHeight="1" x14ac:dyDescent="0.25">
      <c r="A83" s="23"/>
      <c r="B83" s="22" t="s">
        <v>150</v>
      </c>
      <c r="C83" s="17">
        <v>20</v>
      </c>
      <c r="D83" s="17" t="s">
        <v>17</v>
      </c>
      <c r="E83" s="20" t="s">
        <v>345</v>
      </c>
      <c r="F83" s="14">
        <v>10000000000</v>
      </c>
    </row>
    <row r="84" spans="1:6" ht="48.75" customHeight="1" x14ac:dyDescent="0.25">
      <c r="A84" s="21" t="s">
        <v>351</v>
      </c>
      <c r="B84" s="17" t="s">
        <v>150</v>
      </c>
      <c r="C84" s="17">
        <v>13</v>
      </c>
      <c r="D84" s="17" t="s">
        <v>17</v>
      </c>
      <c r="E84" s="20" t="s">
        <v>353</v>
      </c>
      <c r="F84" s="14">
        <v>5000000000</v>
      </c>
    </row>
    <row r="85" spans="1:6" ht="72" customHeight="1" thickBot="1" x14ac:dyDescent="0.3">
      <c r="A85" s="19" t="s">
        <v>357</v>
      </c>
      <c r="B85" s="18" t="s">
        <v>150</v>
      </c>
      <c r="C85" s="17">
        <v>13</v>
      </c>
      <c r="D85" s="16" t="s">
        <v>17</v>
      </c>
      <c r="E85" s="15" t="s">
        <v>359</v>
      </c>
      <c r="F85" s="14">
        <v>1000000000</v>
      </c>
    </row>
    <row r="86" spans="1:6" s="7" customFormat="1" ht="21" customHeight="1" thickBot="1" x14ac:dyDescent="0.3">
      <c r="A86" s="13" t="s">
        <v>362</v>
      </c>
      <c r="B86" s="12"/>
      <c r="C86" s="12"/>
      <c r="D86" s="12"/>
      <c r="E86" s="12"/>
      <c r="F86" s="11">
        <f>+F8+F29+F35</f>
        <v>5772572345429</v>
      </c>
    </row>
    <row r="87" spans="1:6" s="7" customFormat="1" ht="207" customHeight="1" thickBot="1" x14ac:dyDescent="0.3">
      <c r="A87" s="10" t="s">
        <v>418</v>
      </c>
      <c r="B87" s="9"/>
      <c r="C87" s="9"/>
      <c r="D87" s="9"/>
      <c r="E87" s="9"/>
      <c r="F87" s="8"/>
    </row>
    <row r="88" spans="1:6" s="5" customFormat="1" ht="15.75" customHeight="1" x14ac:dyDescent="0.25">
      <c r="A88" s="4" t="s">
        <v>417</v>
      </c>
      <c r="E88" s="6"/>
      <c r="F88" s="6"/>
    </row>
    <row r="89" spans="1:6" ht="16.5" customHeight="1" x14ac:dyDescent="0.25">
      <c r="A89" s="4" t="s">
        <v>416</v>
      </c>
    </row>
  </sheetData>
  <mergeCells count="16">
    <mergeCell ref="A2:F2"/>
    <mergeCell ref="A3:F3"/>
    <mergeCell ref="C4:E4"/>
    <mergeCell ref="A6:A7"/>
    <mergeCell ref="B6:B7"/>
    <mergeCell ref="C6:C7"/>
    <mergeCell ref="D6:D7"/>
    <mergeCell ref="E6:E7"/>
    <mergeCell ref="F6:F7"/>
    <mergeCell ref="A87:F87"/>
    <mergeCell ref="A23:A25"/>
    <mergeCell ref="E23:E25"/>
    <mergeCell ref="A61:A63"/>
    <mergeCell ref="E61:E63"/>
    <mergeCell ref="A82:A83"/>
    <mergeCell ref="A86:E86"/>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DD1EC-31F0-4AB6-BD51-63E2737E1708}">
  <dimension ref="A1:F264"/>
  <sheetViews>
    <sheetView topLeftCell="A257" zoomScaleNormal="100" workbookViewId="0">
      <selection activeCell="A265" sqref="A265"/>
    </sheetView>
  </sheetViews>
  <sheetFormatPr baseColWidth="10" defaultRowHeight="15.75" x14ac:dyDescent="0.25"/>
  <cols>
    <col min="1" max="1" width="32.5703125" style="80" customWidth="1"/>
    <col min="2" max="2" width="16.140625" style="82" customWidth="1"/>
    <col min="3" max="3" width="11" style="80" customWidth="1"/>
    <col min="4" max="4" width="9.5703125" style="80" customWidth="1"/>
    <col min="5" max="5" width="50.140625" style="81" customWidth="1"/>
    <col min="6" max="6" width="48.140625" style="81" customWidth="1"/>
    <col min="7" max="85" width="11.42578125" style="80"/>
    <col min="86" max="86" width="15.42578125" style="80" customWidth="1"/>
    <col min="87" max="87" width="9.5703125" style="80" customWidth="1"/>
    <col min="88" max="88" width="14.42578125" style="80" customWidth="1"/>
    <col min="89" max="89" width="49.85546875" style="80" customWidth="1"/>
    <col min="90" max="90" width="22.5703125" style="80" customWidth="1"/>
    <col min="91" max="91" width="23" style="80" customWidth="1"/>
    <col min="92" max="92" width="22.85546875" style="80" customWidth="1"/>
    <col min="93" max="93" width="23.42578125" style="80" customWidth="1"/>
    <col min="94" max="94" width="22.42578125" style="80" customWidth="1"/>
    <col min="95" max="95" width="13.85546875" style="80" customWidth="1"/>
    <col min="96" max="96" width="20.7109375" style="80" customWidth="1"/>
    <col min="97" max="97" width="18.140625" style="80" customWidth="1"/>
    <col min="98" max="98" width="14.85546875" style="80" bestFit="1" customWidth="1"/>
    <col min="99" max="99" width="11.42578125" style="80"/>
    <col min="100" max="100" width="17.42578125" style="80" customWidth="1"/>
    <col min="101" max="103" width="18.140625" style="80" customWidth="1"/>
    <col min="104" max="107" width="11.42578125" style="80"/>
    <col min="108" max="108" width="34" style="80" customWidth="1"/>
    <col min="109" max="109" width="9.5703125" style="80" customWidth="1"/>
    <col min="110" max="110" width="16.7109375" style="80" customWidth="1"/>
    <col min="111" max="111" width="55.140625" style="80" customWidth="1"/>
    <col min="112" max="112" width="22.5703125" style="80" customWidth="1"/>
    <col min="113" max="113" width="23" style="80" customWidth="1"/>
    <col min="114" max="114" width="22.85546875" style="80" customWidth="1"/>
    <col min="115" max="115" width="23.42578125" style="80" customWidth="1"/>
    <col min="116" max="116" width="28.7109375" style="80" customWidth="1"/>
    <col min="117" max="117" width="12.7109375" style="80" customWidth="1"/>
    <col min="118" max="118" width="11.42578125" style="80"/>
    <col min="119" max="119" width="25.28515625" style="80" customWidth="1"/>
    <col min="120" max="120" width="15.85546875" style="80" bestFit="1" customWidth="1"/>
    <col min="121" max="122" width="18" style="80" bestFit="1" customWidth="1"/>
    <col min="123" max="341" width="11.42578125" style="80"/>
    <col min="342" max="342" width="15.42578125" style="80" customWidth="1"/>
    <col min="343" max="343" width="9.5703125" style="80" customWidth="1"/>
    <col min="344" max="344" width="14.42578125" style="80" customWidth="1"/>
    <col min="345" max="345" width="49.85546875" style="80" customWidth="1"/>
    <col min="346" max="346" width="22.5703125" style="80" customWidth="1"/>
    <col min="347" max="347" width="23" style="80" customWidth="1"/>
    <col min="348" max="348" width="22.85546875" style="80" customWidth="1"/>
    <col min="349" max="349" width="23.42578125" style="80" customWidth="1"/>
    <col min="350" max="350" width="22.42578125" style="80" customWidth="1"/>
    <col min="351" max="351" width="13.85546875" style="80" customWidth="1"/>
    <col min="352" max="352" width="20.7109375" style="80" customWidth="1"/>
    <col min="353" max="353" width="18.140625" style="80" customWidth="1"/>
    <col min="354" max="354" width="14.85546875" style="80" bestFit="1" customWidth="1"/>
    <col min="355" max="355" width="11.42578125" style="80"/>
    <col min="356" max="356" width="17.42578125" style="80" customWidth="1"/>
    <col min="357" max="359" width="18.140625" style="80" customWidth="1"/>
    <col min="360" max="363" width="11.42578125" style="80"/>
    <col min="364" max="364" width="34" style="80" customWidth="1"/>
    <col min="365" max="365" width="9.5703125" style="80" customWidth="1"/>
    <col min="366" max="366" width="16.7109375" style="80" customWidth="1"/>
    <col min="367" max="367" width="55.140625" style="80" customWidth="1"/>
    <col min="368" max="368" width="22.5703125" style="80" customWidth="1"/>
    <col min="369" max="369" width="23" style="80" customWidth="1"/>
    <col min="370" max="370" width="22.85546875" style="80" customWidth="1"/>
    <col min="371" max="371" width="23.42578125" style="80" customWidth="1"/>
    <col min="372" max="372" width="28.7109375" style="80" customWidth="1"/>
    <col min="373" max="373" width="12.7109375" style="80" customWidth="1"/>
    <col min="374" max="374" width="11.42578125" style="80"/>
    <col min="375" max="375" width="25.28515625" style="80" customWidth="1"/>
    <col min="376" max="376" width="15.85546875" style="80" bestFit="1" customWidth="1"/>
    <col min="377" max="378" width="18" style="80" bestFit="1" customWidth="1"/>
    <col min="379" max="597" width="11.42578125" style="80"/>
    <col min="598" max="598" width="15.42578125" style="80" customWidth="1"/>
    <col min="599" max="599" width="9.5703125" style="80" customWidth="1"/>
    <col min="600" max="600" width="14.42578125" style="80" customWidth="1"/>
    <col min="601" max="601" width="49.85546875" style="80" customWidth="1"/>
    <col min="602" max="602" width="22.5703125" style="80" customWidth="1"/>
    <col min="603" max="603" width="23" style="80" customWidth="1"/>
    <col min="604" max="604" width="22.85546875" style="80" customWidth="1"/>
    <col min="605" max="605" width="23.42578125" style="80" customWidth="1"/>
    <col min="606" max="606" width="22.42578125" style="80" customWidth="1"/>
    <col min="607" max="607" width="13.85546875" style="80" customWidth="1"/>
    <col min="608" max="608" width="20.7109375" style="80" customWidth="1"/>
    <col min="609" max="609" width="18.140625" style="80" customWidth="1"/>
    <col min="610" max="610" width="14.85546875" style="80" bestFit="1" customWidth="1"/>
    <col min="611" max="611" width="11.42578125" style="80"/>
    <col min="612" max="612" width="17.42578125" style="80" customWidth="1"/>
    <col min="613" max="615" width="18.140625" style="80" customWidth="1"/>
    <col min="616" max="619" width="11.42578125" style="80"/>
    <col min="620" max="620" width="34" style="80" customWidth="1"/>
    <col min="621" max="621" width="9.5703125" style="80" customWidth="1"/>
    <col min="622" max="622" width="16.7109375" style="80" customWidth="1"/>
    <col min="623" max="623" width="55.140625" style="80" customWidth="1"/>
    <col min="624" max="624" width="22.5703125" style="80" customWidth="1"/>
    <col min="625" max="625" width="23" style="80" customWidth="1"/>
    <col min="626" max="626" width="22.85546875" style="80" customWidth="1"/>
    <col min="627" max="627" width="23.42578125" style="80" customWidth="1"/>
    <col min="628" max="628" width="28.7109375" style="80" customWidth="1"/>
    <col min="629" max="629" width="12.7109375" style="80" customWidth="1"/>
    <col min="630" max="630" width="11.42578125" style="80"/>
    <col min="631" max="631" width="25.28515625" style="80" customWidth="1"/>
    <col min="632" max="632" width="15.85546875" style="80" bestFit="1" customWidth="1"/>
    <col min="633" max="634" width="18" style="80" bestFit="1" customWidth="1"/>
    <col min="635" max="853" width="11.42578125" style="80"/>
    <col min="854" max="854" width="15.42578125" style="80" customWidth="1"/>
    <col min="855" max="855" width="9.5703125" style="80" customWidth="1"/>
    <col min="856" max="856" width="14.42578125" style="80" customWidth="1"/>
    <col min="857" max="857" width="49.85546875" style="80" customWidth="1"/>
    <col min="858" max="858" width="22.5703125" style="80" customWidth="1"/>
    <col min="859" max="859" width="23" style="80" customWidth="1"/>
    <col min="860" max="860" width="22.85546875" style="80" customWidth="1"/>
    <col min="861" max="861" width="23.42578125" style="80" customWidth="1"/>
    <col min="862" max="862" width="22.42578125" style="80" customWidth="1"/>
    <col min="863" max="863" width="13.85546875" style="80" customWidth="1"/>
    <col min="864" max="864" width="20.7109375" style="80" customWidth="1"/>
    <col min="865" max="865" width="18.140625" style="80" customWidth="1"/>
    <col min="866" max="866" width="14.85546875" style="80" bestFit="1" customWidth="1"/>
    <col min="867" max="867" width="11.42578125" style="80"/>
    <col min="868" max="868" width="17.42578125" style="80" customWidth="1"/>
    <col min="869" max="871" width="18.140625" style="80" customWidth="1"/>
    <col min="872" max="875" width="11.42578125" style="80"/>
    <col min="876" max="876" width="34" style="80" customWidth="1"/>
    <col min="877" max="877" width="9.5703125" style="80" customWidth="1"/>
    <col min="878" max="878" width="16.7109375" style="80" customWidth="1"/>
    <col min="879" max="879" width="55.140625" style="80" customWidth="1"/>
    <col min="880" max="880" width="22.5703125" style="80" customWidth="1"/>
    <col min="881" max="881" width="23" style="80" customWidth="1"/>
    <col min="882" max="882" width="22.85546875" style="80" customWidth="1"/>
    <col min="883" max="883" width="23.42578125" style="80" customWidth="1"/>
    <col min="884" max="884" width="28.7109375" style="80" customWidth="1"/>
    <col min="885" max="885" width="12.7109375" style="80" customWidth="1"/>
    <col min="886" max="886" width="11.42578125" style="80"/>
    <col min="887" max="887" width="25.28515625" style="80" customWidth="1"/>
    <col min="888" max="888" width="15.85546875" style="80" bestFit="1" customWidth="1"/>
    <col min="889" max="890" width="18" style="80" bestFit="1" customWidth="1"/>
    <col min="891" max="1109" width="11.42578125" style="80"/>
    <col min="1110" max="1110" width="15.42578125" style="80" customWidth="1"/>
    <col min="1111" max="1111" width="9.5703125" style="80" customWidth="1"/>
    <col min="1112" max="1112" width="14.42578125" style="80" customWidth="1"/>
    <col min="1113" max="1113" width="49.85546875" style="80" customWidth="1"/>
    <col min="1114" max="1114" width="22.5703125" style="80" customWidth="1"/>
    <col min="1115" max="1115" width="23" style="80" customWidth="1"/>
    <col min="1116" max="1116" width="22.85546875" style="80" customWidth="1"/>
    <col min="1117" max="1117" width="23.42578125" style="80" customWidth="1"/>
    <col min="1118" max="1118" width="22.42578125" style="80" customWidth="1"/>
    <col min="1119" max="1119" width="13.85546875" style="80" customWidth="1"/>
    <col min="1120" max="1120" width="20.7109375" style="80" customWidth="1"/>
    <col min="1121" max="1121" width="18.140625" style="80" customWidth="1"/>
    <col min="1122" max="1122" width="14.85546875" style="80" bestFit="1" customWidth="1"/>
    <col min="1123" max="1123" width="11.42578125" style="80"/>
    <col min="1124" max="1124" width="17.42578125" style="80" customWidth="1"/>
    <col min="1125" max="1127" width="18.140625" style="80" customWidth="1"/>
    <col min="1128" max="1131" width="11.42578125" style="80"/>
    <col min="1132" max="1132" width="34" style="80" customWidth="1"/>
    <col min="1133" max="1133" width="9.5703125" style="80" customWidth="1"/>
    <col min="1134" max="1134" width="16.7109375" style="80" customWidth="1"/>
    <col min="1135" max="1135" width="55.140625" style="80" customWidth="1"/>
    <col min="1136" max="1136" width="22.5703125" style="80" customWidth="1"/>
    <col min="1137" max="1137" width="23" style="80" customWidth="1"/>
    <col min="1138" max="1138" width="22.85546875" style="80" customWidth="1"/>
    <col min="1139" max="1139" width="23.42578125" style="80" customWidth="1"/>
    <col min="1140" max="1140" width="28.7109375" style="80" customWidth="1"/>
    <col min="1141" max="1141" width="12.7109375" style="80" customWidth="1"/>
    <col min="1142" max="1142" width="11.42578125" style="80"/>
    <col min="1143" max="1143" width="25.28515625" style="80" customWidth="1"/>
    <col min="1144" max="1144" width="15.85546875" style="80" bestFit="1" customWidth="1"/>
    <col min="1145" max="1146" width="18" style="80" bestFit="1" customWidth="1"/>
    <col min="1147" max="1365" width="11.42578125" style="80"/>
    <col min="1366" max="1366" width="15.42578125" style="80" customWidth="1"/>
    <col min="1367" max="1367" width="9.5703125" style="80" customWidth="1"/>
    <col min="1368" max="1368" width="14.42578125" style="80" customWidth="1"/>
    <col min="1369" max="1369" width="49.85546875" style="80" customWidth="1"/>
    <col min="1370" max="1370" width="22.5703125" style="80" customWidth="1"/>
    <col min="1371" max="1371" width="23" style="80" customWidth="1"/>
    <col min="1372" max="1372" width="22.85546875" style="80" customWidth="1"/>
    <col min="1373" max="1373" width="23.42578125" style="80" customWidth="1"/>
    <col min="1374" max="1374" width="22.42578125" style="80" customWidth="1"/>
    <col min="1375" max="1375" width="13.85546875" style="80" customWidth="1"/>
    <col min="1376" max="1376" width="20.7109375" style="80" customWidth="1"/>
    <col min="1377" max="1377" width="18.140625" style="80" customWidth="1"/>
    <col min="1378" max="1378" width="14.85546875" style="80" bestFit="1" customWidth="1"/>
    <col min="1379" max="1379" width="11.42578125" style="80"/>
    <col min="1380" max="1380" width="17.42578125" style="80" customWidth="1"/>
    <col min="1381" max="1383" width="18.140625" style="80" customWidth="1"/>
    <col min="1384" max="1387" width="11.42578125" style="80"/>
    <col min="1388" max="1388" width="34" style="80" customWidth="1"/>
    <col min="1389" max="1389" width="9.5703125" style="80" customWidth="1"/>
    <col min="1390" max="1390" width="16.7109375" style="80" customWidth="1"/>
    <col min="1391" max="1391" width="55.140625" style="80" customWidth="1"/>
    <col min="1392" max="1392" width="22.5703125" style="80" customWidth="1"/>
    <col min="1393" max="1393" width="23" style="80" customWidth="1"/>
    <col min="1394" max="1394" width="22.85546875" style="80" customWidth="1"/>
    <col min="1395" max="1395" width="23.42578125" style="80" customWidth="1"/>
    <col min="1396" max="1396" width="28.7109375" style="80" customWidth="1"/>
    <col min="1397" max="1397" width="12.7109375" style="80" customWidth="1"/>
    <col min="1398" max="1398" width="11.42578125" style="80"/>
    <col min="1399" max="1399" width="25.28515625" style="80" customWidth="1"/>
    <col min="1400" max="1400" width="15.85546875" style="80" bestFit="1" customWidth="1"/>
    <col min="1401" max="1402" width="18" style="80" bestFit="1" customWidth="1"/>
    <col min="1403" max="1621" width="11.42578125" style="80"/>
    <col min="1622" max="1622" width="15.42578125" style="80" customWidth="1"/>
    <col min="1623" max="1623" width="9.5703125" style="80" customWidth="1"/>
    <col min="1624" max="1624" width="14.42578125" style="80" customWidth="1"/>
    <col min="1625" max="1625" width="49.85546875" style="80" customWidth="1"/>
    <col min="1626" max="1626" width="22.5703125" style="80" customWidth="1"/>
    <col min="1627" max="1627" width="23" style="80" customWidth="1"/>
    <col min="1628" max="1628" width="22.85546875" style="80" customWidth="1"/>
    <col min="1629" max="1629" width="23.42578125" style="80" customWidth="1"/>
    <col min="1630" max="1630" width="22.42578125" style="80" customWidth="1"/>
    <col min="1631" max="1631" width="13.85546875" style="80" customWidth="1"/>
    <col min="1632" max="1632" width="20.7109375" style="80" customWidth="1"/>
    <col min="1633" max="1633" width="18.140625" style="80" customWidth="1"/>
    <col min="1634" max="1634" width="14.85546875" style="80" bestFit="1" customWidth="1"/>
    <col min="1635" max="1635" width="11.42578125" style="80"/>
    <col min="1636" max="1636" width="17.42578125" style="80" customWidth="1"/>
    <col min="1637" max="1639" width="18.140625" style="80" customWidth="1"/>
    <col min="1640" max="1643" width="11.42578125" style="80"/>
    <col min="1644" max="1644" width="34" style="80" customWidth="1"/>
    <col min="1645" max="1645" width="9.5703125" style="80" customWidth="1"/>
    <col min="1646" max="1646" width="16.7109375" style="80" customWidth="1"/>
    <col min="1647" max="1647" width="55.140625" style="80" customWidth="1"/>
    <col min="1648" max="1648" width="22.5703125" style="80" customWidth="1"/>
    <col min="1649" max="1649" width="23" style="80" customWidth="1"/>
    <col min="1650" max="1650" width="22.85546875" style="80" customWidth="1"/>
    <col min="1651" max="1651" width="23.42578125" style="80" customWidth="1"/>
    <col min="1652" max="1652" width="28.7109375" style="80" customWidth="1"/>
    <col min="1653" max="1653" width="12.7109375" style="80" customWidth="1"/>
    <col min="1654" max="1654" width="11.42578125" style="80"/>
    <col min="1655" max="1655" width="25.28515625" style="80" customWidth="1"/>
    <col min="1656" max="1656" width="15.85546875" style="80" bestFit="1" customWidth="1"/>
    <col min="1657" max="1658" width="18" style="80" bestFit="1" customWidth="1"/>
    <col min="1659" max="1877" width="11.42578125" style="80"/>
    <col min="1878" max="1878" width="15.42578125" style="80" customWidth="1"/>
    <col min="1879" max="1879" width="9.5703125" style="80" customWidth="1"/>
    <col min="1880" max="1880" width="14.42578125" style="80" customWidth="1"/>
    <col min="1881" max="1881" width="49.85546875" style="80" customWidth="1"/>
    <col min="1882" max="1882" width="22.5703125" style="80" customWidth="1"/>
    <col min="1883" max="1883" width="23" style="80" customWidth="1"/>
    <col min="1884" max="1884" width="22.85546875" style="80" customWidth="1"/>
    <col min="1885" max="1885" width="23.42578125" style="80" customWidth="1"/>
    <col min="1886" max="1886" width="22.42578125" style="80" customWidth="1"/>
    <col min="1887" max="1887" width="13.85546875" style="80" customWidth="1"/>
    <col min="1888" max="1888" width="20.7109375" style="80" customWidth="1"/>
    <col min="1889" max="1889" width="18.140625" style="80" customWidth="1"/>
    <col min="1890" max="1890" width="14.85546875" style="80" bestFit="1" customWidth="1"/>
    <col min="1891" max="1891" width="11.42578125" style="80"/>
    <col min="1892" max="1892" width="17.42578125" style="80" customWidth="1"/>
    <col min="1893" max="1895" width="18.140625" style="80" customWidth="1"/>
    <col min="1896" max="1899" width="11.42578125" style="80"/>
    <col min="1900" max="1900" width="34" style="80" customWidth="1"/>
    <col min="1901" max="1901" width="9.5703125" style="80" customWidth="1"/>
    <col min="1902" max="1902" width="16.7109375" style="80" customWidth="1"/>
    <col min="1903" max="1903" width="55.140625" style="80" customWidth="1"/>
    <col min="1904" max="1904" width="22.5703125" style="80" customWidth="1"/>
    <col min="1905" max="1905" width="23" style="80" customWidth="1"/>
    <col min="1906" max="1906" width="22.85546875" style="80" customWidth="1"/>
    <col min="1907" max="1907" width="23.42578125" style="80" customWidth="1"/>
    <col min="1908" max="1908" width="28.7109375" style="80" customWidth="1"/>
    <col min="1909" max="1909" width="12.7109375" style="80" customWidth="1"/>
    <col min="1910" max="1910" width="11.42578125" style="80"/>
    <col min="1911" max="1911" width="25.28515625" style="80" customWidth="1"/>
    <col min="1912" max="1912" width="15.85546875" style="80" bestFit="1" customWidth="1"/>
    <col min="1913" max="1914" width="18" style="80" bestFit="1" customWidth="1"/>
    <col min="1915" max="2133" width="11.42578125" style="80"/>
    <col min="2134" max="2134" width="15.42578125" style="80" customWidth="1"/>
    <col min="2135" max="2135" width="9.5703125" style="80" customWidth="1"/>
    <col min="2136" max="2136" width="14.42578125" style="80" customWidth="1"/>
    <col min="2137" max="2137" width="49.85546875" style="80" customWidth="1"/>
    <col min="2138" max="2138" width="22.5703125" style="80" customWidth="1"/>
    <col min="2139" max="2139" width="23" style="80" customWidth="1"/>
    <col min="2140" max="2140" width="22.85546875" style="80" customWidth="1"/>
    <col min="2141" max="2141" width="23.42578125" style="80" customWidth="1"/>
    <col min="2142" max="2142" width="22.42578125" style="80" customWidth="1"/>
    <col min="2143" max="2143" width="13.85546875" style="80" customWidth="1"/>
    <col min="2144" max="2144" width="20.7109375" style="80" customWidth="1"/>
    <col min="2145" max="2145" width="18.140625" style="80" customWidth="1"/>
    <col min="2146" max="2146" width="14.85546875" style="80" bestFit="1" customWidth="1"/>
    <col min="2147" max="2147" width="11.42578125" style="80"/>
    <col min="2148" max="2148" width="17.42578125" style="80" customWidth="1"/>
    <col min="2149" max="2151" width="18.140625" style="80" customWidth="1"/>
    <col min="2152" max="2155" width="11.42578125" style="80"/>
    <col min="2156" max="2156" width="34" style="80" customWidth="1"/>
    <col min="2157" max="2157" width="9.5703125" style="80" customWidth="1"/>
    <col min="2158" max="2158" width="16.7109375" style="80" customWidth="1"/>
    <col min="2159" max="2159" width="55.140625" style="80" customWidth="1"/>
    <col min="2160" max="2160" width="22.5703125" style="80" customWidth="1"/>
    <col min="2161" max="2161" width="23" style="80" customWidth="1"/>
    <col min="2162" max="2162" width="22.85546875" style="80" customWidth="1"/>
    <col min="2163" max="2163" width="23.42578125" style="80" customWidth="1"/>
    <col min="2164" max="2164" width="28.7109375" style="80" customWidth="1"/>
    <col min="2165" max="2165" width="12.7109375" style="80" customWidth="1"/>
    <col min="2166" max="2166" width="11.42578125" style="80"/>
    <col min="2167" max="2167" width="25.28515625" style="80" customWidth="1"/>
    <col min="2168" max="2168" width="15.85546875" style="80" bestFit="1" customWidth="1"/>
    <col min="2169" max="2170" width="18" style="80" bestFit="1" customWidth="1"/>
    <col min="2171" max="2389" width="11.42578125" style="80"/>
    <col min="2390" max="2390" width="15.42578125" style="80" customWidth="1"/>
    <col min="2391" max="2391" width="9.5703125" style="80" customWidth="1"/>
    <col min="2392" max="2392" width="14.42578125" style="80" customWidth="1"/>
    <col min="2393" max="2393" width="49.85546875" style="80" customWidth="1"/>
    <col min="2394" max="2394" width="22.5703125" style="80" customWidth="1"/>
    <col min="2395" max="2395" width="23" style="80" customWidth="1"/>
    <col min="2396" max="2396" width="22.85546875" style="80" customWidth="1"/>
    <col min="2397" max="2397" width="23.42578125" style="80" customWidth="1"/>
    <col min="2398" max="2398" width="22.42578125" style="80" customWidth="1"/>
    <col min="2399" max="2399" width="13.85546875" style="80" customWidth="1"/>
    <col min="2400" max="2400" width="20.7109375" style="80" customWidth="1"/>
    <col min="2401" max="2401" width="18.140625" style="80" customWidth="1"/>
    <col min="2402" max="2402" width="14.85546875" style="80" bestFit="1" customWidth="1"/>
    <col min="2403" max="2403" width="11.42578125" style="80"/>
    <col min="2404" max="2404" width="17.42578125" style="80" customWidth="1"/>
    <col min="2405" max="2407" width="18.140625" style="80" customWidth="1"/>
    <col min="2408" max="2411" width="11.42578125" style="80"/>
    <col min="2412" max="2412" width="34" style="80" customWidth="1"/>
    <col min="2413" max="2413" width="9.5703125" style="80" customWidth="1"/>
    <col min="2414" max="2414" width="16.7109375" style="80" customWidth="1"/>
    <col min="2415" max="2415" width="55.140625" style="80" customWidth="1"/>
    <col min="2416" max="2416" width="22.5703125" style="80" customWidth="1"/>
    <col min="2417" max="2417" width="23" style="80" customWidth="1"/>
    <col min="2418" max="2418" width="22.85546875" style="80" customWidth="1"/>
    <col min="2419" max="2419" width="23.42578125" style="80" customWidth="1"/>
    <col min="2420" max="2420" width="28.7109375" style="80" customWidth="1"/>
    <col min="2421" max="2421" width="12.7109375" style="80" customWidth="1"/>
    <col min="2422" max="2422" width="11.42578125" style="80"/>
    <col min="2423" max="2423" width="25.28515625" style="80" customWidth="1"/>
    <col min="2424" max="2424" width="15.85546875" style="80" bestFit="1" customWidth="1"/>
    <col min="2425" max="2426" width="18" style="80" bestFit="1" customWidth="1"/>
    <col min="2427" max="2645" width="11.42578125" style="80"/>
    <col min="2646" max="2646" width="15.42578125" style="80" customWidth="1"/>
    <col min="2647" max="2647" width="9.5703125" style="80" customWidth="1"/>
    <col min="2648" max="2648" width="14.42578125" style="80" customWidth="1"/>
    <col min="2649" max="2649" width="49.85546875" style="80" customWidth="1"/>
    <col min="2650" max="2650" width="22.5703125" style="80" customWidth="1"/>
    <col min="2651" max="2651" width="23" style="80" customWidth="1"/>
    <col min="2652" max="2652" width="22.85546875" style="80" customWidth="1"/>
    <col min="2653" max="2653" width="23.42578125" style="80" customWidth="1"/>
    <col min="2654" max="2654" width="22.42578125" style="80" customWidth="1"/>
    <col min="2655" max="2655" width="13.85546875" style="80" customWidth="1"/>
    <col min="2656" max="2656" width="20.7109375" style="80" customWidth="1"/>
    <col min="2657" max="2657" width="18.140625" style="80" customWidth="1"/>
    <col min="2658" max="2658" width="14.85546875" style="80" bestFit="1" customWidth="1"/>
    <col min="2659" max="2659" width="11.42578125" style="80"/>
    <col min="2660" max="2660" width="17.42578125" style="80" customWidth="1"/>
    <col min="2661" max="2663" width="18.140625" style="80" customWidth="1"/>
    <col min="2664" max="2667" width="11.42578125" style="80"/>
    <col min="2668" max="2668" width="34" style="80" customWidth="1"/>
    <col min="2669" max="2669" width="9.5703125" style="80" customWidth="1"/>
    <col min="2670" max="2670" width="16.7109375" style="80" customWidth="1"/>
    <col min="2671" max="2671" width="55.140625" style="80" customWidth="1"/>
    <col min="2672" max="2672" width="22.5703125" style="80" customWidth="1"/>
    <col min="2673" max="2673" width="23" style="80" customWidth="1"/>
    <col min="2674" max="2674" width="22.85546875" style="80" customWidth="1"/>
    <col min="2675" max="2675" width="23.42578125" style="80" customWidth="1"/>
    <col min="2676" max="2676" width="28.7109375" style="80" customWidth="1"/>
    <col min="2677" max="2677" width="12.7109375" style="80" customWidth="1"/>
    <col min="2678" max="2678" width="11.42578125" style="80"/>
    <col min="2679" max="2679" width="25.28515625" style="80" customWidth="1"/>
    <col min="2680" max="2680" width="15.85546875" style="80" bestFit="1" customWidth="1"/>
    <col min="2681" max="2682" width="18" style="80" bestFit="1" customWidth="1"/>
    <col min="2683" max="2901" width="11.42578125" style="80"/>
    <col min="2902" max="2902" width="15.42578125" style="80" customWidth="1"/>
    <col min="2903" max="2903" width="9.5703125" style="80" customWidth="1"/>
    <col min="2904" max="2904" width="14.42578125" style="80" customWidth="1"/>
    <col min="2905" max="2905" width="49.85546875" style="80" customWidth="1"/>
    <col min="2906" max="2906" width="22.5703125" style="80" customWidth="1"/>
    <col min="2907" max="2907" width="23" style="80" customWidth="1"/>
    <col min="2908" max="2908" width="22.85546875" style="80" customWidth="1"/>
    <col min="2909" max="2909" width="23.42578125" style="80" customWidth="1"/>
    <col min="2910" max="2910" width="22.42578125" style="80" customWidth="1"/>
    <col min="2911" max="2911" width="13.85546875" style="80" customWidth="1"/>
    <col min="2912" max="2912" width="20.7109375" style="80" customWidth="1"/>
    <col min="2913" max="2913" width="18.140625" style="80" customWidth="1"/>
    <col min="2914" max="2914" width="14.85546875" style="80" bestFit="1" customWidth="1"/>
    <col min="2915" max="2915" width="11.42578125" style="80"/>
    <col min="2916" max="2916" width="17.42578125" style="80" customWidth="1"/>
    <col min="2917" max="2919" width="18.140625" style="80" customWidth="1"/>
    <col min="2920" max="2923" width="11.42578125" style="80"/>
    <col min="2924" max="2924" width="34" style="80" customWidth="1"/>
    <col min="2925" max="2925" width="9.5703125" style="80" customWidth="1"/>
    <col min="2926" max="2926" width="16.7109375" style="80" customWidth="1"/>
    <col min="2927" max="2927" width="55.140625" style="80" customWidth="1"/>
    <col min="2928" max="2928" width="22.5703125" style="80" customWidth="1"/>
    <col min="2929" max="2929" width="23" style="80" customWidth="1"/>
    <col min="2930" max="2930" width="22.85546875" style="80" customWidth="1"/>
    <col min="2931" max="2931" width="23.42578125" style="80" customWidth="1"/>
    <col min="2932" max="2932" width="28.7109375" style="80" customWidth="1"/>
    <col min="2933" max="2933" width="12.7109375" style="80" customWidth="1"/>
    <col min="2934" max="2934" width="11.42578125" style="80"/>
    <col min="2935" max="2935" width="25.28515625" style="80" customWidth="1"/>
    <col min="2936" max="2936" width="15.85546875" style="80" bestFit="1" customWidth="1"/>
    <col min="2937" max="2938" width="18" style="80" bestFit="1" customWidth="1"/>
    <col min="2939" max="3157" width="11.42578125" style="80"/>
    <col min="3158" max="3158" width="15.42578125" style="80" customWidth="1"/>
    <col min="3159" max="3159" width="9.5703125" style="80" customWidth="1"/>
    <col min="3160" max="3160" width="14.42578125" style="80" customWidth="1"/>
    <col min="3161" max="3161" width="49.85546875" style="80" customWidth="1"/>
    <col min="3162" max="3162" width="22.5703125" style="80" customWidth="1"/>
    <col min="3163" max="3163" width="23" style="80" customWidth="1"/>
    <col min="3164" max="3164" width="22.85546875" style="80" customWidth="1"/>
    <col min="3165" max="3165" width="23.42578125" style="80" customWidth="1"/>
    <col min="3166" max="3166" width="22.42578125" style="80" customWidth="1"/>
    <col min="3167" max="3167" width="13.85546875" style="80" customWidth="1"/>
    <col min="3168" max="3168" width="20.7109375" style="80" customWidth="1"/>
    <col min="3169" max="3169" width="18.140625" style="80" customWidth="1"/>
    <col min="3170" max="3170" width="14.85546875" style="80" bestFit="1" customWidth="1"/>
    <col min="3171" max="3171" width="11.42578125" style="80"/>
    <col min="3172" max="3172" width="17.42578125" style="80" customWidth="1"/>
    <col min="3173" max="3175" width="18.140625" style="80" customWidth="1"/>
    <col min="3176" max="3179" width="11.42578125" style="80"/>
    <col min="3180" max="3180" width="34" style="80" customWidth="1"/>
    <col min="3181" max="3181" width="9.5703125" style="80" customWidth="1"/>
    <col min="3182" max="3182" width="16.7109375" style="80" customWidth="1"/>
    <col min="3183" max="3183" width="55.140625" style="80" customWidth="1"/>
    <col min="3184" max="3184" width="22.5703125" style="80" customWidth="1"/>
    <col min="3185" max="3185" width="23" style="80" customWidth="1"/>
    <col min="3186" max="3186" width="22.85546875" style="80" customWidth="1"/>
    <col min="3187" max="3187" width="23.42578125" style="80" customWidth="1"/>
    <col min="3188" max="3188" width="28.7109375" style="80" customWidth="1"/>
    <col min="3189" max="3189" width="12.7109375" style="80" customWidth="1"/>
    <col min="3190" max="3190" width="11.42578125" style="80"/>
    <col min="3191" max="3191" width="25.28515625" style="80" customWidth="1"/>
    <col min="3192" max="3192" width="15.85546875" style="80" bestFit="1" customWidth="1"/>
    <col min="3193" max="3194" width="18" style="80" bestFit="1" customWidth="1"/>
    <col min="3195" max="3413" width="11.42578125" style="80"/>
    <col min="3414" max="3414" width="15.42578125" style="80" customWidth="1"/>
    <col min="3415" max="3415" width="9.5703125" style="80" customWidth="1"/>
    <col min="3416" max="3416" width="14.42578125" style="80" customWidth="1"/>
    <col min="3417" max="3417" width="49.85546875" style="80" customWidth="1"/>
    <col min="3418" max="3418" width="22.5703125" style="80" customWidth="1"/>
    <col min="3419" max="3419" width="23" style="80" customWidth="1"/>
    <col min="3420" max="3420" width="22.85546875" style="80" customWidth="1"/>
    <col min="3421" max="3421" width="23.42578125" style="80" customWidth="1"/>
    <col min="3422" max="3422" width="22.42578125" style="80" customWidth="1"/>
    <col min="3423" max="3423" width="13.85546875" style="80" customWidth="1"/>
    <col min="3424" max="3424" width="20.7109375" style="80" customWidth="1"/>
    <col min="3425" max="3425" width="18.140625" style="80" customWidth="1"/>
    <col min="3426" max="3426" width="14.85546875" style="80" bestFit="1" customWidth="1"/>
    <col min="3427" max="3427" width="11.42578125" style="80"/>
    <col min="3428" max="3428" width="17.42578125" style="80" customWidth="1"/>
    <col min="3429" max="3431" width="18.140625" style="80" customWidth="1"/>
    <col min="3432" max="3435" width="11.42578125" style="80"/>
    <col min="3436" max="3436" width="34" style="80" customWidth="1"/>
    <col min="3437" max="3437" width="9.5703125" style="80" customWidth="1"/>
    <col min="3438" max="3438" width="16.7109375" style="80" customWidth="1"/>
    <col min="3439" max="3439" width="55.140625" style="80" customWidth="1"/>
    <col min="3440" max="3440" width="22.5703125" style="80" customWidth="1"/>
    <col min="3441" max="3441" width="23" style="80" customWidth="1"/>
    <col min="3442" max="3442" width="22.85546875" style="80" customWidth="1"/>
    <col min="3443" max="3443" width="23.42578125" style="80" customWidth="1"/>
    <col min="3444" max="3444" width="28.7109375" style="80" customWidth="1"/>
    <col min="3445" max="3445" width="12.7109375" style="80" customWidth="1"/>
    <col min="3446" max="3446" width="11.42578125" style="80"/>
    <col min="3447" max="3447" width="25.28515625" style="80" customWidth="1"/>
    <col min="3448" max="3448" width="15.85546875" style="80" bestFit="1" customWidth="1"/>
    <col min="3449" max="3450" width="18" style="80" bestFit="1" customWidth="1"/>
    <col min="3451" max="3669" width="11.42578125" style="80"/>
    <col min="3670" max="3670" width="15.42578125" style="80" customWidth="1"/>
    <col min="3671" max="3671" width="9.5703125" style="80" customWidth="1"/>
    <col min="3672" max="3672" width="14.42578125" style="80" customWidth="1"/>
    <col min="3673" max="3673" width="49.85546875" style="80" customWidth="1"/>
    <col min="3674" max="3674" width="22.5703125" style="80" customWidth="1"/>
    <col min="3675" max="3675" width="23" style="80" customWidth="1"/>
    <col min="3676" max="3676" width="22.85546875" style="80" customWidth="1"/>
    <col min="3677" max="3677" width="23.42578125" style="80" customWidth="1"/>
    <col min="3678" max="3678" width="22.42578125" style="80" customWidth="1"/>
    <col min="3679" max="3679" width="13.85546875" style="80" customWidth="1"/>
    <col min="3680" max="3680" width="20.7109375" style="80" customWidth="1"/>
    <col min="3681" max="3681" width="18.140625" style="80" customWidth="1"/>
    <col min="3682" max="3682" width="14.85546875" style="80" bestFit="1" customWidth="1"/>
    <col min="3683" max="3683" width="11.42578125" style="80"/>
    <col min="3684" max="3684" width="17.42578125" style="80" customWidth="1"/>
    <col min="3685" max="3687" width="18.140625" style="80" customWidth="1"/>
    <col min="3688" max="3691" width="11.42578125" style="80"/>
    <col min="3692" max="3692" width="34" style="80" customWidth="1"/>
    <col min="3693" max="3693" width="9.5703125" style="80" customWidth="1"/>
    <col min="3694" max="3694" width="16.7109375" style="80" customWidth="1"/>
    <col min="3695" max="3695" width="55.140625" style="80" customWidth="1"/>
    <col min="3696" max="3696" width="22.5703125" style="80" customWidth="1"/>
    <col min="3697" max="3697" width="23" style="80" customWidth="1"/>
    <col min="3698" max="3698" width="22.85546875" style="80" customWidth="1"/>
    <col min="3699" max="3699" width="23.42578125" style="80" customWidth="1"/>
    <col min="3700" max="3700" width="28.7109375" style="80" customWidth="1"/>
    <col min="3701" max="3701" width="12.7109375" style="80" customWidth="1"/>
    <col min="3702" max="3702" width="11.42578125" style="80"/>
    <col min="3703" max="3703" width="25.28515625" style="80" customWidth="1"/>
    <col min="3704" max="3704" width="15.85546875" style="80" bestFit="1" customWidth="1"/>
    <col min="3705" max="3706" width="18" style="80" bestFit="1" customWidth="1"/>
    <col min="3707" max="3925" width="11.42578125" style="80"/>
    <col min="3926" max="3926" width="15.42578125" style="80" customWidth="1"/>
    <col min="3927" max="3927" width="9.5703125" style="80" customWidth="1"/>
    <col min="3928" max="3928" width="14.42578125" style="80" customWidth="1"/>
    <col min="3929" max="3929" width="49.85546875" style="80" customWidth="1"/>
    <col min="3930" max="3930" width="22.5703125" style="80" customWidth="1"/>
    <col min="3931" max="3931" width="23" style="80" customWidth="1"/>
    <col min="3932" max="3932" width="22.85546875" style="80" customWidth="1"/>
    <col min="3933" max="3933" width="23.42578125" style="80" customWidth="1"/>
    <col min="3934" max="3934" width="22.42578125" style="80" customWidth="1"/>
    <col min="3935" max="3935" width="13.85546875" style="80" customWidth="1"/>
    <col min="3936" max="3936" width="20.7109375" style="80" customWidth="1"/>
    <col min="3937" max="3937" width="18.140625" style="80" customWidth="1"/>
    <col min="3938" max="3938" width="14.85546875" style="80" bestFit="1" customWidth="1"/>
    <col min="3939" max="3939" width="11.42578125" style="80"/>
    <col min="3940" max="3940" width="17.42578125" style="80" customWidth="1"/>
    <col min="3941" max="3943" width="18.140625" style="80" customWidth="1"/>
    <col min="3944" max="3947" width="11.42578125" style="80"/>
    <col min="3948" max="3948" width="34" style="80" customWidth="1"/>
    <col min="3949" max="3949" width="9.5703125" style="80" customWidth="1"/>
    <col min="3950" max="3950" width="16.7109375" style="80" customWidth="1"/>
    <col min="3951" max="3951" width="55.140625" style="80" customWidth="1"/>
    <col min="3952" max="3952" width="22.5703125" style="80" customWidth="1"/>
    <col min="3953" max="3953" width="23" style="80" customWidth="1"/>
    <col min="3954" max="3954" width="22.85546875" style="80" customWidth="1"/>
    <col min="3955" max="3955" width="23.42578125" style="80" customWidth="1"/>
    <col min="3956" max="3956" width="28.7109375" style="80" customWidth="1"/>
    <col min="3957" max="3957" width="12.7109375" style="80" customWidth="1"/>
    <col min="3958" max="3958" width="11.42578125" style="80"/>
    <col min="3959" max="3959" width="25.28515625" style="80" customWidth="1"/>
    <col min="3960" max="3960" width="15.85546875" style="80" bestFit="1" customWidth="1"/>
    <col min="3961" max="3962" width="18" style="80" bestFit="1" customWidth="1"/>
    <col min="3963" max="4181" width="11.42578125" style="80"/>
    <col min="4182" max="4182" width="15.42578125" style="80" customWidth="1"/>
    <col min="4183" max="4183" width="9.5703125" style="80" customWidth="1"/>
    <col min="4184" max="4184" width="14.42578125" style="80" customWidth="1"/>
    <col min="4185" max="4185" width="49.85546875" style="80" customWidth="1"/>
    <col min="4186" max="4186" width="22.5703125" style="80" customWidth="1"/>
    <col min="4187" max="4187" width="23" style="80" customWidth="1"/>
    <col min="4188" max="4188" width="22.85546875" style="80" customWidth="1"/>
    <col min="4189" max="4189" width="23.42578125" style="80" customWidth="1"/>
    <col min="4190" max="4190" width="22.42578125" style="80" customWidth="1"/>
    <col min="4191" max="4191" width="13.85546875" style="80" customWidth="1"/>
    <col min="4192" max="4192" width="20.7109375" style="80" customWidth="1"/>
    <col min="4193" max="4193" width="18.140625" style="80" customWidth="1"/>
    <col min="4194" max="4194" width="14.85546875" style="80" bestFit="1" customWidth="1"/>
    <col min="4195" max="4195" width="11.42578125" style="80"/>
    <col min="4196" max="4196" width="17.42578125" style="80" customWidth="1"/>
    <col min="4197" max="4199" width="18.140625" style="80" customWidth="1"/>
    <col min="4200" max="4203" width="11.42578125" style="80"/>
    <col min="4204" max="4204" width="34" style="80" customWidth="1"/>
    <col min="4205" max="4205" width="9.5703125" style="80" customWidth="1"/>
    <col min="4206" max="4206" width="16.7109375" style="80" customWidth="1"/>
    <col min="4207" max="4207" width="55.140625" style="80" customWidth="1"/>
    <col min="4208" max="4208" width="22.5703125" style="80" customWidth="1"/>
    <col min="4209" max="4209" width="23" style="80" customWidth="1"/>
    <col min="4210" max="4210" width="22.85546875" style="80" customWidth="1"/>
    <col min="4211" max="4211" width="23.42578125" style="80" customWidth="1"/>
    <col min="4212" max="4212" width="28.7109375" style="80" customWidth="1"/>
    <col min="4213" max="4213" width="12.7109375" style="80" customWidth="1"/>
    <col min="4214" max="4214" width="11.42578125" style="80"/>
    <col min="4215" max="4215" width="25.28515625" style="80" customWidth="1"/>
    <col min="4216" max="4216" width="15.85546875" style="80" bestFit="1" customWidth="1"/>
    <col min="4217" max="4218" width="18" style="80" bestFit="1" customWidth="1"/>
    <col min="4219" max="4437" width="11.42578125" style="80"/>
    <col min="4438" max="4438" width="15.42578125" style="80" customWidth="1"/>
    <col min="4439" max="4439" width="9.5703125" style="80" customWidth="1"/>
    <col min="4440" max="4440" width="14.42578125" style="80" customWidth="1"/>
    <col min="4441" max="4441" width="49.85546875" style="80" customWidth="1"/>
    <col min="4442" max="4442" width="22.5703125" style="80" customWidth="1"/>
    <col min="4443" max="4443" width="23" style="80" customWidth="1"/>
    <col min="4444" max="4444" width="22.85546875" style="80" customWidth="1"/>
    <col min="4445" max="4445" width="23.42578125" style="80" customWidth="1"/>
    <col min="4446" max="4446" width="22.42578125" style="80" customWidth="1"/>
    <col min="4447" max="4447" width="13.85546875" style="80" customWidth="1"/>
    <col min="4448" max="4448" width="20.7109375" style="80" customWidth="1"/>
    <col min="4449" max="4449" width="18.140625" style="80" customWidth="1"/>
    <col min="4450" max="4450" width="14.85546875" style="80" bestFit="1" customWidth="1"/>
    <col min="4451" max="4451" width="11.42578125" style="80"/>
    <col min="4452" max="4452" width="17.42578125" style="80" customWidth="1"/>
    <col min="4453" max="4455" width="18.140625" style="80" customWidth="1"/>
    <col min="4456" max="4459" width="11.42578125" style="80"/>
    <col min="4460" max="4460" width="34" style="80" customWidth="1"/>
    <col min="4461" max="4461" width="9.5703125" style="80" customWidth="1"/>
    <col min="4462" max="4462" width="16.7109375" style="80" customWidth="1"/>
    <col min="4463" max="4463" width="55.140625" style="80" customWidth="1"/>
    <col min="4464" max="4464" width="22.5703125" style="80" customWidth="1"/>
    <col min="4465" max="4465" width="23" style="80" customWidth="1"/>
    <col min="4466" max="4466" width="22.85546875" style="80" customWidth="1"/>
    <col min="4467" max="4467" width="23.42578125" style="80" customWidth="1"/>
    <col min="4468" max="4468" width="28.7109375" style="80" customWidth="1"/>
    <col min="4469" max="4469" width="12.7109375" style="80" customWidth="1"/>
    <col min="4470" max="4470" width="11.42578125" style="80"/>
    <col min="4471" max="4471" width="25.28515625" style="80" customWidth="1"/>
    <col min="4472" max="4472" width="15.85546875" style="80" bestFit="1" customWidth="1"/>
    <col min="4473" max="4474" width="18" style="80" bestFit="1" customWidth="1"/>
    <col min="4475" max="4693" width="11.42578125" style="80"/>
    <col min="4694" max="4694" width="15.42578125" style="80" customWidth="1"/>
    <col min="4695" max="4695" width="9.5703125" style="80" customWidth="1"/>
    <col min="4696" max="4696" width="14.42578125" style="80" customWidth="1"/>
    <col min="4697" max="4697" width="49.85546875" style="80" customWidth="1"/>
    <col min="4698" max="4698" width="22.5703125" style="80" customWidth="1"/>
    <col min="4699" max="4699" width="23" style="80" customWidth="1"/>
    <col min="4700" max="4700" width="22.85546875" style="80" customWidth="1"/>
    <col min="4701" max="4701" width="23.42578125" style="80" customWidth="1"/>
    <col min="4702" max="4702" width="22.42578125" style="80" customWidth="1"/>
    <col min="4703" max="4703" width="13.85546875" style="80" customWidth="1"/>
    <col min="4704" max="4704" width="20.7109375" style="80" customWidth="1"/>
    <col min="4705" max="4705" width="18.140625" style="80" customWidth="1"/>
    <col min="4706" max="4706" width="14.85546875" style="80" bestFit="1" customWidth="1"/>
    <col min="4707" max="4707" width="11.42578125" style="80"/>
    <col min="4708" max="4708" width="17.42578125" style="80" customWidth="1"/>
    <col min="4709" max="4711" width="18.140625" style="80" customWidth="1"/>
    <col min="4712" max="4715" width="11.42578125" style="80"/>
    <col min="4716" max="4716" width="34" style="80" customWidth="1"/>
    <col min="4717" max="4717" width="9.5703125" style="80" customWidth="1"/>
    <col min="4718" max="4718" width="16.7109375" style="80" customWidth="1"/>
    <col min="4719" max="4719" width="55.140625" style="80" customWidth="1"/>
    <col min="4720" max="4720" width="22.5703125" style="80" customWidth="1"/>
    <col min="4721" max="4721" width="23" style="80" customWidth="1"/>
    <col min="4722" max="4722" width="22.85546875" style="80" customWidth="1"/>
    <col min="4723" max="4723" width="23.42578125" style="80" customWidth="1"/>
    <col min="4724" max="4724" width="28.7109375" style="80" customWidth="1"/>
    <col min="4725" max="4725" width="12.7109375" style="80" customWidth="1"/>
    <col min="4726" max="4726" width="11.42578125" style="80"/>
    <col min="4727" max="4727" width="25.28515625" style="80" customWidth="1"/>
    <col min="4728" max="4728" width="15.85546875" style="80" bestFit="1" customWidth="1"/>
    <col min="4729" max="4730" width="18" style="80" bestFit="1" customWidth="1"/>
    <col min="4731" max="4949" width="11.42578125" style="80"/>
    <col min="4950" max="4950" width="15.42578125" style="80" customWidth="1"/>
    <col min="4951" max="4951" width="9.5703125" style="80" customWidth="1"/>
    <col min="4952" max="4952" width="14.42578125" style="80" customWidth="1"/>
    <col min="4953" max="4953" width="49.85546875" style="80" customWidth="1"/>
    <col min="4954" max="4954" width="22.5703125" style="80" customWidth="1"/>
    <col min="4955" max="4955" width="23" style="80" customWidth="1"/>
    <col min="4956" max="4956" width="22.85546875" style="80" customWidth="1"/>
    <col min="4957" max="4957" width="23.42578125" style="80" customWidth="1"/>
    <col min="4958" max="4958" width="22.42578125" style="80" customWidth="1"/>
    <col min="4959" max="4959" width="13.85546875" style="80" customWidth="1"/>
    <col min="4960" max="4960" width="20.7109375" style="80" customWidth="1"/>
    <col min="4961" max="4961" width="18.140625" style="80" customWidth="1"/>
    <col min="4962" max="4962" width="14.85546875" style="80" bestFit="1" customWidth="1"/>
    <col min="4963" max="4963" width="11.42578125" style="80"/>
    <col min="4964" max="4964" width="17.42578125" style="80" customWidth="1"/>
    <col min="4965" max="4967" width="18.140625" style="80" customWidth="1"/>
    <col min="4968" max="4971" width="11.42578125" style="80"/>
    <col min="4972" max="4972" width="34" style="80" customWidth="1"/>
    <col min="4973" max="4973" width="9.5703125" style="80" customWidth="1"/>
    <col min="4974" max="4974" width="16.7109375" style="80" customWidth="1"/>
    <col min="4975" max="4975" width="55.140625" style="80" customWidth="1"/>
    <col min="4976" max="4976" width="22.5703125" style="80" customWidth="1"/>
    <col min="4977" max="4977" width="23" style="80" customWidth="1"/>
    <col min="4978" max="4978" width="22.85546875" style="80" customWidth="1"/>
    <col min="4979" max="4979" width="23.42578125" style="80" customWidth="1"/>
    <col min="4980" max="4980" width="28.7109375" style="80" customWidth="1"/>
    <col min="4981" max="4981" width="12.7109375" style="80" customWidth="1"/>
    <col min="4982" max="4982" width="11.42578125" style="80"/>
    <col min="4983" max="4983" width="25.28515625" style="80" customWidth="1"/>
    <col min="4984" max="4984" width="15.85546875" style="80" bestFit="1" customWidth="1"/>
    <col min="4985" max="4986" width="18" style="80" bestFit="1" customWidth="1"/>
    <col min="4987" max="5205" width="11.42578125" style="80"/>
    <col min="5206" max="5206" width="15.42578125" style="80" customWidth="1"/>
    <col min="5207" max="5207" width="9.5703125" style="80" customWidth="1"/>
    <col min="5208" max="5208" width="14.42578125" style="80" customWidth="1"/>
    <col min="5209" max="5209" width="49.85546875" style="80" customWidth="1"/>
    <col min="5210" max="5210" width="22.5703125" style="80" customWidth="1"/>
    <col min="5211" max="5211" width="23" style="80" customWidth="1"/>
    <col min="5212" max="5212" width="22.85546875" style="80" customWidth="1"/>
    <col min="5213" max="5213" width="23.42578125" style="80" customWidth="1"/>
    <col min="5214" max="5214" width="22.42578125" style="80" customWidth="1"/>
    <col min="5215" max="5215" width="13.85546875" style="80" customWidth="1"/>
    <col min="5216" max="5216" width="20.7109375" style="80" customWidth="1"/>
    <col min="5217" max="5217" width="18.140625" style="80" customWidth="1"/>
    <col min="5218" max="5218" width="14.85546875" style="80" bestFit="1" customWidth="1"/>
    <col min="5219" max="5219" width="11.42578125" style="80"/>
    <col min="5220" max="5220" width="17.42578125" style="80" customWidth="1"/>
    <col min="5221" max="5223" width="18.140625" style="80" customWidth="1"/>
    <col min="5224" max="5227" width="11.42578125" style="80"/>
    <col min="5228" max="5228" width="34" style="80" customWidth="1"/>
    <col min="5229" max="5229" width="9.5703125" style="80" customWidth="1"/>
    <col min="5230" max="5230" width="16.7109375" style="80" customWidth="1"/>
    <col min="5231" max="5231" width="55.140625" style="80" customWidth="1"/>
    <col min="5232" max="5232" width="22.5703125" style="80" customWidth="1"/>
    <col min="5233" max="5233" width="23" style="80" customWidth="1"/>
    <col min="5234" max="5234" width="22.85546875" style="80" customWidth="1"/>
    <col min="5235" max="5235" width="23.42578125" style="80" customWidth="1"/>
    <col min="5236" max="5236" width="28.7109375" style="80" customWidth="1"/>
    <col min="5237" max="5237" width="12.7109375" style="80" customWidth="1"/>
    <col min="5238" max="5238" width="11.42578125" style="80"/>
    <col min="5239" max="5239" width="25.28515625" style="80" customWidth="1"/>
    <col min="5240" max="5240" width="15.85546875" style="80" bestFit="1" customWidth="1"/>
    <col min="5241" max="5242" width="18" style="80" bestFit="1" customWidth="1"/>
    <col min="5243" max="5461" width="11.42578125" style="80"/>
    <col min="5462" max="5462" width="15.42578125" style="80" customWidth="1"/>
    <col min="5463" max="5463" width="9.5703125" style="80" customWidth="1"/>
    <col min="5464" max="5464" width="14.42578125" style="80" customWidth="1"/>
    <col min="5465" max="5465" width="49.85546875" style="80" customWidth="1"/>
    <col min="5466" max="5466" width="22.5703125" style="80" customWidth="1"/>
    <col min="5467" max="5467" width="23" style="80" customWidth="1"/>
    <col min="5468" max="5468" width="22.85546875" style="80" customWidth="1"/>
    <col min="5469" max="5469" width="23.42578125" style="80" customWidth="1"/>
    <col min="5470" max="5470" width="22.42578125" style="80" customWidth="1"/>
    <col min="5471" max="5471" width="13.85546875" style="80" customWidth="1"/>
    <col min="5472" max="5472" width="20.7109375" style="80" customWidth="1"/>
    <col min="5473" max="5473" width="18.140625" style="80" customWidth="1"/>
    <col min="5474" max="5474" width="14.85546875" style="80" bestFit="1" customWidth="1"/>
    <col min="5475" max="5475" width="11.42578125" style="80"/>
    <col min="5476" max="5476" width="17.42578125" style="80" customWidth="1"/>
    <col min="5477" max="5479" width="18.140625" style="80" customWidth="1"/>
    <col min="5480" max="5483" width="11.42578125" style="80"/>
    <col min="5484" max="5484" width="34" style="80" customWidth="1"/>
    <col min="5485" max="5485" width="9.5703125" style="80" customWidth="1"/>
    <col min="5486" max="5486" width="16.7109375" style="80" customWidth="1"/>
    <col min="5487" max="5487" width="55.140625" style="80" customWidth="1"/>
    <col min="5488" max="5488" width="22.5703125" style="80" customWidth="1"/>
    <col min="5489" max="5489" width="23" style="80" customWidth="1"/>
    <col min="5490" max="5490" width="22.85546875" style="80" customWidth="1"/>
    <col min="5491" max="5491" width="23.42578125" style="80" customWidth="1"/>
    <col min="5492" max="5492" width="28.7109375" style="80" customWidth="1"/>
    <col min="5493" max="5493" width="12.7109375" style="80" customWidth="1"/>
    <col min="5494" max="5494" width="11.42578125" style="80"/>
    <col min="5495" max="5495" width="25.28515625" style="80" customWidth="1"/>
    <col min="5496" max="5496" width="15.85546875" style="80" bestFit="1" customWidth="1"/>
    <col min="5497" max="5498" width="18" style="80" bestFit="1" customWidth="1"/>
    <col min="5499" max="5717" width="11.42578125" style="80"/>
    <col min="5718" max="5718" width="15.42578125" style="80" customWidth="1"/>
    <col min="5719" max="5719" width="9.5703125" style="80" customWidth="1"/>
    <col min="5720" max="5720" width="14.42578125" style="80" customWidth="1"/>
    <col min="5721" max="5721" width="49.85546875" style="80" customWidth="1"/>
    <col min="5722" max="5722" width="22.5703125" style="80" customWidth="1"/>
    <col min="5723" max="5723" width="23" style="80" customWidth="1"/>
    <col min="5724" max="5724" width="22.85546875" style="80" customWidth="1"/>
    <col min="5725" max="5725" width="23.42578125" style="80" customWidth="1"/>
    <col min="5726" max="5726" width="22.42578125" style="80" customWidth="1"/>
    <col min="5727" max="5727" width="13.85546875" style="80" customWidth="1"/>
    <col min="5728" max="5728" width="20.7109375" style="80" customWidth="1"/>
    <col min="5729" max="5729" width="18.140625" style="80" customWidth="1"/>
    <col min="5730" max="5730" width="14.85546875" style="80" bestFit="1" customWidth="1"/>
    <col min="5731" max="5731" width="11.42578125" style="80"/>
    <col min="5732" max="5732" width="17.42578125" style="80" customWidth="1"/>
    <col min="5733" max="5735" width="18.140625" style="80" customWidth="1"/>
    <col min="5736" max="5739" width="11.42578125" style="80"/>
    <col min="5740" max="5740" width="34" style="80" customWidth="1"/>
    <col min="5741" max="5741" width="9.5703125" style="80" customWidth="1"/>
    <col min="5742" max="5742" width="16.7109375" style="80" customWidth="1"/>
    <col min="5743" max="5743" width="55.140625" style="80" customWidth="1"/>
    <col min="5744" max="5744" width="22.5703125" style="80" customWidth="1"/>
    <col min="5745" max="5745" width="23" style="80" customWidth="1"/>
    <col min="5746" max="5746" width="22.85546875" style="80" customWidth="1"/>
    <col min="5747" max="5747" width="23.42578125" style="80" customWidth="1"/>
    <col min="5748" max="5748" width="28.7109375" style="80" customWidth="1"/>
    <col min="5749" max="5749" width="12.7109375" style="80" customWidth="1"/>
    <col min="5750" max="5750" width="11.42578125" style="80"/>
    <col min="5751" max="5751" width="25.28515625" style="80" customWidth="1"/>
    <col min="5752" max="5752" width="15.85546875" style="80" bestFit="1" customWidth="1"/>
    <col min="5753" max="5754" width="18" style="80" bestFit="1" customWidth="1"/>
    <col min="5755" max="5973" width="11.42578125" style="80"/>
    <col min="5974" max="5974" width="15.42578125" style="80" customWidth="1"/>
    <col min="5975" max="5975" width="9.5703125" style="80" customWidth="1"/>
    <col min="5976" max="5976" width="14.42578125" style="80" customWidth="1"/>
    <col min="5977" max="5977" width="49.85546875" style="80" customWidth="1"/>
    <col min="5978" max="5978" width="22.5703125" style="80" customWidth="1"/>
    <col min="5979" max="5979" width="23" style="80" customWidth="1"/>
    <col min="5980" max="5980" width="22.85546875" style="80" customWidth="1"/>
    <col min="5981" max="5981" width="23.42578125" style="80" customWidth="1"/>
    <col min="5982" max="5982" width="22.42578125" style="80" customWidth="1"/>
    <col min="5983" max="5983" width="13.85546875" style="80" customWidth="1"/>
    <col min="5984" max="5984" width="20.7109375" style="80" customWidth="1"/>
    <col min="5985" max="5985" width="18.140625" style="80" customWidth="1"/>
    <col min="5986" max="5986" width="14.85546875" style="80" bestFit="1" customWidth="1"/>
    <col min="5987" max="5987" width="11.42578125" style="80"/>
    <col min="5988" max="5988" width="17.42578125" style="80" customWidth="1"/>
    <col min="5989" max="5991" width="18.140625" style="80" customWidth="1"/>
    <col min="5992" max="5995" width="11.42578125" style="80"/>
    <col min="5996" max="5996" width="34" style="80" customWidth="1"/>
    <col min="5997" max="5997" width="9.5703125" style="80" customWidth="1"/>
    <col min="5998" max="5998" width="16.7109375" style="80" customWidth="1"/>
    <col min="5999" max="5999" width="55.140625" style="80" customWidth="1"/>
    <col min="6000" max="6000" width="22.5703125" style="80" customWidth="1"/>
    <col min="6001" max="6001" width="23" style="80" customWidth="1"/>
    <col min="6002" max="6002" width="22.85546875" style="80" customWidth="1"/>
    <col min="6003" max="6003" width="23.42578125" style="80" customWidth="1"/>
    <col min="6004" max="6004" width="28.7109375" style="80" customWidth="1"/>
    <col min="6005" max="6005" width="12.7109375" style="80" customWidth="1"/>
    <col min="6006" max="6006" width="11.42578125" style="80"/>
    <col min="6007" max="6007" width="25.28515625" style="80" customWidth="1"/>
    <col min="6008" max="6008" width="15.85546875" style="80" bestFit="1" customWidth="1"/>
    <col min="6009" max="6010" width="18" style="80" bestFit="1" customWidth="1"/>
    <col min="6011" max="6229" width="11.42578125" style="80"/>
    <col min="6230" max="6230" width="15.42578125" style="80" customWidth="1"/>
    <col min="6231" max="6231" width="9.5703125" style="80" customWidth="1"/>
    <col min="6232" max="6232" width="14.42578125" style="80" customWidth="1"/>
    <col min="6233" max="6233" width="49.85546875" style="80" customWidth="1"/>
    <col min="6234" max="6234" width="22.5703125" style="80" customWidth="1"/>
    <col min="6235" max="6235" width="23" style="80" customWidth="1"/>
    <col min="6236" max="6236" width="22.85546875" style="80" customWidth="1"/>
    <col min="6237" max="6237" width="23.42578125" style="80" customWidth="1"/>
    <col min="6238" max="6238" width="22.42578125" style="80" customWidth="1"/>
    <col min="6239" max="6239" width="13.85546875" style="80" customWidth="1"/>
    <col min="6240" max="6240" width="20.7109375" style="80" customWidth="1"/>
    <col min="6241" max="6241" width="18.140625" style="80" customWidth="1"/>
    <col min="6242" max="6242" width="14.85546875" style="80" bestFit="1" customWidth="1"/>
    <col min="6243" max="6243" width="11.42578125" style="80"/>
    <col min="6244" max="6244" width="17.42578125" style="80" customWidth="1"/>
    <col min="6245" max="6247" width="18.140625" style="80" customWidth="1"/>
    <col min="6248" max="6251" width="11.42578125" style="80"/>
    <col min="6252" max="6252" width="34" style="80" customWidth="1"/>
    <col min="6253" max="6253" width="9.5703125" style="80" customWidth="1"/>
    <col min="6254" max="6254" width="16.7109375" style="80" customWidth="1"/>
    <col min="6255" max="6255" width="55.140625" style="80" customWidth="1"/>
    <col min="6256" max="6256" width="22.5703125" style="80" customWidth="1"/>
    <col min="6257" max="6257" width="23" style="80" customWidth="1"/>
    <col min="6258" max="6258" width="22.85546875" style="80" customWidth="1"/>
    <col min="6259" max="6259" width="23.42578125" style="80" customWidth="1"/>
    <col min="6260" max="6260" width="28.7109375" style="80" customWidth="1"/>
    <col min="6261" max="6261" width="12.7109375" style="80" customWidth="1"/>
    <col min="6262" max="6262" width="11.42578125" style="80"/>
    <col min="6263" max="6263" width="25.28515625" style="80" customWidth="1"/>
    <col min="6264" max="6264" width="15.85546875" style="80" bestFit="1" customWidth="1"/>
    <col min="6265" max="6266" width="18" style="80" bestFit="1" customWidth="1"/>
    <col min="6267" max="6485" width="11.42578125" style="80"/>
    <col min="6486" max="6486" width="15.42578125" style="80" customWidth="1"/>
    <col min="6487" max="6487" width="9.5703125" style="80" customWidth="1"/>
    <col min="6488" max="6488" width="14.42578125" style="80" customWidth="1"/>
    <col min="6489" max="6489" width="49.85546875" style="80" customWidth="1"/>
    <col min="6490" max="6490" width="22.5703125" style="80" customWidth="1"/>
    <col min="6491" max="6491" width="23" style="80" customWidth="1"/>
    <col min="6492" max="6492" width="22.85546875" style="80" customWidth="1"/>
    <col min="6493" max="6493" width="23.42578125" style="80" customWidth="1"/>
    <col min="6494" max="6494" width="22.42578125" style="80" customWidth="1"/>
    <col min="6495" max="6495" width="13.85546875" style="80" customWidth="1"/>
    <col min="6496" max="6496" width="20.7109375" style="80" customWidth="1"/>
    <col min="6497" max="6497" width="18.140625" style="80" customWidth="1"/>
    <col min="6498" max="6498" width="14.85546875" style="80" bestFit="1" customWidth="1"/>
    <col min="6499" max="6499" width="11.42578125" style="80"/>
    <col min="6500" max="6500" width="17.42578125" style="80" customWidth="1"/>
    <col min="6501" max="6503" width="18.140625" style="80" customWidth="1"/>
    <col min="6504" max="6507" width="11.42578125" style="80"/>
    <col min="6508" max="6508" width="34" style="80" customWidth="1"/>
    <col min="6509" max="6509" width="9.5703125" style="80" customWidth="1"/>
    <col min="6510" max="6510" width="16.7109375" style="80" customWidth="1"/>
    <col min="6511" max="6511" width="55.140625" style="80" customWidth="1"/>
    <col min="6512" max="6512" width="22.5703125" style="80" customWidth="1"/>
    <col min="6513" max="6513" width="23" style="80" customWidth="1"/>
    <col min="6514" max="6514" width="22.85546875" style="80" customWidth="1"/>
    <col min="6515" max="6515" width="23.42578125" style="80" customWidth="1"/>
    <col min="6516" max="6516" width="28.7109375" style="80" customWidth="1"/>
    <col min="6517" max="6517" width="12.7109375" style="80" customWidth="1"/>
    <col min="6518" max="6518" width="11.42578125" style="80"/>
    <col min="6519" max="6519" width="25.28515625" style="80" customWidth="1"/>
    <col min="6520" max="6520" width="15.85546875" style="80" bestFit="1" customWidth="1"/>
    <col min="6521" max="6522" width="18" style="80" bestFit="1" customWidth="1"/>
    <col min="6523" max="6741" width="11.42578125" style="80"/>
    <col min="6742" max="6742" width="15.42578125" style="80" customWidth="1"/>
    <col min="6743" max="6743" width="9.5703125" style="80" customWidth="1"/>
    <col min="6744" max="6744" width="14.42578125" style="80" customWidth="1"/>
    <col min="6745" max="6745" width="49.85546875" style="80" customWidth="1"/>
    <col min="6746" max="6746" width="22.5703125" style="80" customWidth="1"/>
    <col min="6747" max="6747" width="23" style="80" customWidth="1"/>
    <col min="6748" max="6748" width="22.85546875" style="80" customWidth="1"/>
    <col min="6749" max="6749" width="23.42578125" style="80" customWidth="1"/>
    <col min="6750" max="6750" width="22.42578125" style="80" customWidth="1"/>
    <col min="6751" max="6751" width="13.85546875" style="80" customWidth="1"/>
    <col min="6752" max="6752" width="20.7109375" style="80" customWidth="1"/>
    <col min="6753" max="6753" width="18.140625" style="80" customWidth="1"/>
    <col min="6754" max="6754" width="14.85546875" style="80" bestFit="1" customWidth="1"/>
    <col min="6755" max="6755" width="11.42578125" style="80"/>
    <col min="6756" max="6756" width="17.42578125" style="80" customWidth="1"/>
    <col min="6757" max="6759" width="18.140625" style="80" customWidth="1"/>
    <col min="6760" max="6763" width="11.42578125" style="80"/>
    <col min="6764" max="6764" width="34" style="80" customWidth="1"/>
    <col min="6765" max="6765" width="9.5703125" style="80" customWidth="1"/>
    <col min="6766" max="6766" width="16.7109375" style="80" customWidth="1"/>
    <col min="6767" max="6767" width="55.140625" style="80" customWidth="1"/>
    <col min="6768" max="6768" width="22.5703125" style="80" customWidth="1"/>
    <col min="6769" max="6769" width="23" style="80" customWidth="1"/>
    <col min="6770" max="6770" width="22.85546875" style="80" customWidth="1"/>
    <col min="6771" max="6771" width="23.42578125" style="80" customWidth="1"/>
    <col min="6772" max="6772" width="28.7109375" style="80" customWidth="1"/>
    <col min="6773" max="6773" width="12.7109375" style="80" customWidth="1"/>
    <col min="6774" max="6774" width="11.42578125" style="80"/>
    <col min="6775" max="6775" width="25.28515625" style="80" customWidth="1"/>
    <col min="6776" max="6776" width="15.85546875" style="80" bestFit="1" customWidth="1"/>
    <col min="6777" max="6778" width="18" style="80" bestFit="1" customWidth="1"/>
    <col min="6779" max="6997" width="11.42578125" style="80"/>
    <col min="6998" max="6998" width="15.42578125" style="80" customWidth="1"/>
    <col min="6999" max="6999" width="9.5703125" style="80" customWidth="1"/>
    <col min="7000" max="7000" width="14.42578125" style="80" customWidth="1"/>
    <col min="7001" max="7001" width="49.85546875" style="80" customWidth="1"/>
    <col min="7002" max="7002" width="22.5703125" style="80" customWidth="1"/>
    <col min="7003" max="7003" width="23" style="80" customWidth="1"/>
    <col min="7004" max="7004" width="22.85546875" style="80" customWidth="1"/>
    <col min="7005" max="7005" width="23.42578125" style="80" customWidth="1"/>
    <col min="7006" max="7006" width="22.42578125" style="80" customWidth="1"/>
    <col min="7007" max="7007" width="13.85546875" style="80" customWidth="1"/>
    <col min="7008" max="7008" width="20.7109375" style="80" customWidth="1"/>
    <col min="7009" max="7009" width="18.140625" style="80" customWidth="1"/>
    <col min="7010" max="7010" width="14.85546875" style="80" bestFit="1" customWidth="1"/>
    <col min="7011" max="7011" width="11.42578125" style="80"/>
    <col min="7012" max="7012" width="17.42578125" style="80" customWidth="1"/>
    <col min="7013" max="7015" width="18.140625" style="80" customWidth="1"/>
    <col min="7016" max="7019" width="11.42578125" style="80"/>
    <col min="7020" max="7020" width="34" style="80" customWidth="1"/>
    <col min="7021" max="7021" width="9.5703125" style="80" customWidth="1"/>
    <col min="7022" max="7022" width="16.7109375" style="80" customWidth="1"/>
    <col min="7023" max="7023" width="55.140625" style="80" customWidth="1"/>
    <col min="7024" max="7024" width="22.5703125" style="80" customWidth="1"/>
    <col min="7025" max="7025" width="23" style="80" customWidth="1"/>
    <col min="7026" max="7026" width="22.85546875" style="80" customWidth="1"/>
    <col min="7027" max="7027" width="23.42578125" style="80" customWidth="1"/>
    <col min="7028" max="7028" width="28.7109375" style="80" customWidth="1"/>
    <col min="7029" max="7029" width="12.7109375" style="80" customWidth="1"/>
    <col min="7030" max="7030" width="11.42578125" style="80"/>
    <col min="7031" max="7031" width="25.28515625" style="80" customWidth="1"/>
    <col min="7032" max="7032" width="15.85546875" style="80" bestFit="1" customWidth="1"/>
    <col min="7033" max="7034" width="18" style="80" bestFit="1" customWidth="1"/>
    <col min="7035" max="7253" width="11.42578125" style="80"/>
    <col min="7254" max="7254" width="15.42578125" style="80" customWidth="1"/>
    <col min="7255" max="7255" width="9.5703125" style="80" customWidth="1"/>
    <col min="7256" max="7256" width="14.42578125" style="80" customWidth="1"/>
    <col min="7257" max="7257" width="49.85546875" style="80" customWidth="1"/>
    <col min="7258" max="7258" width="22.5703125" style="80" customWidth="1"/>
    <col min="7259" max="7259" width="23" style="80" customWidth="1"/>
    <col min="7260" max="7260" width="22.85546875" style="80" customWidth="1"/>
    <col min="7261" max="7261" width="23.42578125" style="80" customWidth="1"/>
    <col min="7262" max="7262" width="22.42578125" style="80" customWidth="1"/>
    <col min="7263" max="7263" width="13.85546875" style="80" customWidth="1"/>
    <col min="7264" max="7264" width="20.7109375" style="80" customWidth="1"/>
    <col min="7265" max="7265" width="18.140625" style="80" customWidth="1"/>
    <col min="7266" max="7266" width="14.85546875" style="80" bestFit="1" customWidth="1"/>
    <col min="7267" max="7267" width="11.42578125" style="80"/>
    <col min="7268" max="7268" width="17.42578125" style="80" customWidth="1"/>
    <col min="7269" max="7271" width="18.140625" style="80" customWidth="1"/>
    <col min="7272" max="7275" width="11.42578125" style="80"/>
    <col min="7276" max="7276" width="34" style="80" customWidth="1"/>
    <col min="7277" max="7277" width="9.5703125" style="80" customWidth="1"/>
    <col min="7278" max="7278" width="16.7109375" style="80" customWidth="1"/>
    <col min="7279" max="7279" width="55.140625" style="80" customWidth="1"/>
    <col min="7280" max="7280" width="22.5703125" style="80" customWidth="1"/>
    <col min="7281" max="7281" width="23" style="80" customWidth="1"/>
    <col min="7282" max="7282" width="22.85546875" style="80" customWidth="1"/>
    <col min="7283" max="7283" width="23.42578125" style="80" customWidth="1"/>
    <col min="7284" max="7284" width="28.7109375" style="80" customWidth="1"/>
    <col min="7285" max="7285" width="12.7109375" style="80" customWidth="1"/>
    <col min="7286" max="7286" width="11.42578125" style="80"/>
    <col min="7287" max="7287" width="25.28515625" style="80" customWidth="1"/>
    <col min="7288" max="7288" width="15.85546875" style="80" bestFit="1" customWidth="1"/>
    <col min="7289" max="7290" width="18" style="80" bestFit="1" customWidth="1"/>
    <col min="7291" max="7509" width="11.42578125" style="80"/>
    <col min="7510" max="7510" width="15.42578125" style="80" customWidth="1"/>
    <col min="7511" max="7511" width="9.5703125" style="80" customWidth="1"/>
    <col min="7512" max="7512" width="14.42578125" style="80" customWidth="1"/>
    <col min="7513" max="7513" width="49.85546875" style="80" customWidth="1"/>
    <col min="7514" max="7514" width="22.5703125" style="80" customWidth="1"/>
    <col min="7515" max="7515" width="23" style="80" customWidth="1"/>
    <col min="7516" max="7516" width="22.85546875" style="80" customWidth="1"/>
    <col min="7517" max="7517" width="23.42578125" style="80" customWidth="1"/>
    <col min="7518" max="7518" width="22.42578125" style="80" customWidth="1"/>
    <col min="7519" max="7519" width="13.85546875" style="80" customWidth="1"/>
    <col min="7520" max="7520" width="20.7109375" style="80" customWidth="1"/>
    <col min="7521" max="7521" width="18.140625" style="80" customWidth="1"/>
    <col min="7522" max="7522" width="14.85546875" style="80" bestFit="1" customWidth="1"/>
    <col min="7523" max="7523" width="11.42578125" style="80"/>
    <col min="7524" max="7524" width="17.42578125" style="80" customWidth="1"/>
    <col min="7525" max="7527" width="18.140625" style="80" customWidth="1"/>
    <col min="7528" max="7531" width="11.42578125" style="80"/>
    <col min="7532" max="7532" width="34" style="80" customWidth="1"/>
    <col min="7533" max="7533" width="9.5703125" style="80" customWidth="1"/>
    <col min="7534" max="7534" width="16.7109375" style="80" customWidth="1"/>
    <col min="7535" max="7535" width="55.140625" style="80" customWidth="1"/>
    <col min="7536" max="7536" width="22.5703125" style="80" customWidth="1"/>
    <col min="7537" max="7537" width="23" style="80" customWidth="1"/>
    <col min="7538" max="7538" width="22.85546875" style="80" customWidth="1"/>
    <col min="7539" max="7539" width="23.42578125" style="80" customWidth="1"/>
    <col min="7540" max="7540" width="28.7109375" style="80" customWidth="1"/>
    <col min="7541" max="7541" width="12.7109375" style="80" customWidth="1"/>
    <col min="7542" max="7542" width="11.42578125" style="80"/>
    <col min="7543" max="7543" width="25.28515625" style="80" customWidth="1"/>
    <col min="7544" max="7544" width="15.85546875" style="80" bestFit="1" customWidth="1"/>
    <col min="7545" max="7546" width="18" style="80" bestFit="1" customWidth="1"/>
    <col min="7547" max="7765" width="11.42578125" style="80"/>
    <col min="7766" max="7766" width="15.42578125" style="80" customWidth="1"/>
    <col min="7767" max="7767" width="9.5703125" style="80" customWidth="1"/>
    <col min="7768" max="7768" width="14.42578125" style="80" customWidth="1"/>
    <col min="7769" max="7769" width="49.85546875" style="80" customWidth="1"/>
    <col min="7770" max="7770" width="22.5703125" style="80" customWidth="1"/>
    <col min="7771" max="7771" width="23" style="80" customWidth="1"/>
    <col min="7772" max="7772" width="22.85546875" style="80" customWidth="1"/>
    <col min="7773" max="7773" width="23.42578125" style="80" customWidth="1"/>
    <col min="7774" max="7774" width="22.42578125" style="80" customWidth="1"/>
    <col min="7775" max="7775" width="13.85546875" style="80" customWidth="1"/>
    <col min="7776" max="7776" width="20.7109375" style="80" customWidth="1"/>
    <col min="7777" max="7777" width="18.140625" style="80" customWidth="1"/>
    <col min="7778" max="7778" width="14.85546875" style="80" bestFit="1" customWidth="1"/>
    <col min="7779" max="7779" width="11.42578125" style="80"/>
    <col min="7780" max="7780" width="17.42578125" style="80" customWidth="1"/>
    <col min="7781" max="7783" width="18.140625" style="80" customWidth="1"/>
    <col min="7784" max="7787" width="11.42578125" style="80"/>
    <col min="7788" max="7788" width="34" style="80" customWidth="1"/>
    <col min="7789" max="7789" width="9.5703125" style="80" customWidth="1"/>
    <col min="7790" max="7790" width="16.7109375" style="80" customWidth="1"/>
    <col min="7791" max="7791" width="55.140625" style="80" customWidth="1"/>
    <col min="7792" max="7792" width="22.5703125" style="80" customWidth="1"/>
    <col min="7793" max="7793" width="23" style="80" customWidth="1"/>
    <col min="7794" max="7794" width="22.85546875" style="80" customWidth="1"/>
    <col min="7795" max="7795" width="23.42578125" style="80" customWidth="1"/>
    <col min="7796" max="7796" width="28.7109375" style="80" customWidth="1"/>
    <col min="7797" max="7797" width="12.7109375" style="80" customWidth="1"/>
    <col min="7798" max="7798" width="11.42578125" style="80"/>
    <col min="7799" max="7799" width="25.28515625" style="80" customWidth="1"/>
    <col min="7800" max="7800" width="15.85546875" style="80" bestFit="1" customWidth="1"/>
    <col min="7801" max="7802" width="18" style="80" bestFit="1" customWidth="1"/>
    <col min="7803" max="8021" width="11.42578125" style="80"/>
    <col min="8022" max="8022" width="15.42578125" style="80" customWidth="1"/>
    <col min="8023" max="8023" width="9.5703125" style="80" customWidth="1"/>
    <col min="8024" max="8024" width="14.42578125" style="80" customWidth="1"/>
    <col min="8025" max="8025" width="49.85546875" style="80" customWidth="1"/>
    <col min="8026" max="8026" width="22.5703125" style="80" customWidth="1"/>
    <col min="8027" max="8027" width="23" style="80" customWidth="1"/>
    <col min="8028" max="8028" width="22.85546875" style="80" customWidth="1"/>
    <col min="8029" max="8029" width="23.42578125" style="80" customWidth="1"/>
    <col min="8030" max="8030" width="22.42578125" style="80" customWidth="1"/>
    <col min="8031" max="8031" width="13.85546875" style="80" customWidth="1"/>
    <col min="8032" max="8032" width="20.7109375" style="80" customWidth="1"/>
    <col min="8033" max="8033" width="18.140625" style="80" customWidth="1"/>
    <col min="8034" max="8034" width="14.85546875" style="80" bestFit="1" customWidth="1"/>
    <col min="8035" max="8035" width="11.42578125" style="80"/>
    <col min="8036" max="8036" width="17.42578125" style="80" customWidth="1"/>
    <col min="8037" max="8039" width="18.140625" style="80" customWidth="1"/>
    <col min="8040" max="8043" width="11.42578125" style="80"/>
    <col min="8044" max="8044" width="34" style="80" customWidth="1"/>
    <col min="8045" max="8045" width="9.5703125" style="80" customWidth="1"/>
    <col min="8046" max="8046" width="16.7109375" style="80" customWidth="1"/>
    <col min="8047" max="8047" width="55.140625" style="80" customWidth="1"/>
    <col min="8048" max="8048" width="22.5703125" style="80" customWidth="1"/>
    <col min="8049" max="8049" width="23" style="80" customWidth="1"/>
    <col min="8050" max="8050" width="22.85546875" style="80" customWidth="1"/>
    <col min="8051" max="8051" width="23.42578125" style="80" customWidth="1"/>
    <col min="8052" max="8052" width="28.7109375" style="80" customWidth="1"/>
    <col min="8053" max="8053" width="12.7109375" style="80" customWidth="1"/>
    <col min="8054" max="8054" width="11.42578125" style="80"/>
    <col min="8055" max="8055" width="25.28515625" style="80" customWidth="1"/>
    <col min="8056" max="8056" width="15.85546875" style="80" bestFit="1" customWidth="1"/>
    <col min="8057" max="8058" width="18" style="80" bestFit="1" customWidth="1"/>
    <col min="8059" max="8277" width="11.42578125" style="80"/>
    <col min="8278" max="8278" width="15.42578125" style="80" customWidth="1"/>
    <col min="8279" max="8279" width="9.5703125" style="80" customWidth="1"/>
    <col min="8280" max="8280" width="14.42578125" style="80" customWidth="1"/>
    <col min="8281" max="8281" width="49.85546875" style="80" customWidth="1"/>
    <col min="8282" max="8282" width="22.5703125" style="80" customWidth="1"/>
    <col min="8283" max="8283" width="23" style="80" customWidth="1"/>
    <col min="8284" max="8284" width="22.85546875" style="80" customWidth="1"/>
    <col min="8285" max="8285" width="23.42578125" style="80" customWidth="1"/>
    <col min="8286" max="8286" width="22.42578125" style="80" customWidth="1"/>
    <col min="8287" max="8287" width="13.85546875" style="80" customWidth="1"/>
    <col min="8288" max="8288" width="20.7109375" style="80" customWidth="1"/>
    <col min="8289" max="8289" width="18.140625" style="80" customWidth="1"/>
    <col min="8290" max="8290" width="14.85546875" style="80" bestFit="1" customWidth="1"/>
    <col min="8291" max="8291" width="11.42578125" style="80"/>
    <col min="8292" max="8292" width="17.42578125" style="80" customWidth="1"/>
    <col min="8293" max="8295" width="18.140625" style="80" customWidth="1"/>
    <col min="8296" max="8299" width="11.42578125" style="80"/>
    <col min="8300" max="8300" width="34" style="80" customWidth="1"/>
    <col min="8301" max="8301" width="9.5703125" style="80" customWidth="1"/>
    <col min="8302" max="8302" width="16.7109375" style="80" customWidth="1"/>
    <col min="8303" max="8303" width="55.140625" style="80" customWidth="1"/>
    <col min="8304" max="8304" width="22.5703125" style="80" customWidth="1"/>
    <col min="8305" max="8305" width="23" style="80" customWidth="1"/>
    <col min="8306" max="8306" width="22.85546875" style="80" customWidth="1"/>
    <col min="8307" max="8307" width="23.42578125" style="80" customWidth="1"/>
    <col min="8308" max="8308" width="28.7109375" style="80" customWidth="1"/>
    <col min="8309" max="8309" width="12.7109375" style="80" customWidth="1"/>
    <col min="8310" max="8310" width="11.42578125" style="80"/>
    <col min="8311" max="8311" width="25.28515625" style="80" customWidth="1"/>
    <col min="8312" max="8312" width="15.85546875" style="80" bestFit="1" customWidth="1"/>
    <col min="8313" max="8314" width="18" style="80" bestFit="1" customWidth="1"/>
    <col min="8315" max="8533" width="11.42578125" style="80"/>
    <col min="8534" max="8534" width="15.42578125" style="80" customWidth="1"/>
    <col min="8535" max="8535" width="9.5703125" style="80" customWidth="1"/>
    <col min="8536" max="8536" width="14.42578125" style="80" customWidth="1"/>
    <col min="8537" max="8537" width="49.85546875" style="80" customWidth="1"/>
    <col min="8538" max="8538" width="22.5703125" style="80" customWidth="1"/>
    <col min="8539" max="8539" width="23" style="80" customWidth="1"/>
    <col min="8540" max="8540" width="22.85546875" style="80" customWidth="1"/>
    <col min="8541" max="8541" width="23.42578125" style="80" customWidth="1"/>
    <col min="8542" max="8542" width="22.42578125" style="80" customWidth="1"/>
    <col min="8543" max="8543" width="13.85546875" style="80" customWidth="1"/>
    <col min="8544" max="8544" width="20.7109375" style="80" customWidth="1"/>
    <col min="8545" max="8545" width="18.140625" style="80" customWidth="1"/>
    <col min="8546" max="8546" width="14.85546875" style="80" bestFit="1" customWidth="1"/>
    <col min="8547" max="8547" width="11.42578125" style="80"/>
    <col min="8548" max="8548" width="17.42578125" style="80" customWidth="1"/>
    <col min="8549" max="8551" width="18.140625" style="80" customWidth="1"/>
    <col min="8552" max="8555" width="11.42578125" style="80"/>
    <col min="8556" max="8556" width="34" style="80" customWidth="1"/>
    <col min="8557" max="8557" width="9.5703125" style="80" customWidth="1"/>
    <col min="8558" max="8558" width="16.7109375" style="80" customWidth="1"/>
    <col min="8559" max="8559" width="55.140625" style="80" customWidth="1"/>
    <col min="8560" max="8560" width="22.5703125" style="80" customWidth="1"/>
    <col min="8561" max="8561" width="23" style="80" customWidth="1"/>
    <col min="8562" max="8562" width="22.85546875" style="80" customWidth="1"/>
    <col min="8563" max="8563" width="23.42578125" style="80" customWidth="1"/>
    <col min="8564" max="8564" width="28.7109375" style="80" customWidth="1"/>
    <col min="8565" max="8565" width="12.7109375" style="80" customWidth="1"/>
    <col min="8566" max="8566" width="11.42578125" style="80"/>
    <col min="8567" max="8567" width="25.28515625" style="80" customWidth="1"/>
    <col min="8568" max="8568" width="15.85546875" style="80" bestFit="1" customWidth="1"/>
    <col min="8569" max="8570" width="18" style="80" bestFit="1" customWidth="1"/>
    <col min="8571" max="8789" width="11.42578125" style="80"/>
    <col min="8790" max="8790" width="15.42578125" style="80" customWidth="1"/>
    <col min="8791" max="8791" width="9.5703125" style="80" customWidth="1"/>
    <col min="8792" max="8792" width="14.42578125" style="80" customWidth="1"/>
    <col min="8793" max="8793" width="49.85546875" style="80" customWidth="1"/>
    <col min="8794" max="8794" width="22.5703125" style="80" customWidth="1"/>
    <col min="8795" max="8795" width="23" style="80" customWidth="1"/>
    <col min="8796" max="8796" width="22.85546875" style="80" customWidth="1"/>
    <col min="8797" max="8797" width="23.42578125" style="80" customWidth="1"/>
    <col min="8798" max="8798" width="22.42578125" style="80" customWidth="1"/>
    <col min="8799" max="8799" width="13.85546875" style="80" customWidth="1"/>
    <col min="8800" max="8800" width="20.7109375" style="80" customWidth="1"/>
    <col min="8801" max="8801" width="18.140625" style="80" customWidth="1"/>
    <col min="8802" max="8802" width="14.85546875" style="80" bestFit="1" customWidth="1"/>
    <col min="8803" max="8803" width="11.42578125" style="80"/>
    <col min="8804" max="8804" width="17.42578125" style="80" customWidth="1"/>
    <col min="8805" max="8807" width="18.140625" style="80" customWidth="1"/>
    <col min="8808" max="8811" width="11.42578125" style="80"/>
    <col min="8812" max="8812" width="34" style="80" customWidth="1"/>
    <col min="8813" max="8813" width="9.5703125" style="80" customWidth="1"/>
    <col min="8814" max="8814" width="16.7109375" style="80" customWidth="1"/>
    <col min="8815" max="8815" width="55.140625" style="80" customWidth="1"/>
    <col min="8816" max="8816" width="22.5703125" style="80" customWidth="1"/>
    <col min="8817" max="8817" width="23" style="80" customWidth="1"/>
    <col min="8818" max="8818" width="22.85546875" style="80" customWidth="1"/>
    <col min="8819" max="8819" width="23.42578125" style="80" customWidth="1"/>
    <col min="8820" max="8820" width="28.7109375" style="80" customWidth="1"/>
    <col min="8821" max="8821" width="12.7109375" style="80" customWidth="1"/>
    <col min="8822" max="8822" width="11.42578125" style="80"/>
    <col min="8823" max="8823" width="25.28515625" style="80" customWidth="1"/>
    <col min="8824" max="8824" width="15.85546875" style="80" bestFit="1" customWidth="1"/>
    <col min="8825" max="8826" width="18" style="80" bestFit="1" customWidth="1"/>
    <col min="8827" max="9045" width="11.42578125" style="80"/>
    <col min="9046" max="9046" width="15.42578125" style="80" customWidth="1"/>
    <col min="9047" max="9047" width="9.5703125" style="80" customWidth="1"/>
    <col min="9048" max="9048" width="14.42578125" style="80" customWidth="1"/>
    <col min="9049" max="9049" width="49.85546875" style="80" customWidth="1"/>
    <col min="9050" max="9050" width="22.5703125" style="80" customWidth="1"/>
    <col min="9051" max="9051" width="23" style="80" customWidth="1"/>
    <col min="9052" max="9052" width="22.85546875" style="80" customWidth="1"/>
    <col min="9053" max="9053" width="23.42578125" style="80" customWidth="1"/>
    <col min="9054" max="9054" width="22.42578125" style="80" customWidth="1"/>
    <col min="9055" max="9055" width="13.85546875" style="80" customWidth="1"/>
    <col min="9056" max="9056" width="20.7109375" style="80" customWidth="1"/>
    <col min="9057" max="9057" width="18.140625" style="80" customWidth="1"/>
    <col min="9058" max="9058" width="14.85546875" style="80" bestFit="1" customWidth="1"/>
    <col min="9059" max="9059" width="11.42578125" style="80"/>
    <col min="9060" max="9060" width="17.42578125" style="80" customWidth="1"/>
    <col min="9061" max="9063" width="18.140625" style="80" customWidth="1"/>
    <col min="9064" max="9067" width="11.42578125" style="80"/>
    <col min="9068" max="9068" width="34" style="80" customWidth="1"/>
    <col min="9069" max="9069" width="9.5703125" style="80" customWidth="1"/>
    <col min="9070" max="9070" width="16.7109375" style="80" customWidth="1"/>
    <col min="9071" max="9071" width="55.140625" style="80" customWidth="1"/>
    <col min="9072" max="9072" width="22.5703125" style="80" customWidth="1"/>
    <col min="9073" max="9073" width="23" style="80" customWidth="1"/>
    <col min="9074" max="9074" width="22.85546875" style="80" customWidth="1"/>
    <col min="9075" max="9075" width="23.42578125" style="80" customWidth="1"/>
    <col min="9076" max="9076" width="28.7109375" style="80" customWidth="1"/>
    <col min="9077" max="9077" width="12.7109375" style="80" customWidth="1"/>
    <col min="9078" max="9078" width="11.42578125" style="80"/>
    <col min="9079" max="9079" width="25.28515625" style="80" customWidth="1"/>
    <col min="9080" max="9080" width="15.85546875" style="80" bestFit="1" customWidth="1"/>
    <col min="9081" max="9082" width="18" style="80" bestFit="1" customWidth="1"/>
    <col min="9083" max="9301" width="11.42578125" style="80"/>
    <col min="9302" max="9302" width="15.42578125" style="80" customWidth="1"/>
    <col min="9303" max="9303" width="9.5703125" style="80" customWidth="1"/>
    <col min="9304" max="9304" width="14.42578125" style="80" customWidth="1"/>
    <col min="9305" max="9305" width="49.85546875" style="80" customWidth="1"/>
    <col min="9306" max="9306" width="22.5703125" style="80" customWidth="1"/>
    <col min="9307" max="9307" width="23" style="80" customWidth="1"/>
    <col min="9308" max="9308" width="22.85546875" style="80" customWidth="1"/>
    <col min="9309" max="9309" width="23.42578125" style="80" customWidth="1"/>
    <col min="9310" max="9310" width="22.42578125" style="80" customWidth="1"/>
    <col min="9311" max="9311" width="13.85546875" style="80" customWidth="1"/>
    <col min="9312" max="9312" width="20.7109375" style="80" customWidth="1"/>
    <col min="9313" max="9313" width="18.140625" style="80" customWidth="1"/>
    <col min="9314" max="9314" width="14.85546875" style="80" bestFit="1" customWidth="1"/>
    <col min="9315" max="9315" width="11.42578125" style="80"/>
    <col min="9316" max="9316" width="17.42578125" style="80" customWidth="1"/>
    <col min="9317" max="9319" width="18.140625" style="80" customWidth="1"/>
    <col min="9320" max="9323" width="11.42578125" style="80"/>
    <col min="9324" max="9324" width="34" style="80" customWidth="1"/>
    <col min="9325" max="9325" width="9.5703125" style="80" customWidth="1"/>
    <col min="9326" max="9326" width="16.7109375" style="80" customWidth="1"/>
    <col min="9327" max="9327" width="55.140625" style="80" customWidth="1"/>
    <col min="9328" max="9328" width="22.5703125" style="80" customWidth="1"/>
    <col min="9329" max="9329" width="23" style="80" customWidth="1"/>
    <col min="9330" max="9330" width="22.85546875" style="80" customWidth="1"/>
    <col min="9331" max="9331" width="23.42578125" style="80" customWidth="1"/>
    <col min="9332" max="9332" width="28.7109375" style="80" customWidth="1"/>
    <col min="9333" max="9333" width="12.7109375" style="80" customWidth="1"/>
    <col min="9334" max="9334" width="11.42578125" style="80"/>
    <col min="9335" max="9335" width="25.28515625" style="80" customWidth="1"/>
    <col min="9336" max="9336" width="15.85546875" style="80" bestFit="1" customWidth="1"/>
    <col min="9337" max="9338" width="18" style="80" bestFit="1" customWidth="1"/>
    <col min="9339" max="9557" width="11.42578125" style="80"/>
    <col min="9558" max="9558" width="15.42578125" style="80" customWidth="1"/>
    <col min="9559" max="9559" width="9.5703125" style="80" customWidth="1"/>
    <col min="9560" max="9560" width="14.42578125" style="80" customWidth="1"/>
    <col min="9561" max="9561" width="49.85546875" style="80" customWidth="1"/>
    <col min="9562" max="9562" width="22.5703125" style="80" customWidth="1"/>
    <col min="9563" max="9563" width="23" style="80" customWidth="1"/>
    <col min="9564" max="9564" width="22.85546875" style="80" customWidth="1"/>
    <col min="9565" max="9565" width="23.42578125" style="80" customWidth="1"/>
    <col min="9566" max="9566" width="22.42578125" style="80" customWidth="1"/>
    <col min="9567" max="9567" width="13.85546875" style="80" customWidth="1"/>
    <col min="9568" max="9568" width="20.7109375" style="80" customWidth="1"/>
    <col min="9569" max="9569" width="18.140625" style="80" customWidth="1"/>
    <col min="9570" max="9570" width="14.85546875" style="80" bestFit="1" customWidth="1"/>
    <col min="9571" max="9571" width="11.42578125" style="80"/>
    <col min="9572" max="9572" width="17.42578125" style="80" customWidth="1"/>
    <col min="9573" max="9575" width="18.140625" style="80" customWidth="1"/>
    <col min="9576" max="9579" width="11.42578125" style="80"/>
    <col min="9580" max="9580" width="34" style="80" customWidth="1"/>
    <col min="9581" max="9581" width="9.5703125" style="80" customWidth="1"/>
    <col min="9582" max="9582" width="16.7109375" style="80" customWidth="1"/>
    <col min="9583" max="9583" width="55.140625" style="80" customWidth="1"/>
    <col min="9584" max="9584" width="22.5703125" style="80" customWidth="1"/>
    <col min="9585" max="9585" width="23" style="80" customWidth="1"/>
    <col min="9586" max="9586" width="22.85546875" style="80" customWidth="1"/>
    <col min="9587" max="9587" width="23.42578125" style="80" customWidth="1"/>
    <col min="9588" max="9588" width="28.7109375" style="80" customWidth="1"/>
    <col min="9589" max="9589" width="12.7109375" style="80" customWidth="1"/>
    <col min="9590" max="9590" width="11.42578125" style="80"/>
    <col min="9591" max="9591" width="25.28515625" style="80" customWidth="1"/>
    <col min="9592" max="9592" width="15.85546875" style="80" bestFit="1" customWidth="1"/>
    <col min="9593" max="9594" width="18" style="80" bestFit="1" customWidth="1"/>
    <col min="9595" max="9813" width="11.42578125" style="80"/>
    <col min="9814" max="9814" width="15.42578125" style="80" customWidth="1"/>
    <col min="9815" max="9815" width="9.5703125" style="80" customWidth="1"/>
    <col min="9816" max="9816" width="14.42578125" style="80" customWidth="1"/>
    <col min="9817" max="9817" width="49.85546875" style="80" customWidth="1"/>
    <col min="9818" max="9818" width="22.5703125" style="80" customWidth="1"/>
    <col min="9819" max="9819" width="23" style="80" customWidth="1"/>
    <col min="9820" max="9820" width="22.85546875" style="80" customWidth="1"/>
    <col min="9821" max="9821" width="23.42578125" style="80" customWidth="1"/>
    <col min="9822" max="9822" width="22.42578125" style="80" customWidth="1"/>
    <col min="9823" max="9823" width="13.85546875" style="80" customWidth="1"/>
    <col min="9824" max="9824" width="20.7109375" style="80" customWidth="1"/>
    <col min="9825" max="9825" width="18.140625" style="80" customWidth="1"/>
    <col min="9826" max="9826" width="14.85546875" style="80" bestFit="1" customWidth="1"/>
    <col min="9827" max="9827" width="11.42578125" style="80"/>
    <col min="9828" max="9828" width="17.42578125" style="80" customWidth="1"/>
    <col min="9829" max="9831" width="18.140625" style="80" customWidth="1"/>
    <col min="9832" max="9835" width="11.42578125" style="80"/>
    <col min="9836" max="9836" width="34" style="80" customWidth="1"/>
    <col min="9837" max="9837" width="9.5703125" style="80" customWidth="1"/>
    <col min="9838" max="9838" width="16.7109375" style="80" customWidth="1"/>
    <col min="9839" max="9839" width="55.140625" style="80" customWidth="1"/>
    <col min="9840" max="9840" width="22.5703125" style="80" customWidth="1"/>
    <col min="9841" max="9841" width="23" style="80" customWidth="1"/>
    <col min="9842" max="9842" width="22.85546875" style="80" customWidth="1"/>
    <col min="9843" max="9843" width="23.42578125" style="80" customWidth="1"/>
    <col min="9844" max="9844" width="28.7109375" style="80" customWidth="1"/>
    <col min="9845" max="9845" width="12.7109375" style="80" customWidth="1"/>
    <col min="9846" max="9846" width="11.42578125" style="80"/>
    <col min="9847" max="9847" width="25.28515625" style="80" customWidth="1"/>
    <col min="9848" max="9848" width="15.85546875" style="80" bestFit="1" customWidth="1"/>
    <col min="9849" max="9850" width="18" style="80" bestFit="1" customWidth="1"/>
    <col min="9851" max="10069" width="11.42578125" style="80"/>
    <col min="10070" max="10070" width="15.42578125" style="80" customWidth="1"/>
    <col min="10071" max="10071" width="9.5703125" style="80" customWidth="1"/>
    <col min="10072" max="10072" width="14.42578125" style="80" customWidth="1"/>
    <col min="10073" max="10073" width="49.85546875" style="80" customWidth="1"/>
    <col min="10074" max="10074" width="22.5703125" style="80" customWidth="1"/>
    <col min="10075" max="10075" width="23" style="80" customWidth="1"/>
    <col min="10076" max="10076" width="22.85546875" style="80" customWidth="1"/>
    <col min="10077" max="10077" width="23.42578125" style="80" customWidth="1"/>
    <col min="10078" max="10078" width="22.42578125" style="80" customWidth="1"/>
    <col min="10079" max="10079" width="13.85546875" style="80" customWidth="1"/>
    <col min="10080" max="10080" width="20.7109375" style="80" customWidth="1"/>
    <col min="10081" max="10081" width="18.140625" style="80" customWidth="1"/>
    <col min="10082" max="10082" width="14.85546875" style="80" bestFit="1" customWidth="1"/>
    <col min="10083" max="10083" width="11.42578125" style="80"/>
    <col min="10084" max="10084" width="17.42578125" style="80" customWidth="1"/>
    <col min="10085" max="10087" width="18.140625" style="80" customWidth="1"/>
    <col min="10088" max="10091" width="11.42578125" style="80"/>
    <col min="10092" max="10092" width="34" style="80" customWidth="1"/>
    <col min="10093" max="10093" width="9.5703125" style="80" customWidth="1"/>
    <col min="10094" max="10094" width="16.7109375" style="80" customWidth="1"/>
    <col min="10095" max="10095" width="55.140625" style="80" customWidth="1"/>
    <col min="10096" max="10096" width="22.5703125" style="80" customWidth="1"/>
    <col min="10097" max="10097" width="23" style="80" customWidth="1"/>
    <col min="10098" max="10098" width="22.85546875" style="80" customWidth="1"/>
    <col min="10099" max="10099" width="23.42578125" style="80" customWidth="1"/>
    <col min="10100" max="10100" width="28.7109375" style="80" customWidth="1"/>
    <col min="10101" max="10101" width="12.7109375" style="80" customWidth="1"/>
    <col min="10102" max="10102" width="11.42578125" style="80"/>
    <col min="10103" max="10103" width="25.28515625" style="80" customWidth="1"/>
    <col min="10104" max="10104" width="15.85546875" style="80" bestFit="1" customWidth="1"/>
    <col min="10105" max="10106" width="18" style="80" bestFit="1" customWidth="1"/>
    <col min="10107" max="10325" width="11.42578125" style="80"/>
    <col min="10326" max="10326" width="15.42578125" style="80" customWidth="1"/>
    <col min="10327" max="10327" width="9.5703125" style="80" customWidth="1"/>
    <col min="10328" max="10328" width="14.42578125" style="80" customWidth="1"/>
    <col min="10329" max="10329" width="49.85546875" style="80" customWidth="1"/>
    <col min="10330" max="10330" width="22.5703125" style="80" customWidth="1"/>
    <col min="10331" max="10331" width="23" style="80" customWidth="1"/>
    <col min="10332" max="10332" width="22.85546875" style="80" customWidth="1"/>
    <col min="10333" max="10333" width="23.42578125" style="80" customWidth="1"/>
    <col min="10334" max="10334" width="22.42578125" style="80" customWidth="1"/>
    <col min="10335" max="10335" width="13.85546875" style="80" customWidth="1"/>
    <col min="10336" max="10336" width="20.7109375" style="80" customWidth="1"/>
    <col min="10337" max="10337" width="18.140625" style="80" customWidth="1"/>
    <col min="10338" max="10338" width="14.85546875" style="80" bestFit="1" customWidth="1"/>
    <col min="10339" max="10339" width="11.42578125" style="80"/>
    <col min="10340" max="10340" width="17.42578125" style="80" customWidth="1"/>
    <col min="10341" max="10343" width="18.140625" style="80" customWidth="1"/>
    <col min="10344" max="10347" width="11.42578125" style="80"/>
    <col min="10348" max="10348" width="34" style="80" customWidth="1"/>
    <col min="10349" max="10349" width="9.5703125" style="80" customWidth="1"/>
    <col min="10350" max="10350" width="16.7109375" style="80" customWidth="1"/>
    <col min="10351" max="10351" width="55.140625" style="80" customWidth="1"/>
    <col min="10352" max="10352" width="22.5703125" style="80" customWidth="1"/>
    <col min="10353" max="10353" width="23" style="80" customWidth="1"/>
    <col min="10354" max="10354" width="22.85546875" style="80" customWidth="1"/>
    <col min="10355" max="10355" width="23.42578125" style="80" customWidth="1"/>
    <col min="10356" max="10356" width="28.7109375" style="80" customWidth="1"/>
    <col min="10357" max="10357" width="12.7109375" style="80" customWidth="1"/>
    <col min="10358" max="10358" width="11.42578125" style="80"/>
    <col min="10359" max="10359" width="25.28515625" style="80" customWidth="1"/>
    <col min="10360" max="10360" width="15.85546875" style="80" bestFit="1" customWidth="1"/>
    <col min="10361" max="10362" width="18" style="80" bestFit="1" customWidth="1"/>
    <col min="10363" max="10581" width="11.42578125" style="80"/>
    <col min="10582" max="10582" width="15.42578125" style="80" customWidth="1"/>
    <col min="10583" max="10583" width="9.5703125" style="80" customWidth="1"/>
    <col min="10584" max="10584" width="14.42578125" style="80" customWidth="1"/>
    <col min="10585" max="10585" width="49.85546875" style="80" customWidth="1"/>
    <col min="10586" max="10586" width="22.5703125" style="80" customWidth="1"/>
    <col min="10587" max="10587" width="23" style="80" customWidth="1"/>
    <col min="10588" max="10588" width="22.85546875" style="80" customWidth="1"/>
    <col min="10589" max="10589" width="23.42578125" style="80" customWidth="1"/>
    <col min="10590" max="10590" width="22.42578125" style="80" customWidth="1"/>
    <col min="10591" max="10591" width="13.85546875" style="80" customWidth="1"/>
    <col min="10592" max="10592" width="20.7109375" style="80" customWidth="1"/>
    <col min="10593" max="10593" width="18.140625" style="80" customWidth="1"/>
    <col min="10594" max="10594" width="14.85546875" style="80" bestFit="1" customWidth="1"/>
    <col min="10595" max="10595" width="11.42578125" style="80"/>
    <col min="10596" max="10596" width="17.42578125" style="80" customWidth="1"/>
    <col min="10597" max="10599" width="18.140625" style="80" customWidth="1"/>
    <col min="10600" max="10603" width="11.42578125" style="80"/>
    <col min="10604" max="10604" width="34" style="80" customWidth="1"/>
    <col min="10605" max="10605" width="9.5703125" style="80" customWidth="1"/>
    <col min="10606" max="10606" width="16.7109375" style="80" customWidth="1"/>
    <col min="10607" max="10607" width="55.140625" style="80" customWidth="1"/>
    <col min="10608" max="10608" width="22.5703125" style="80" customWidth="1"/>
    <col min="10609" max="10609" width="23" style="80" customWidth="1"/>
    <col min="10610" max="10610" width="22.85546875" style="80" customWidth="1"/>
    <col min="10611" max="10611" width="23.42578125" style="80" customWidth="1"/>
    <col min="10612" max="10612" width="28.7109375" style="80" customWidth="1"/>
    <col min="10613" max="10613" width="12.7109375" style="80" customWidth="1"/>
    <col min="10614" max="10614" width="11.42578125" style="80"/>
    <col min="10615" max="10615" width="25.28515625" style="80" customWidth="1"/>
    <col min="10616" max="10616" width="15.85546875" style="80" bestFit="1" customWidth="1"/>
    <col min="10617" max="10618" width="18" style="80" bestFit="1" customWidth="1"/>
    <col min="10619" max="10837" width="11.42578125" style="80"/>
    <col min="10838" max="10838" width="15.42578125" style="80" customWidth="1"/>
    <col min="10839" max="10839" width="9.5703125" style="80" customWidth="1"/>
    <col min="10840" max="10840" width="14.42578125" style="80" customWidth="1"/>
    <col min="10841" max="10841" width="49.85546875" style="80" customWidth="1"/>
    <col min="10842" max="10842" width="22.5703125" style="80" customWidth="1"/>
    <col min="10843" max="10843" width="23" style="80" customWidth="1"/>
    <col min="10844" max="10844" width="22.85546875" style="80" customWidth="1"/>
    <col min="10845" max="10845" width="23.42578125" style="80" customWidth="1"/>
    <col min="10846" max="10846" width="22.42578125" style="80" customWidth="1"/>
    <col min="10847" max="10847" width="13.85546875" style="80" customWidth="1"/>
    <col min="10848" max="10848" width="20.7109375" style="80" customWidth="1"/>
    <col min="10849" max="10849" width="18.140625" style="80" customWidth="1"/>
    <col min="10850" max="10850" width="14.85546875" style="80" bestFit="1" customWidth="1"/>
    <col min="10851" max="10851" width="11.42578125" style="80"/>
    <col min="10852" max="10852" width="17.42578125" style="80" customWidth="1"/>
    <col min="10853" max="10855" width="18.140625" style="80" customWidth="1"/>
    <col min="10856" max="10859" width="11.42578125" style="80"/>
    <col min="10860" max="10860" width="34" style="80" customWidth="1"/>
    <col min="10861" max="10861" width="9.5703125" style="80" customWidth="1"/>
    <col min="10862" max="10862" width="16.7109375" style="80" customWidth="1"/>
    <col min="10863" max="10863" width="55.140625" style="80" customWidth="1"/>
    <col min="10864" max="10864" width="22.5703125" style="80" customWidth="1"/>
    <col min="10865" max="10865" width="23" style="80" customWidth="1"/>
    <col min="10866" max="10866" width="22.85546875" style="80" customWidth="1"/>
    <col min="10867" max="10867" width="23.42578125" style="80" customWidth="1"/>
    <col min="10868" max="10868" width="28.7109375" style="80" customWidth="1"/>
    <col min="10869" max="10869" width="12.7109375" style="80" customWidth="1"/>
    <col min="10870" max="10870" width="11.42578125" style="80"/>
    <col min="10871" max="10871" width="25.28515625" style="80" customWidth="1"/>
    <col min="10872" max="10872" width="15.85546875" style="80" bestFit="1" customWidth="1"/>
    <col min="10873" max="10874" width="18" style="80" bestFit="1" customWidth="1"/>
    <col min="10875" max="11093" width="11.42578125" style="80"/>
    <col min="11094" max="11094" width="15.42578125" style="80" customWidth="1"/>
    <col min="11095" max="11095" width="9.5703125" style="80" customWidth="1"/>
    <col min="11096" max="11096" width="14.42578125" style="80" customWidth="1"/>
    <col min="11097" max="11097" width="49.85546875" style="80" customWidth="1"/>
    <col min="11098" max="11098" width="22.5703125" style="80" customWidth="1"/>
    <col min="11099" max="11099" width="23" style="80" customWidth="1"/>
    <col min="11100" max="11100" width="22.85546875" style="80" customWidth="1"/>
    <col min="11101" max="11101" width="23.42578125" style="80" customWidth="1"/>
    <col min="11102" max="11102" width="22.42578125" style="80" customWidth="1"/>
    <col min="11103" max="11103" width="13.85546875" style="80" customWidth="1"/>
    <col min="11104" max="11104" width="20.7109375" style="80" customWidth="1"/>
    <col min="11105" max="11105" width="18.140625" style="80" customWidth="1"/>
    <col min="11106" max="11106" width="14.85546875" style="80" bestFit="1" customWidth="1"/>
    <col min="11107" max="11107" width="11.42578125" style="80"/>
    <col min="11108" max="11108" width="17.42578125" style="80" customWidth="1"/>
    <col min="11109" max="11111" width="18.140625" style="80" customWidth="1"/>
    <col min="11112" max="11115" width="11.42578125" style="80"/>
    <col min="11116" max="11116" width="34" style="80" customWidth="1"/>
    <col min="11117" max="11117" width="9.5703125" style="80" customWidth="1"/>
    <col min="11118" max="11118" width="16.7109375" style="80" customWidth="1"/>
    <col min="11119" max="11119" width="55.140625" style="80" customWidth="1"/>
    <col min="11120" max="11120" width="22.5703125" style="80" customWidth="1"/>
    <col min="11121" max="11121" width="23" style="80" customWidth="1"/>
    <col min="11122" max="11122" width="22.85546875" style="80" customWidth="1"/>
    <col min="11123" max="11123" width="23.42578125" style="80" customWidth="1"/>
    <col min="11124" max="11124" width="28.7109375" style="80" customWidth="1"/>
    <col min="11125" max="11125" width="12.7109375" style="80" customWidth="1"/>
    <col min="11126" max="11126" width="11.42578125" style="80"/>
    <col min="11127" max="11127" width="25.28515625" style="80" customWidth="1"/>
    <col min="11128" max="11128" width="15.85546875" style="80" bestFit="1" customWidth="1"/>
    <col min="11129" max="11130" width="18" style="80" bestFit="1" customWidth="1"/>
    <col min="11131" max="11349" width="11.42578125" style="80"/>
    <col min="11350" max="11350" width="15.42578125" style="80" customWidth="1"/>
    <col min="11351" max="11351" width="9.5703125" style="80" customWidth="1"/>
    <col min="11352" max="11352" width="14.42578125" style="80" customWidth="1"/>
    <col min="11353" max="11353" width="49.85546875" style="80" customWidth="1"/>
    <col min="11354" max="11354" width="22.5703125" style="80" customWidth="1"/>
    <col min="11355" max="11355" width="23" style="80" customWidth="1"/>
    <col min="11356" max="11356" width="22.85546875" style="80" customWidth="1"/>
    <col min="11357" max="11357" width="23.42578125" style="80" customWidth="1"/>
    <col min="11358" max="11358" width="22.42578125" style="80" customWidth="1"/>
    <col min="11359" max="11359" width="13.85546875" style="80" customWidth="1"/>
    <col min="11360" max="11360" width="20.7109375" style="80" customWidth="1"/>
    <col min="11361" max="11361" width="18.140625" style="80" customWidth="1"/>
    <col min="11362" max="11362" width="14.85546875" style="80" bestFit="1" customWidth="1"/>
    <col min="11363" max="11363" width="11.42578125" style="80"/>
    <col min="11364" max="11364" width="17.42578125" style="80" customWidth="1"/>
    <col min="11365" max="11367" width="18.140625" style="80" customWidth="1"/>
    <col min="11368" max="11371" width="11.42578125" style="80"/>
    <col min="11372" max="11372" width="34" style="80" customWidth="1"/>
    <col min="11373" max="11373" width="9.5703125" style="80" customWidth="1"/>
    <col min="11374" max="11374" width="16.7109375" style="80" customWidth="1"/>
    <col min="11375" max="11375" width="55.140625" style="80" customWidth="1"/>
    <col min="11376" max="11376" width="22.5703125" style="80" customWidth="1"/>
    <col min="11377" max="11377" width="23" style="80" customWidth="1"/>
    <col min="11378" max="11378" width="22.85546875" style="80" customWidth="1"/>
    <col min="11379" max="11379" width="23.42578125" style="80" customWidth="1"/>
    <col min="11380" max="11380" width="28.7109375" style="80" customWidth="1"/>
    <col min="11381" max="11381" width="12.7109375" style="80" customWidth="1"/>
    <col min="11382" max="11382" width="11.42578125" style="80"/>
    <col min="11383" max="11383" width="25.28515625" style="80" customWidth="1"/>
    <col min="11384" max="11384" width="15.85546875" style="80" bestFit="1" customWidth="1"/>
    <col min="11385" max="11386" width="18" style="80" bestFit="1" customWidth="1"/>
    <col min="11387" max="11605" width="11.42578125" style="80"/>
    <col min="11606" max="11606" width="15.42578125" style="80" customWidth="1"/>
    <col min="11607" max="11607" width="9.5703125" style="80" customWidth="1"/>
    <col min="11608" max="11608" width="14.42578125" style="80" customWidth="1"/>
    <col min="11609" max="11609" width="49.85546875" style="80" customWidth="1"/>
    <col min="11610" max="11610" width="22.5703125" style="80" customWidth="1"/>
    <col min="11611" max="11611" width="23" style="80" customWidth="1"/>
    <col min="11612" max="11612" width="22.85546875" style="80" customWidth="1"/>
    <col min="11613" max="11613" width="23.42578125" style="80" customWidth="1"/>
    <col min="11614" max="11614" width="22.42578125" style="80" customWidth="1"/>
    <col min="11615" max="11615" width="13.85546875" style="80" customWidth="1"/>
    <col min="11616" max="11616" width="20.7109375" style="80" customWidth="1"/>
    <col min="11617" max="11617" width="18.140625" style="80" customWidth="1"/>
    <col min="11618" max="11618" width="14.85546875" style="80" bestFit="1" customWidth="1"/>
    <col min="11619" max="11619" width="11.42578125" style="80"/>
    <col min="11620" max="11620" width="17.42578125" style="80" customWidth="1"/>
    <col min="11621" max="11623" width="18.140625" style="80" customWidth="1"/>
    <col min="11624" max="11627" width="11.42578125" style="80"/>
    <col min="11628" max="11628" width="34" style="80" customWidth="1"/>
    <col min="11629" max="11629" width="9.5703125" style="80" customWidth="1"/>
    <col min="11630" max="11630" width="16.7109375" style="80" customWidth="1"/>
    <col min="11631" max="11631" width="55.140625" style="80" customWidth="1"/>
    <col min="11632" max="11632" width="22.5703125" style="80" customWidth="1"/>
    <col min="11633" max="11633" width="23" style="80" customWidth="1"/>
    <col min="11634" max="11634" width="22.85546875" style="80" customWidth="1"/>
    <col min="11635" max="11635" width="23.42578125" style="80" customWidth="1"/>
    <col min="11636" max="11636" width="28.7109375" style="80" customWidth="1"/>
    <col min="11637" max="11637" width="12.7109375" style="80" customWidth="1"/>
    <col min="11638" max="11638" width="11.42578125" style="80"/>
    <col min="11639" max="11639" width="25.28515625" style="80" customWidth="1"/>
    <col min="11640" max="11640" width="15.85546875" style="80" bestFit="1" customWidth="1"/>
    <col min="11641" max="11642" width="18" style="80" bestFit="1" customWidth="1"/>
    <col min="11643" max="11861" width="11.42578125" style="80"/>
    <col min="11862" max="11862" width="15.42578125" style="80" customWidth="1"/>
    <col min="11863" max="11863" width="9.5703125" style="80" customWidth="1"/>
    <col min="11864" max="11864" width="14.42578125" style="80" customWidth="1"/>
    <col min="11865" max="11865" width="49.85546875" style="80" customWidth="1"/>
    <col min="11866" max="11866" width="22.5703125" style="80" customWidth="1"/>
    <col min="11867" max="11867" width="23" style="80" customWidth="1"/>
    <col min="11868" max="11868" width="22.85546875" style="80" customWidth="1"/>
    <col min="11869" max="11869" width="23.42578125" style="80" customWidth="1"/>
    <col min="11870" max="11870" width="22.42578125" style="80" customWidth="1"/>
    <col min="11871" max="11871" width="13.85546875" style="80" customWidth="1"/>
    <col min="11872" max="11872" width="20.7109375" style="80" customWidth="1"/>
    <col min="11873" max="11873" width="18.140625" style="80" customWidth="1"/>
    <col min="11874" max="11874" width="14.85546875" style="80" bestFit="1" customWidth="1"/>
    <col min="11875" max="11875" width="11.42578125" style="80"/>
    <col min="11876" max="11876" width="17.42578125" style="80" customWidth="1"/>
    <col min="11877" max="11879" width="18.140625" style="80" customWidth="1"/>
    <col min="11880" max="11883" width="11.42578125" style="80"/>
    <col min="11884" max="11884" width="34" style="80" customWidth="1"/>
    <col min="11885" max="11885" width="9.5703125" style="80" customWidth="1"/>
    <col min="11886" max="11886" width="16.7109375" style="80" customWidth="1"/>
    <col min="11887" max="11887" width="55.140625" style="80" customWidth="1"/>
    <col min="11888" max="11888" width="22.5703125" style="80" customWidth="1"/>
    <col min="11889" max="11889" width="23" style="80" customWidth="1"/>
    <col min="11890" max="11890" width="22.85546875" style="80" customWidth="1"/>
    <col min="11891" max="11891" width="23.42578125" style="80" customWidth="1"/>
    <col min="11892" max="11892" width="28.7109375" style="80" customWidth="1"/>
    <col min="11893" max="11893" width="12.7109375" style="80" customWidth="1"/>
    <col min="11894" max="11894" width="11.42578125" style="80"/>
    <col min="11895" max="11895" width="25.28515625" style="80" customWidth="1"/>
    <col min="11896" max="11896" width="15.85546875" style="80" bestFit="1" customWidth="1"/>
    <col min="11897" max="11898" width="18" style="80" bestFit="1" customWidth="1"/>
    <col min="11899" max="12117" width="11.42578125" style="80"/>
    <col min="12118" max="12118" width="15.42578125" style="80" customWidth="1"/>
    <col min="12119" max="12119" width="9.5703125" style="80" customWidth="1"/>
    <col min="12120" max="12120" width="14.42578125" style="80" customWidth="1"/>
    <col min="12121" max="12121" width="49.85546875" style="80" customWidth="1"/>
    <col min="12122" max="12122" width="22.5703125" style="80" customWidth="1"/>
    <col min="12123" max="12123" width="23" style="80" customWidth="1"/>
    <col min="12124" max="12124" width="22.85546875" style="80" customWidth="1"/>
    <col min="12125" max="12125" width="23.42578125" style="80" customWidth="1"/>
    <col min="12126" max="12126" width="22.42578125" style="80" customWidth="1"/>
    <col min="12127" max="12127" width="13.85546875" style="80" customWidth="1"/>
    <col min="12128" max="12128" width="20.7109375" style="80" customWidth="1"/>
    <col min="12129" max="12129" width="18.140625" style="80" customWidth="1"/>
    <col min="12130" max="12130" width="14.85546875" style="80" bestFit="1" customWidth="1"/>
    <col min="12131" max="12131" width="11.42578125" style="80"/>
    <col min="12132" max="12132" width="17.42578125" style="80" customWidth="1"/>
    <col min="12133" max="12135" width="18.140625" style="80" customWidth="1"/>
    <col min="12136" max="12139" width="11.42578125" style="80"/>
    <col min="12140" max="12140" width="34" style="80" customWidth="1"/>
    <col min="12141" max="12141" width="9.5703125" style="80" customWidth="1"/>
    <col min="12142" max="12142" width="16.7109375" style="80" customWidth="1"/>
    <col min="12143" max="12143" width="55.140625" style="80" customWidth="1"/>
    <col min="12144" max="12144" width="22.5703125" style="80" customWidth="1"/>
    <col min="12145" max="12145" width="23" style="80" customWidth="1"/>
    <col min="12146" max="12146" width="22.85546875" style="80" customWidth="1"/>
    <col min="12147" max="12147" width="23.42578125" style="80" customWidth="1"/>
    <col min="12148" max="12148" width="28.7109375" style="80" customWidth="1"/>
    <col min="12149" max="12149" width="12.7109375" style="80" customWidth="1"/>
    <col min="12150" max="12150" width="11.42578125" style="80"/>
    <col min="12151" max="12151" width="25.28515625" style="80" customWidth="1"/>
    <col min="12152" max="12152" width="15.85546875" style="80" bestFit="1" customWidth="1"/>
    <col min="12153" max="12154" width="18" style="80" bestFit="1" customWidth="1"/>
    <col min="12155" max="12373" width="11.42578125" style="80"/>
    <col min="12374" max="12374" width="15.42578125" style="80" customWidth="1"/>
    <col min="12375" max="12375" width="9.5703125" style="80" customWidth="1"/>
    <col min="12376" max="12376" width="14.42578125" style="80" customWidth="1"/>
    <col min="12377" max="12377" width="49.85546875" style="80" customWidth="1"/>
    <col min="12378" max="12378" width="22.5703125" style="80" customWidth="1"/>
    <col min="12379" max="12379" width="23" style="80" customWidth="1"/>
    <col min="12380" max="12380" width="22.85546875" style="80" customWidth="1"/>
    <col min="12381" max="12381" width="23.42578125" style="80" customWidth="1"/>
    <col min="12382" max="12382" width="22.42578125" style="80" customWidth="1"/>
    <col min="12383" max="12383" width="13.85546875" style="80" customWidth="1"/>
    <col min="12384" max="12384" width="20.7109375" style="80" customWidth="1"/>
    <col min="12385" max="12385" width="18.140625" style="80" customWidth="1"/>
    <col min="12386" max="12386" width="14.85546875" style="80" bestFit="1" customWidth="1"/>
    <col min="12387" max="12387" width="11.42578125" style="80"/>
    <col min="12388" max="12388" width="17.42578125" style="80" customWidth="1"/>
    <col min="12389" max="12391" width="18.140625" style="80" customWidth="1"/>
    <col min="12392" max="12395" width="11.42578125" style="80"/>
    <col min="12396" max="12396" width="34" style="80" customWidth="1"/>
    <col min="12397" max="12397" width="9.5703125" style="80" customWidth="1"/>
    <col min="12398" max="12398" width="16.7109375" style="80" customWidth="1"/>
    <col min="12399" max="12399" width="55.140625" style="80" customWidth="1"/>
    <col min="12400" max="12400" width="22.5703125" style="80" customWidth="1"/>
    <col min="12401" max="12401" width="23" style="80" customWidth="1"/>
    <col min="12402" max="12402" width="22.85546875" style="80" customWidth="1"/>
    <col min="12403" max="12403" width="23.42578125" style="80" customWidth="1"/>
    <col min="12404" max="12404" width="28.7109375" style="80" customWidth="1"/>
    <col min="12405" max="12405" width="12.7109375" style="80" customWidth="1"/>
    <col min="12406" max="12406" width="11.42578125" style="80"/>
    <col min="12407" max="12407" width="25.28515625" style="80" customWidth="1"/>
    <col min="12408" max="12408" width="15.85546875" style="80" bestFit="1" customWidth="1"/>
    <col min="12409" max="12410" width="18" style="80" bestFit="1" customWidth="1"/>
    <col min="12411" max="12629" width="11.42578125" style="80"/>
    <col min="12630" max="12630" width="15.42578125" style="80" customWidth="1"/>
    <col min="12631" max="12631" width="9.5703125" style="80" customWidth="1"/>
    <col min="12632" max="12632" width="14.42578125" style="80" customWidth="1"/>
    <col min="12633" max="12633" width="49.85546875" style="80" customWidth="1"/>
    <col min="12634" max="12634" width="22.5703125" style="80" customWidth="1"/>
    <col min="12635" max="12635" width="23" style="80" customWidth="1"/>
    <col min="12636" max="12636" width="22.85546875" style="80" customWidth="1"/>
    <col min="12637" max="12637" width="23.42578125" style="80" customWidth="1"/>
    <col min="12638" max="12638" width="22.42578125" style="80" customWidth="1"/>
    <col min="12639" max="12639" width="13.85546875" style="80" customWidth="1"/>
    <col min="12640" max="12640" width="20.7109375" style="80" customWidth="1"/>
    <col min="12641" max="12641" width="18.140625" style="80" customWidth="1"/>
    <col min="12642" max="12642" width="14.85546875" style="80" bestFit="1" customWidth="1"/>
    <col min="12643" max="12643" width="11.42578125" style="80"/>
    <col min="12644" max="12644" width="17.42578125" style="80" customWidth="1"/>
    <col min="12645" max="12647" width="18.140625" style="80" customWidth="1"/>
    <col min="12648" max="12651" width="11.42578125" style="80"/>
    <col min="12652" max="12652" width="34" style="80" customWidth="1"/>
    <col min="12653" max="12653" width="9.5703125" style="80" customWidth="1"/>
    <col min="12654" max="12654" width="16.7109375" style="80" customWidth="1"/>
    <col min="12655" max="12655" width="55.140625" style="80" customWidth="1"/>
    <col min="12656" max="12656" width="22.5703125" style="80" customWidth="1"/>
    <col min="12657" max="12657" width="23" style="80" customWidth="1"/>
    <col min="12658" max="12658" width="22.85546875" style="80" customWidth="1"/>
    <col min="12659" max="12659" width="23.42578125" style="80" customWidth="1"/>
    <col min="12660" max="12660" width="28.7109375" style="80" customWidth="1"/>
    <col min="12661" max="12661" width="12.7109375" style="80" customWidth="1"/>
    <col min="12662" max="12662" width="11.42578125" style="80"/>
    <col min="12663" max="12663" width="25.28515625" style="80" customWidth="1"/>
    <col min="12664" max="12664" width="15.85546875" style="80" bestFit="1" customWidth="1"/>
    <col min="12665" max="12666" width="18" style="80" bestFit="1" customWidth="1"/>
    <col min="12667" max="12885" width="11.42578125" style="80"/>
    <col min="12886" max="12886" width="15.42578125" style="80" customWidth="1"/>
    <col min="12887" max="12887" width="9.5703125" style="80" customWidth="1"/>
    <col min="12888" max="12888" width="14.42578125" style="80" customWidth="1"/>
    <col min="12889" max="12889" width="49.85546875" style="80" customWidth="1"/>
    <col min="12890" max="12890" width="22.5703125" style="80" customWidth="1"/>
    <col min="12891" max="12891" width="23" style="80" customWidth="1"/>
    <col min="12892" max="12892" width="22.85546875" style="80" customWidth="1"/>
    <col min="12893" max="12893" width="23.42578125" style="80" customWidth="1"/>
    <col min="12894" max="12894" width="22.42578125" style="80" customWidth="1"/>
    <col min="12895" max="12895" width="13.85546875" style="80" customWidth="1"/>
    <col min="12896" max="12896" width="20.7109375" style="80" customWidth="1"/>
    <col min="12897" max="12897" width="18.140625" style="80" customWidth="1"/>
    <col min="12898" max="12898" width="14.85546875" style="80" bestFit="1" customWidth="1"/>
    <col min="12899" max="12899" width="11.42578125" style="80"/>
    <col min="12900" max="12900" width="17.42578125" style="80" customWidth="1"/>
    <col min="12901" max="12903" width="18.140625" style="80" customWidth="1"/>
    <col min="12904" max="12907" width="11.42578125" style="80"/>
    <col min="12908" max="12908" width="34" style="80" customWidth="1"/>
    <col min="12909" max="12909" width="9.5703125" style="80" customWidth="1"/>
    <col min="12910" max="12910" width="16.7109375" style="80" customWidth="1"/>
    <col min="12911" max="12911" width="55.140625" style="80" customWidth="1"/>
    <col min="12912" max="12912" width="22.5703125" style="80" customWidth="1"/>
    <col min="12913" max="12913" width="23" style="80" customWidth="1"/>
    <col min="12914" max="12914" width="22.85546875" style="80" customWidth="1"/>
    <col min="12915" max="12915" width="23.42578125" style="80" customWidth="1"/>
    <col min="12916" max="12916" width="28.7109375" style="80" customWidth="1"/>
    <col min="12917" max="12917" width="12.7109375" style="80" customWidth="1"/>
    <col min="12918" max="12918" width="11.42578125" style="80"/>
    <col min="12919" max="12919" width="25.28515625" style="80" customWidth="1"/>
    <col min="12920" max="12920" width="15.85546875" style="80" bestFit="1" customWidth="1"/>
    <col min="12921" max="12922" width="18" style="80" bestFit="1" customWidth="1"/>
    <col min="12923" max="13141" width="11.42578125" style="80"/>
    <col min="13142" max="13142" width="15.42578125" style="80" customWidth="1"/>
    <col min="13143" max="13143" width="9.5703125" style="80" customWidth="1"/>
    <col min="13144" max="13144" width="14.42578125" style="80" customWidth="1"/>
    <col min="13145" max="13145" width="49.85546875" style="80" customWidth="1"/>
    <col min="13146" max="13146" width="22.5703125" style="80" customWidth="1"/>
    <col min="13147" max="13147" width="23" style="80" customWidth="1"/>
    <col min="13148" max="13148" width="22.85546875" style="80" customWidth="1"/>
    <col min="13149" max="13149" width="23.42578125" style="80" customWidth="1"/>
    <col min="13150" max="13150" width="22.42578125" style="80" customWidth="1"/>
    <col min="13151" max="13151" width="13.85546875" style="80" customWidth="1"/>
    <col min="13152" max="13152" width="20.7109375" style="80" customWidth="1"/>
    <col min="13153" max="13153" width="18.140625" style="80" customWidth="1"/>
    <col min="13154" max="13154" width="14.85546875" style="80" bestFit="1" customWidth="1"/>
    <col min="13155" max="13155" width="11.42578125" style="80"/>
    <col min="13156" max="13156" width="17.42578125" style="80" customWidth="1"/>
    <col min="13157" max="13159" width="18.140625" style="80" customWidth="1"/>
    <col min="13160" max="13163" width="11.42578125" style="80"/>
    <col min="13164" max="13164" width="34" style="80" customWidth="1"/>
    <col min="13165" max="13165" width="9.5703125" style="80" customWidth="1"/>
    <col min="13166" max="13166" width="16.7109375" style="80" customWidth="1"/>
    <col min="13167" max="13167" width="55.140625" style="80" customWidth="1"/>
    <col min="13168" max="13168" width="22.5703125" style="80" customWidth="1"/>
    <col min="13169" max="13169" width="23" style="80" customWidth="1"/>
    <col min="13170" max="13170" width="22.85546875" style="80" customWidth="1"/>
    <col min="13171" max="13171" width="23.42578125" style="80" customWidth="1"/>
    <col min="13172" max="13172" width="28.7109375" style="80" customWidth="1"/>
    <col min="13173" max="13173" width="12.7109375" style="80" customWidth="1"/>
    <col min="13174" max="13174" width="11.42578125" style="80"/>
    <col min="13175" max="13175" width="25.28515625" style="80" customWidth="1"/>
    <col min="13176" max="13176" width="15.85546875" style="80" bestFit="1" customWidth="1"/>
    <col min="13177" max="13178" width="18" style="80" bestFit="1" customWidth="1"/>
    <col min="13179" max="13397" width="11.42578125" style="80"/>
    <col min="13398" max="13398" width="15.42578125" style="80" customWidth="1"/>
    <col min="13399" max="13399" width="9.5703125" style="80" customWidth="1"/>
    <col min="13400" max="13400" width="14.42578125" style="80" customWidth="1"/>
    <col min="13401" max="13401" width="49.85546875" style="80" customWidth="1"/>
    <col min="13402" max="13402" width="22.5703125" style="80" customWidth="1"/>
    <col min="13403" max="13403" width="23" style="80" customWidth="1"/>
    <col min="13404" max="13404" width="22.85546875" style="80" customWidth="1"/>
    <col min="13405" max="13405" width="23.42578125" style="80" customWidth="1"/>
    <col min="13406" max="13406" width="22.42578125" style="80" customWidth="1"/>
    <col min="13407" max="13407" width="13.85546875" style="80" customWidth="1"/>
    <col min="13408" max="13408" width="20.7109375" style="80" customWidth="1"/>
    <col min="13409" max="13409" width="18.140625" style="80" customWidth="1"/>
    <col min="13410" max="13410" width="14.85546875" style="80" bestFit="1" customWidth="1"/>
    <col min="13411" max="13411" width="11.42578125" style="80"/>
    <col min="13412" max="13412" width="17.42578125" style="80" customWidth="1"/>
    <col min="13413" max="13415" width="18.140625" style="80" customWidth="1"/>
    <col min="13416" max="13419" width="11.42578125" style="80"/>
    <col min="13420" max="13420" width="34" style="80" customWidth="1"/>
    <col min="13421" max="13421" width="9.5703125" style="80" customWidth="1"/>
    <col min="13422" max="13422" width="16.7109375" style="80" customWidth="1"/>
    <col min="13423" max="13423" width="55.140625" style="80" customWidth="1"/>
    <col min="13424" max="13424" width="22.5703125" style="80" customWidth="1"/>
    <col min="13425" max="13425" width="23" style="80" customWidth="1"/>
    <col min="13426" max="13426" width="22.85546875" style="80" customWidth="1"/>
    <col min="13427" max="13427" width="23.42578125" style="80" customWidth="1"/>
    <col min="13428" max="13428" width="28.7109375" style="80" customWidth="1"/>
    <col min="13429" max="13429" width="12.7109375" style="80" customWidth="1"/>
    <col min="13430" max="13430" width="11.42578125" style="80"/>
    <col min="13431" max="13431" width="25.28515625" style="80" customWidth="1"/>
    <col min="13432" max="13432" width="15.85546875" style="80" bestFit="1" customWidth="1"/>
    <col min="13433" max="13434" width="18" style="80" bestFit="1" customWidth="1"/>
    <col min="13435" max="13653" width="11.42578125" style="80"/>
    <col min="13654" max="13654" width="15.42578125" style="80" customWidth="1"/>
    <col min="13655" max="13655" width="9.5703125" style="80" customWidth="1"/>
    <col min="13656" max="13656" width="14.42578125" style="80" customWidth="1"/>
    <col min="13657" max="13657" width="49.85546875" style="80" customWidth="1"/>
    <col min="13658" max="13658" width="22.5703125" style="80" customWidth="1"/>
    <col min="13659" max="13659" width="23" style="80" customWidth="1"/>
    <col min="13660" max="13660" width="22.85546875" style="80" customWidth="1"/>
    <col min="13661" max="13661" width="23.42578125" style="80" customWidth="1"/>
    <col min="13662" max="13662" width="22.42578125" style="80" customWidth="1"/>
    <col min="13663" max="13663" width="13.85546875" style="80" customWidth="1"/>
    <col min="13664" max="13664" width="20.7109375" style="80" customWidth="1"/>
    <col min="13665" max="13665" width="18.140625" style="80" customWidth="1"/>
    <col min="13666" max="13666" width="14.85546875" style="80" bestFit="1" customWidth="1"/>
    <col min="13667" max="13667" width="11.42578125" style="80"/>
    <col min="13668" max="13668" width="17.42578125" style="80" customWidth="1"/>
    <col min="13669" max="13671" width="18.140625" style="80" customWidth="1"/>
    <col min="13672" max="13675" width="11.42578125" style="80"/>
    <col min="13676" max="13676" width="34" style="80" customWidth="1"/>
    <col min="13677" max="13677" width="9.5703125" style="80" customWidth="1"/>
    <col min="13678" max="13678" width="16.7109375" style="80" customWidth="1"/>
    <col min="13679" max="13679" width="55.140625" style="80" customWidth="1"/>
    <col min="13680" max="13680" width="22.5703125" style="80" customWidth="1"/>
    <col min="13681" max="13681" width="23" style="80" customWidth="1"/>
    <col min="13682" max="13682" width="22.85546875" style="80" customWidth="1"/>
    <col min="13683" max="13683" width="23.42578125" style="80" customWidth="1"/>
    <col min="13684" max="13684" width="28.7109375" style="80" customWidth="1"/>
    <col min="13685" max="13685" width="12.7109375" style="80" customWidth="1"/>
    <col min="13686" max="13686" width="11.42578125" style="80"/>
    <col min="13687" max="13687" width="25.28515625" style="80" customWidth="1"/>
    <col min="13688" max="13688" width="15.85546875" style="80" bestFit="1" customWidth="1"/>
    <col min="13689" max="13690" width="18" style="80" bestFit="1" customWidth="1"/>
    <col min="13691" max="13909" width="11.42578125" style="80"/>
    <col min="13910" max="13910" width="15.42578125" style="80" customWidth="1"/>
    <col min="13911" max="13911" width="9.5703125" style="80" customWidth="1"/>
    <col min="13912" max="13912" width="14.42578125" style="80" customWidth="1"/>
    <col min="13913" max="13913" width="49.85546875" style="80" customWidth="1"/>
    <col min="13914" max="13914" width="22.5703125" style="80" customWidth="1"/>
    <col min="13915" max="13915" width="23" style="80" customWidth="1"/>
    <col min="13916" max="13916" width="22.85546875" style="80" customWidth="1"/>
    <col min="13917" max="13917" width="23.42578125" style="80" customWidth="1"/>
    <col min="13918" max="13918" width="22.42578125" style="80" customWidth="1"/>
    <col min="13919" max="13919" width="13.85546875" style="80" customWidth="1"/>
    <col min="13920" max="13920" width="20.7109375" style="80" customWidth="1"/>
    <col min="13921" max="13921" width="18.140625" style="80" customWidth="1"/>
    <col min="13922" max="13922" width="14.85546875" style="80" bestFit="1" customWidth="1"/>
    <col min="13923" max="13923" width="11.42578125" style="80"/>
    <col min="13924" max="13924" width="17.42578125" style="80" customWidth="1"/>
    <col min="13925" max="13927" width="18.140625" style="80" customWidth="1"/>
    <col min="13928" max="13931" width="11.42578125" style="80"/>
    <col min="13932" max="13932" width="34" style="80" customWidth="1"/>
    <col min="13933" max="13933" width="9.5703125" style="80" customWidth="1"/>
    <col min="13934" max="13934" width="16.7109375" style="80" customWidth="1"/>
    <col min="13935" max="13935" width="55.140625" style="80" customWidth="1"/>
    <col min="13936" max="13936" width="22.5703125" style="80" customWidth="1"/>
    <col min="13937" max="13937" width="23" style="80" customWidth="1"/>
    <col min="13938" max="13938" width="22.85546875" style="80" customWidth="1"/>
    <col min="13939" max="13939" width="23.42578125" style="80" customWidth="1"/>
    <col min="13940" max="13940" width="28.7109375" style="80" customWidth="1"/>
    <col min="13941" max="13941" width="12.7109375" style="80" customWidth="1"/>
    <col min="13942" max="13942" width="11.42578125" style="80"/>
    <col min="13943" max="13943" width="25.28515625" style="80" customWidth="1"/>
    <col min="13944" max="13944" width="15.85546875" style="80" bestFit="1" customWidth="1"/>
    <col min="13945" max="13946" width="18" style="80" bestFit="1" customWidth="1"/>
    <col min="13947" max="14165" width="11.42578125" style="80"/>
    <col min="14166" max="14166" width="15.42578125" style="80" customWidth="1"/>
    <col min="14167" max="14167" width="9.5703125" style="80" customWidth="1"/>
    <col min="14168" max="14168" width="14.42578125" style="80" customWidth="1"/>
    <col min="14169" max="14169" width="49.85546875" style="80" customWidth="1"/>
    <col min="14170" max="14170" width="22.5703125" style="80" customWidth="1"/>
    <col min="14171" max="14171" width="23" style="80" customWidth="1"/>
    <col min="14172" max="14172" width="22.85546875" style="80" customWidth="1"/>
    <col min="14173" max="14173" width="23.42578125" style="80" customWidth="1"/>
    <col min="14174" max="14174" width="22.42578125" style="80" customWidth="1"/>
    <col min="14175" max="14175" width="13.85546875" style="80" customWidth="1"/>
    <col min="14176" max="14176" width="20.7109375" style="80" customWidth="1"/>
    <col min="14177" max="14177" width="18.140625" style="80" customWidth="1"/>
    <col min="14178" max="14178" width="14.85546875" style="80" bestFit="1" customWidth="1"/>
    <col min="14179" max="14179" width="11.42578125" style="80"/>
    <col min="14180" max="14180" width="17.42578125" style="80" customWidth="1"/>
    <col min="14181" max="14183" width="18.140625" style="80" customWidth="1"/>
    <col min="14184" max="14187" width="11.42578125" style="80"/>
    <col min="14188" max="14188" width="34" style="80" customWidth="1"/>
    <col min="14189" max="14189" width="9.5703125" style="80" customWidth="1"/>
    <col min="14190" max="14190" width="16.7109375" style="80" customWidth="1"/>
    <col min="14191" max="14191" width="55.140625" style="80" customWidth="1"/>
    <col min="14192" max="14192" width="22.5703125" style="80" customWidth="1"/>
    <col min="14193" max="14193" width="23" style="80" customWidth="1"/>
    <col min="14194" max="14194" width="22.85546875" style="80" customWidth="1"/>
    <col min="14195" max="14195" width="23.42578125" style="80" customWidth="1"/>
    <col min="14196" max="14196" width="28.7109375" style="80" customWidth="1"/>
    <col min="14197" max="14197" width="12.7109375" style="80" customWidth="1"/>
    <col min="14198" max="14198" width="11.42578125" style="80"/>
    <col min="14199" max="14199" width="25.28515625" style="80" customWidth="1"/>
    <col min="14200" max="14200" width="15.85546875" style="80" bestFit="1" customWidth="1"/>
    <col min="14201" max="14202" width="18" style="80" bestFit="1" customWidth="1"/>
    <col min="14203" max="14421" width="11.42578125" style="80"/>
    <col min="14422" max="14422" width="15.42578125" style="80" customWidth="1"/>
    <col min="14423" max="14423" width="9.5703125" style="80" customWidth="1"/>
    <col min="14424" max="14424" width="14.42578125" style="80" customWidth="1"/>
    <col min="14425" max="14425" width="49.85546875" style="80" customWidth="1"/>
    <col min="14426" max="14426" width="22.5703125" style="80" customWidth="1"/>
    <col min="14427" max="14427" width="23" style="80" customWidth="1"/>
    <col min="14428" max="14428" width="22.85546875" style="80" customWidth="1"/>
    <col min="14429" max="14429" width="23.42578125" style="80" customWidth="1"/>
    <col min="14430" max="14430" width="22.42578125" style="80" customWidth="1"/>
    <col min="14431" max="14431" width="13.85546875" style="80" customWidth="1"/>
    <col min="14432" max="14432" width="20.7109375" style="80" customWidth="1"/>
    <col min="14433" max="14433" width="18.140625" style="80" customWidth="1"/>
    <col min="14434" max="14434" width="14.85546875" style="80" bestFit="1" customWidth="1"/>
    <col min="14435" max="14435" width="11.42578125" style="80"/>
    <col min="14436" max="14436" width="17.42578125" style="80" customWidth="1"/>
    <col min="14437" max="14439" width="18.140625" style="80" customWidth="1"/>
    <col min="14440" max="14443" width="11.42578125" style="80"/>
    <col min="14444" max="14444" width="34" style="80" customWidth="1"/>
    <col min="14445" max="14445" width="9.5703125" style="80" customWidth="1"/>
    <col min="14446" max="14446" width="16.7109375" style="80" customWidth="1"/>
    <col min="14447" max="14447" width="55.140625" style="80" customWidth="1"/>
    <col min="14448" max="14448" width="22.5703125" style="80" customWidth="1"/>
    <col min="14449" max="14449" width="23" style="80" customWidth="1"/>
    <col min="14450" max="14450" width="22.85546875" style="80" customWidth="1"/>
    <col min="14451" max="14451" width="23.42578125" style="80" customWidth="1"/>
    <col min="14452" max="14452" width="28.7109375" style="80" customWidth="1"/>
    <col min="14453" max="14453" width="12.7109375" style="80" customWidth="1"/>
    <col min="14454" max="14454" width="11.42578125" style="80"/>
    <col min="14455" max="14455" width="25.28515625" style="80" customWidth="1"/>
    <col min="14456" max="14456" width="15.85546875" style="80" bestFit="1" customWidth="1"/>
    <col min="14457" max="14458" width="18" style="80" bestFit="1" customWidth="1"/>
    <col min="14459" max="14677" width="11.42578125" style="80"/>
    <col min="14678" max="14678" width="15.42578125" style="80" customWidth="1"/>
    <col min="14679" max="14679" width="9.5703125" style="80" customWidth="1"/>
    <col min="14680" max="14680" width="14.42578125" style="80" customWidth="1"/>
    <col min="14681" max="14681" width="49.85546875" style="80" customWidth="1"/>
    <col min="14682" max="14682" width="22.5703125" style="80" customWidth="1"/>
    <col min="14683" max="14683" width="23" style="80" customWidth="1"/>
    <col min="14684" max="14684" width="22.85546875" style="80" customWidth="1"/>
    <col min="14685" max="14685" width="23.42578125" style="80" customWidth="1"/>
    <col min="14686" max="14686" width="22.42578125" style="80" customWidth="1"/>
    <col min="14687" max="14687" width="13.85546875" style="80" customWidth="1"/>
    <col min="14688" max="14688" width="20.7109375" style="80" customWidth="1"/>
    <col min="14689" max="14689" width="18.140625" style="80" customWidth="1"/>
    <col min="14690" max="14690" width="14.85546875" style="80" bestFit="1" customWidth="1"/>
    <col min="14691" max="14691" width="11.42578125" style="80"/>
    <col min="14692" max="14692" width="17.42578125" style="80" customWidth="1"/>
    <col min="14693" max="14695" width="18.140625" style="80" customWidth="1"/>
    <col min="14696" max="14699" width="11.42578125" style="80"/>
    <col min="14700" max="14700" width="34" style="80" customWidth="1"/>
    <col min="14701" max="14701" width="9.5703125" style="80" customWidth="1"/>
    <col min="14702" max="14702" width="16.7109375" style="80" customWidth="1"/>
    <col min="14703" max="14703" width="55.140625" style="80" customWidth="1"/>
    <col min="14704" max="14704" width="22.5703125" style="80" customWidth="1"/>
    <col min="14705" max="14705" width="23" style="80" customWidth="1"/>
    <col min="14706" max="14706" width="22.85546875" style="80" customWidth="1"/>
    <col min="14707" max="14707" width="23.42578125" style="80" customWidth="1"/>
    <col min="14708" max="14708" width="28.7109375" style="80" customWidth="1"/>
    <col min="14709" max="14709" width="12.7109375" style="80" customWidth="1"/>
    <col min="14710" max="14710" width="11.42578125" style="80"/>
    <col min="14711" max="14711" width="25.28515625" style="80" customWidth="1"/>
    <col min="14712" max="14712" width="15.85546875" style="80" bestFit="1" customWidth="1"/>
    <col min="14713" max="14714" width="18" style="80" bestFit="1" customWidth="1"/>
    <col min="14715" max="14933" width="11.42578125" style="80"/>
    <col min="14934" max="14934" width="15.42578125" style="80" customWidth="1"/>
    <col min="14935" max="14935" width="9.5703125" style="80" customWidth="1"/>
    <col min="14936" max="14936" width="14.42578125" style="80" customWidth="1"/>
    <col min="14937" max="14937" width="49.85546875" style="80" customWidth="1"/>
    <col min="14938" max="14938" width="22.5703125" style="80" customWidth="1"/>
    <col min="14939" max="14939" width="23" style="80" customWidth="1"/>
    <col min="14940" max="14940" width="22.85546875" style="80" customWidth="1"/>
    <col min="14941" max="14941" width="23.42578125" style="80" customWidth="1"/>
    <col min="14942" max="14942" width="22.42578125" style="80" customWidth="1"/>
    <col min="14943" max="14943" width="13.85546875" style="80" customWidth="1"/>
    <col min="14944" max="14944" width="20.7109375" style="80" customWidth="1"/>
    <col min="14945" max="14945" width="18.140625" style="80" customWidth="1"/>
    <col min="14946" max="14946" width="14.85546875" style="80" bestFit="1" customWidth="1"/>
    <col min="14947" max="14947" width="11.42578125" style="80"/>
    <col min="14948" max="14948" width="17.42578125" style="80" customWidth="1"/>
    <col min="14949" max="14951" width="18.140625" style="80" customWidth="1"/>
    <col min="14952" max="14955" width="11.42578125" style="80"/>
    <col min="14956" max="14956" width="34" style="80" customWidth="1"/>
    <col min="14957" max="14957" width="9.5703125" style="80" customWidth="1"/>
    <col min="14958" max="14958" width="16.7109375" style="80" customWidth="1"/>
    <col min="14959" max="14959" width="55.140625" style="80" customWidth="1"/>
    <col min="14960" max="14960" width="22.5703125" style="80" customWidth="1"/>
    <col min="14961" max="14961" width="23" style="80" customWidth="1"/>
    <col min="14962" max="14962" width="22.85546875" style="80" customWidth="1"/>
    <col min="14963" max="14963" width="23.42578125" style="80" customWidth="1"/>
    <col min="14964" max="14964" width="28.7109375" style="80" customWidth="1"/>
    <col min="14965" max="14965" width="12.7109375" style="80" customWidth="1"/>
    <col min="14966" max="14966" width="11.42578125" style="80"/>
    <col min="14967" max="14967" width="25.28515625" style="80" customWidth="1"/>
    <col min="14968" max="14968" width="15.85546875" style="80" bestFit="1" customWidth="1"/>
    <col min="14969" max="14970" width="18" style="80" bestFit="1" customWidth="1"/>
    <col min="14971" max="15189" width="11.42578125" style="80"/>
    <col min="15190" max="15190" width="15.42578125" style="80" customWidth="1"/>
    <col min="15191" max="15191" width="9.5703125" style="80" customWidth="1"/>
    <col min="15192" max="15192" width="14.42578125" style="80" customWidth="1"/>
    <col min="15193" max="15193" width="49.85546875" style="80" customWidth="1"/>
    <col min="15194" max="15194" width="22.5703125" style="80" customWidth="1"/>
    <col min="15195" max="15195" width="23" style="80" customWidth="1"/>
    <col min="15196" max="15196" width="22.85546875" style="80" customWidth="1"/>
    <col min="15197" max="15197" width="23.42578125" style="80" customWidth="1"/>
    <col min="15198" max="15198" width="22.42578125" style="80" customWidth="1"/>
    <col min="15199" max="15199" width="13.85546875" style="80" customWidth="1"/>
    <col min="15200" max="15200" width="20.7109375" style="80" customWidth="1"/>
    <col min="15201" max="15201" width="18.140625" style="80" customWidth="1"/>
    <col min="15202" max="15202" width="14.85546875" style="80" bestFit="1" customWidth="1"/>
    <col min="15203" max="15203" width="11.42578125" style="80"/>
    <col min="15204" max="15204" width="17.42578125" style="80" customWidth="1"/>
    <col min="15205" max="15207" width="18.140625" style="80" customWidth="1"/>
    <col min="15208" max="15211" width="11.42578125" style="80"/>
    <col min="15212" max="15212" width="34" style="80" customWidth="1"/>
    <col min="15213" max="15213" width="9.5703125" style="80" customWidth="1"/>
    <col min="15214" max="15214" width="16.7109375" style="80" customWidth="1"/>
    <col min="15215" max="15215" width="55.140625" style="80" customWidth="1"/>
    <col min="15216" max="15216" width="22.5703125" style="80" customWidth="1"/>
    <col min="15217" max="15217" width="23" style="80" customWidth="1"/>
    <col min="15218" max="15218" width="22.85546875" style="80" customWidth="1"/>
    <col min="15219" max="15219" width="23.42578125" style="80" customWidth="1"/>
    <col min="15220" max="15220" width="28.7109375" style="80" customWidth="1"/>
    <col min="15221" max="15221" width="12.7109375" style="80" customWidth="1"/>
    <col min="15222" max="15222" width="11.42578125" style="80"/>
    <col min="15223" max="15223" width="25.28515625" style="80" customWidth="1"/>
    <col min="15224" max="15224" width="15.85546875" style="80" bestFit="1" customWidth="1"/>
    <col min="15225" max="15226" width="18" style="80" bestFit="1" customWidth="1"/>
    <col min="15227" max="15445" width="11.42578125" style="80"/>
    <col min="15446" max="15446" width="15.42578125" style="80" customWidth="1"/>
    <col min="15447" max="15447" width="9.5703125" style="80" customWidth="1"/>
    <col min="15448" max="15448" width="14.42578125" style="80" customWidth="1"/>
    <col min="15449" max="15449" width="49.85546875" style="80" customWidth="1"/>
    <col min="15450" max="15450" width="22.5703125" style="80" customWidth="1"/>
    <col min="15451" max="15451" width="23" style="80" customWidth="1"/>
    <col min="15452" max="15452" width="22.85546875" style="80" customWidth="1"/>
    <col min="15453" max="15453" width="23.42578125" style="80" customWidth="1"/>
    <col min="15454" max="15454" width="22.42578125" style="80" customWidth="1"/>
    <col min="15455" max="15455" width="13.85546875" style="80" customWidth="1"/>
    <col min="15456" max="15456" width="20.7109375" style="80" customWidth="1"/>
    <col min="15457" max="15457" width="18.140625" style="80" customWidth="1"/>
    <col min="15458" max="15458" width="14.85546875" style="80" bestFit="1" customWidth="1"/>
    <col min="15459" max="15459" width="11.42578125" style="80"/>
    <col min="15460" max="15460" width="17.42578125" style="80" customWidth="1"/>
    <col min="15461" max="15463" width="18.140625" style="80" customWidth="1"/>
    <col min="15464" max="15467" width="11.42578125" style="80"/>
    <col min="15468" max="15468" width="34" style="80" customWidth="1"/>
    <col min="15469" max="15469" width="9.5703125" style="80" customWidth="1"/>
    <col min="15470" max="15470" width="16.7109375" style="80" customWidth="1"/>
    <col min="15471" max="15471" width="55.140625" style="80" customWidth="1"/>
    <col min="15472" max="15472" width="22.5703125" style="80" customWidth="1"/>
    <col min="15473" max="15473" width="23" style="80" customWidth="1"/>
    <col min="15474" max="15474" width="22.85546875" style="80" customWidth="1"/>
    <col min="15475" max="15475" width="23.42578125" style="80" customWidth="1"/>
    <col min="15476" max="15476" width="28.7109375" style="80" customWidth="1"/>
    <col min="15477" max="15477" width="12.7109375" style="80" customWidth="1"/>
    <col min="15478" max="15478" width="11.42578125" style="80"/>
    <col min="15479" max="15479" width="25.28515625" style="80" customWidth="1"/>
    <col min="15480" max="15480" width="15.85546875" style="80" bestFit="1" customWidth="1"/>
    <col min="15481" max="15482" width="18" style="80" bestFit="1" customWidth="1"/>
    <col min="15483" max="15701" width="11.42578125" style="80"/>
    <col min="15702" max="15702" width="15.42578125" style="80" customWidth="1"/>
    <col min="15703" max="15703" width="9.5703125" style="80" customWidth="1"/>
    <col min="15704" max="15704" width="14.42578125" style="80" customWidth="1"/>
    <col min="15705" max="15705" width="49.85546875" style="80" customWidth="1"/>
    <col min="15706" max="15706" width="22.5703125" style="80" customWidth="1"/>
    <col min="15707" max="15707" width="23" style="80" customWidth="1"/>
    <col min="15708" max="15708" width="22.85546875" style="80" customWidth="1"/>
    <col min="15709" max="15709" width="23.42578125" style="80" customWidth="1"/>
    <col min="15710" max="15710" width="22.42578125" style="80" customWidth="1"/>
    <col min="15711" max="15711" width="13.85546875" style="80" customWidth="1"/>
    <col min="15712" max="15712" width="20.7109375" style="80" customWidth="1"/>
    <col min="15713" max="15713" width="18.140625" style="80" customWidth="1"/>
    <col min="15714" max="15714" width="14.85546875" style="80" bestFit="1" customWidth="1"/>
    <col min="15715" max="15715" width="11.42578125" style="80"/>
    <col min="15716" max="15716" width="17.42578125" style="80" customWidth="1"/>
    <col min="15717" max="15719" width="18.140625" style="80" customWidth="1"/>
    <col min="15720" max="15723" width="11.42578125" style="80"/>
    <col min="15724" max="15724" width="34" style="80" customWidth="1"/>
    <col min="15725" max="15725" width="9.5703125" style="80" customWidth="1"/>
    <col min="15726" max="15726" width="16.7109375" style="80" customWidth="1"/>
    <col min="15727" max="15727" width="55.140625" style="80" customWidth="1"/>
    <col min="15728" max="15728" width="22.5703125" style="80" customWidth="1"/>
    <col min="15729" max="15729" width="23" style="80" customWidth="1"/>
    <col min="15730" max="15730" width="22.85546875" style="80" customWidth="1"/>
    <col min="15731" max="15731" width="23.42578125" style="80" customWidth="1"/>
    <col min="15732" max="15732" width="28.7109375" style="80" customWidth="1"/>
    <col min="15733" max="15733" width="12.7109375" style="80" customWidth="1"/>
    <col min="15734" max="15734" width="11.42578125" style="80"/>
    <col min="15735" max="15735" width="25.28515625" style="80" customWidth="1"/>
    <col min="15736" max="15736" width="15.85546875" style="80" bestFit="1" customWidth="1"/>
    <col min="15737" max="15738" width="18" style="80" bestFit="1" customWidth="1"/>
    <col min="15739" max="15957" width="11.42578125" style="80"/>
    <col min="15958" max="15958" width="15.42578125" style="80" customWidth="1"/>
    <col min="15959" max="15959" width="9.5703125" style="80" customWidth="1"/>
    <col min="15960" max="15960" width="14.42578125" style="80" customWidth="1"/>
    <col min="15961" max="15961" width="49.85546875" style="80" customWidth="1"/>
    <col min="15962" max="15962" width="22.5703125" style="80" customWidth="1"/>
    <col min="15963" max="15963" width="23" style="80" customWidth="1"/>
    <col min="15964" max="15964" width="22.85546875" style="80" customWidth="1"/>
    <col min="15965" max="15965" width="23.42578125" style="80" customWidth="1"/>
    <col min="15966" max="15966" width="22.42578125" style="80" customWidth="1"/>
    <col min="15967" max="15967" width="13.85546875" style="80" customWidth="1"/>
    <col min="15968" max="15968" width="20.7109375" style="80" customWidth="1"/>
    <col min="15969" max="15969" width="18.140625" style="80" customWidth="1"/>
    <col min="15970" max="15970" width="14.85546875" style="80" bestFit="1" customWidth="1"/>
    <col min="15971" max="15971" width="11.42578125" style="80"/>
    <col min="15972" max="15972" width="17.42578125" style="80" customWidth="1"/>
    <col min="15973" max="15975" width="18.140625" style="80" customWidth="1"/>
    <col min="15976" max="15979" width="11.42578125" style="80"/>
    <col min="15980" max="15980" width="34" style="80" customWidth="1"/>
    <col min="15981" max="15981" width="9.5703125" style="80" customWidth="1"/>
    <col min="15982" max="15982" width="16.7109375" style="80" customWidth="1"/>
    <col min="15983" max="15983" width="55.140625" style="80" customWidth="1"/>
    <col min="15984" max="15984" width="22.5703125" style="80" customWidth="1"/>
    <col min="15985" max="15985" width="23" style="80" customWidth="1"/>
    <col min="15986" max="15986" width="22.85546875" style="80" customWidth="1"/>
    <col min="15987" max="15987" width="23.42578125" style="80" customWidth="1"/>
    <col min="15988" max="15988" width="28.7109375" style="80" customWidth="1"/>
    <col min="15989" max="15989" width="12.7109375" style="80" customWidth="1"/>
    <col min="15990" max="15990" width="11.42578125" style="80"/>
    <col min="15991" max="15991" width="25.28515625" style="80" customWidth="1"/>
    <col min="15992" max="15992" width="15.85546875" style="80" bestFit="1" customWidth="1"/>
    <col min="15993" max="15994" width="18" style="80" bestFit="1" customWidth="1"/>
    <col min="15995" max="16213" width="11.42578125" style="80"/>
    <col min="16214" max="16214" width="15.42578125" style="80" customWidth="1"/>
    <col min="16215" max="16215" width="9.5703125" style="80" customWidth="1"/>
    <col min="16216" max="16216" width="14.42578125" style="80" customWidth="1"/>
    <col min="16217" max="16217" width="49.85546875" style="80" customWidth="1"/>
    <col min="16218" max="16218" width="22.5703125" style="80" customWidth="1"/>
    <col min="16219" max="16219" width="23" style="80" customWidth="1"/>
    <col min="16220" max="16220" width="22.85546875" style="80" customWidth="1"/>
    <col min="16221" max="16221" width="23.42578125" style="80" customWidth="1"/>
    <col min="16222" max="16222" width="22.42578125" style="80" customWidth="1"/>
    <col min="16223" max="16223" width="13.85546875" style="80" customWidth="1"/>
    <col min="16224" max="16224" width="20.7109375" style="80" customWidth="1"/>
    <col min="16225" max="16225" width="18.140625" style="80" customWidth="1"/>
    <col min="16226" max="16226" width="14.85546875" style="80" bestFit="1" customWidth="1"/>
    <col min="16227" max="16227" width="11.42578125" style="80"/>
    <col min="16228" max="16228" width="17.42578125" style="80" customWidth="1"/>
    <col min="16229" max="16231" width="18.140625" style="80" customWidth="1"/>
    <col min="16232" max="16384" width="11.42578125" style="80"/>
  </cols>
  <sheetData>
    <row r="1" spans="1:6" s="76" customFormat="1" ht="23.25" x14ac:dyDescent="0.25">
      <c r="A1" s="79" t="s">
        <v>414</v>
      </c>
      <c r="B1" s="79"/>
      <c r="C1" s="79"/>
      <c r="D1" s="79"/>
      <c r="E1" s="79"/>
      <c r="F1" s="79"/>
    </row>
    <row r="2" spans="1:6" s="76" customFormat="1" ht="24.95" customHeight="1" x14ac:dyDescent="0.25">
      <c r="A2" s="78" t="s">
        <v>381</v>
      </c>
      <c r="B2" s="78"/>
      <c r="C2" s="78"/>
      <c r="D2" s="78"/>
      <c r="E2" s="78"/>
      <c r="F2" s="78"/>
    </row>
    <row r="3" spans="1:6" s="76" customFormat="1" ht="24.95" customHeight="1" x14ac:dyDescent="0.25">
      <c r="A3" s="77"/>
      <c r="B3" s="77"/>
      <c r="C3" s="78"/>
      <c r="D3" s="78"/>
      <c r="E3" s="78"/>
      <c r="F3" s="77"/>
    </row>
    <row r="4" spans="1:6" s="1" customFormat="1" ht="15.75" customHeight="1" thickBot="1" x14ac:dyDescent="0.3">
      <c r="A4" s="48"/>
      <c r="B4" s="3"/>
      <c r="E4" s="2"/>
      <c r="F4" s="2"/>
    </row>
    <row r="5" spans="1:6" ht="29.25" customHeight="1" x14ac:dyDescent="0.25">
      <c r="A5" s="128" t="s">
        <v>0</v>
      </c>
      <c r="B5" s="127" t="s">
        <v>1</v>
      </c>
      <c r="C5" s="127" t="s">
        <v>2</v>
      </c>
      <c r="D5" s="127" t="s">
        <v>3</v>
      </c>
      <c r="E5" s="127" t="s">
        <v>4</v>
      </c>
      <c r="F5" s="126" t="s">
        <v>415</v>
      </c>
    </row>
    <row r="6" spans="1:6" ht="84.75" customHeight="1" thickBot="1" x14ac:dyDescent="0.3">
      <c r="A6" s="125"/>
      <c r="B6" s="124"/>
      <c r="C6" s="124"/>
      <c r="D6" s="124"/>
      <c r="E6" s="124"/>
      <c r="F6" s="123"/>
    </row>
    <row r="7" spans="1:6" s="110" customFormat="1" ht="28.5" customHeight="1" thickBot="1" x14ac:dyDescent="0.3">
      <c r="A7" s="52" t="s">
        <v>5</v>
      </c>
      <c r="B7" s="71"/>
      <c r="C7" s="71"/>
      <c r="D7" s="71"/>
      <c r="E7" s="115" t="s">
        <v>6</v>
      </c>
      <c r="F7" s="49">
        <f>+F8+F37+F77+F88</f>
        <v>99785985370</v>
      </c>
    </row>
    <row r="8" spans="1:6" ht="27" customHeight="1" x14ac:dyDescent="0.25">
      <c r="A8" s="114" t="s">
        <v>7</v>
      </c>
      <c r="B8" s="113"/>
      <c r="C8" s="113"/>
      <c r="D8" s="113"/>
      <c r="E8" s="112" t="s">
        <v>8</v>
      </c>
      <c r="F8" s="122">
        <f>+F9</f>
        <v>51464345000</v>
      </c>
    </row>
    <row r="9" spans="1:6" ht="35.25" customHeight="1" x14ac:dyDescent="0.25">
      <c r="A9" s="103" t="s">
        <v>9</v>
      </c>
      <c r="B9" s="67"/>
      <c r="C9" s="67"/>
      <c r="D9" s="67"/>
      <c r="E9" s="102" t="s">
        <v>10</v>
      </c>
      <c r="F9" s="107">
        <f>+F10+F21+F29+F36</f>
        <v>51464345000</v>
      </c>
    </row>
    <row r="10" spans="1:6" ht="27" customHeight="1" x14ac:dyDescent="0.25">
      <c r="A10" s="103" t="s">
        <v>11</v>
      </c>
      <c r="B10" s="67"/>
      <c r="C10" s="67"/>
      <c r="D10" s="67"/>
      <c r="E10" s="102" t="s">
        <v>12</v>
      </c>
      <c r="F10" s="107">
        <f>+F11</f>
        <v>32943478000</v>
      </c>
    </row>
    <row r="11" spans="1:6" ht="27" customHeight="1" x14ac:dyDescent="0.25">
      <c r="A11" s="103" t="s">
        <v>13</v>
      </c>
      <c r="B11" s="67"/>
      <c r="C11" s="67"/>
      <c r="D11" s="67"/>
      <c r="E11" s="102" t="s">
        <v>14</v>
      </c>
      <c r="F11" s="107">
        <f>SUM(F12:F20)</f>
        <v>32943478000</v>
      </c>
    </row>
    <row r="12" spans="1:6" ht="27" customHeight="1" x14ac:dyDescent="0.25">
      <c r="A12" s="100" t="s">
        <v>15</v>
      </c>
      <c r="B12" s="17" t="s">
        <v>16</v>
      </c>
      <c r="C12" s="17">
        <v>20</v>
      </c>
      <c r="D12" s="17" t="s">
        <v>17</v>
      </c>
      <c r="E12" s="105" t="s">
        <v>18</v>
      </c>
      <c r="F12" s="98">
        <v>24891309551</v>
      </c>
    </row>
    <row r="13" spans="1:6" ht="27" customHeight="1" x14ac:dyDescent="0.25">
      <c r="A13" s="100" t="s">
        <v>19</v>
      </c>
      <c r="B13" s="17" t="s">
        <v>16</v>
      </c>
      <c r="C13" s="17">
        <v>20</v>
      </c>
      <c r="D13" s="17" t="s">
        <v>17</v>
      </c>
      <c r="E13" s="105" t="s">
        <v>20</v>
      </c>
      <c r="F13" s="98">
        <v>1976608680</v>
      </c>
    </row>
    <row r="14" spans="1:6" ht="27" customHeight="1" x14ac:dyDescent="0.25">
      <c r="A14" s="100" t="s">
        <v>21</v>
      </c>
      <c r="B14" s="17" t="s">
        <v>16</v>
      </c>
      <c r="C14" s="17">
        <v>20</v>
      </c>
      <c r="D14" s="17" t="s">
        <v>17</v>
      </c>
      <c r="E14" s="105" t="s">
        <v>22</v>
      </c>
      <c r="F14" s="98">
        <v>3991193</v>
      </c>
    </row>
    <row r="15" spans="1:6" ht="27" customHeight="1" x14ac:dyDescent="0.25">
      <c r="A15" s="100" t="s">
        <v>382</v>
      </c>
      <c r="B15" s="17" t="s">
        <v>16</v>
      </c>
      <c r="C15" s="17">
        <v>20</v>
      </c>
      <c r="D15" s="17" t="s">
        <v>17</v>
      </c>
      <c r="E15" s="105" t="s">
        <v>383</v>
      </c>
      <c r="F15" s="98">
        <v>4218200</v>
      </c>
    </row>
    <row r="16" spans="1:6" ht="27" customHeight="1" x14ac:dyDescent="0.25">
      <c r="A16" s="100" t="s">
        <v>23</v>
      </c>
      <c r="B16" s="17" t="s">
        <v>16</v>
      </c>
      <c r="C16" s="17">
        <v>20</v>
      </c>
      <c r="D16" s="17" t="s">
        <v>17</v>
      </c>
      <c r="E16" s="105" t="s">
        <v>24</v>
      </c>
      <c r="F16" s="98">
        <v>1317739120</v>
      </c>
    </row>
    <row r="17" spans="1:6" ht="27" customHeight="1" x14ac:dyDescent="0.25">
      <c r="A17" s="100" t="s">
        <v>25</v>
      </c>
      <c r="B17" s="17" t="s">
        <v>16</v>
      </c>
      <c r="C17" s="17">
        <v>20</v>
      </c>
      <c r="D17" s="17" t="s">
        <v>17</v>
      </c>
      <c r="E17" s="105" t="s">
        <v>26</v>
      </c>
      <c r="F17" s="98">
        <v>859861479</v>
      </c>
    </row>
    <row r="18" spans="1:6" ht="33.75" customHeight="1" x14ac:dyDescent="0.25">
      <c r="A18" s="100" t="s">
        <v>27</v>
      </c>
      <c r="B18" s="17" t="s">
        <v>16</v>
      </c>
      <c r="C18" s="17">
        <v>20</v>
      </c>
      <c r="D18" s="17" t="s">
        <v>17</v>
      </c>
      <c r="E18" s="105" t="s">
        <v>28</v>
      </c>
      <c r="F18" s="98">
        <v>129930180</v>
      </c>
    </row>
    <row r="19" spans="1:6" ht="27" customHeight="1" x14ac:dyDescent="0.25">
      <c r="A19" s="100" t="s">
        <v>29</v>
      </c>
      <c r="B19" s="17" t="s">
        <v>16</v>
      </c>
      <c r="C19" s="17">
        <v>20</v>
      </c>
      <c r="D19" s="17" t="s">
        <v>17</v>
      </c>
      <c r="E19" s="105" t="s">
        <v>30</v>
      </c>
      <c r="F19" s="98">
        <v>2109645697</v>
      </c>
    </row>
    <row r="20" spans="1:6" ht="27" customHeight="1" x14ac:dyDescent="0.25">
      <c r="A20" s="100" t="s">
        <v>31</v>
      </c>
      <c r="B20" s="17" t="s">
        <v>16</v>
      </c>
      <c r="C20" s="17">
        <v>20</v>
      </c>
      <c r="D20" s="17" t="s">
        <v>17</v>
      </c>
      <c r="E20" s="105" t="s">
        <v>32</v>
      </c>
      <c r="F20" s="98">
        <v>1650173900</v>
      </c>
    </row>
    <row r="21" spans="1:6" ht="22.5" customHeight="1" x14ac:dyDescent="0.25">
      <c r="A21" s="103" t="s">
        <v>33</v>
      </c>
      <c r="B21" s="67"/>
      <c r="C21" s="67"/>
      <c r="D21" s="17"/>
      <c r="E21" s="102" t="s">
        <v>34</v>
      </c>
      <c r="F21" s="107">
        <f>SUM(F22:F28)</f>
        <v>11922438000</v>
      </c>
    </row>
    <row r="22" spans="1:6" ht="33.75" customHeight="1" x14ac:dyDescent="0.25">
      <c r="A22" s="100" t="s">
        <v>35</v>
      </c>
      <c r="B22" s="17" t="s">
        <v>16</v>
      </c>
      <c r="C22" s="17">
        <v>20</v>
      </c>
      <c r="D22" s="17" t="s">
        <v>17</v>
      </c>
      <c r="E22" s="105" t="s">
        <v>384</v>
      </c>
      <c r="F22" s="98">
        <v>3715862224</v>
      </c>
    </row>
    <row r="23" spans="1:6" ht="29.25" customHeight="1" x14ac:dyDescent="0.25">
      <c r="A23" s="100" t="s">
        <v>36</v>
      </c>
      <c r="B23" s="17" t="s">
        <v>16</v>
      </c>
      <c r="C23" s="17">
        <v>20</v>
      </c>
      <c r="D23" s="17" t="s">
        <v>17</v>
      </c>
      <c r="E23" s="105" t="s">
        <v>385</v>
      </c>
      <c r="F23" s="98">
        <v>2627749752</v>
      </c>
    </row>
    <row r="24" spans="1:6" ht="21.75" customHeight="1" x14ac:dyDescent="0.25">
      <c r="A24" s="100" t="s">
        <v>37</v>
      </c>
      <c r="B24" s="17" t="s">
        <v>16</v>
      </c>
      <c r="C24" s="17">
        <v>20</v>
      </c>
      <c r="D24" s="17" t="s">
        <v>17</v>
      </c>
      <c r="E24" s="105" t="s">
        <v>38</v>
      </c>
      <c r="F24" s="98">
        <v>2520758848</v>
      </c>
    </row>
    <row r="25" spans="1:6" ht="21.75" customHeight="1" x14ac:dyDescent="0.25">
      <c r="A25" s="100" t="s">
        <v>39</v>
      </c>
      <c r="B25" s="17" t="s">
        <v>16</v>
      </c>
      <c r="C25" s="17">
        <v>20</v>
      </c>
      <c r="D25" s="17" t="s">
        <v>17</v>
      </c>
      <c r="E25" s="105" t="s">
        <v>386</v>
      </c>
      <c r="F25" s="98">
        <v>1291042158</v>
      </c>
    </row>
    <row r="26" spans="1:6" ht="36.75" customHeight="1" x14ac:dyDescent="0.25">
      <c r="A26" s="100" t="s">
        <v>40</v>
      </c>
      <c r="B26" s="17" t="s">
        <v>16</v>
      </c>
      <c r="C26" s="17">
        <v>20</v>
      </c>
      <c r="D26" s="17" t="s">
        <v>17</v>
      </c>
      <c r="E26" s="105" t="s">
        <v>41</v>
      </c>
      <c r="F26" s="98">
        <v>153073328</v>
      </c>
    </row>
    <row r="27" spans="1:6" ht="21.75" customHeight="1" x14ac:dyDescent="0.25">
      <c r="A27" s="100" t="s">
        <v>42</v>
      </c>
      <c r="B27" s="17" t="s">
        <v>16</v>
      </c>
      <c r="C27" s="17">
        <v>20</v>
      </c>
      <c r="D27" s="17" t="s">
        <v>17</v>
      </c>
      <c r="E27" s="105" t="s">
        <v>43</v>
      </c>
      <c r="F27" s="98">
        <v>968339892</v>
      </c>
    </row>
    <row r="28" spans="1:6" ht="39.75" customHeight="1" x14ac:dyDescent="0.25">
      <c r="A28" s="100" t="s">
        <v>44</v>
      </c>
      <c r="B28" s="17" t="s">
        <v>16</v>
      </c>
      <c r="C28" s="17">
        <v>20</v>
      </c>
      <c r="D28" s="17" t="s">
        <v>17</v>
      </c>
      <c r="E28" s="105" t="s">
        <v>45</v>
      </c>
      <c r="F28" s="98">
        <v>645611798</v>
      </c>
    </row>
    <row r="29" spans="1:6" ht="41.25" customHeight="1" x14ac:dyDescent="0.25">
      <c r="A29" s="103" t="s">
        <v>46</v>
      </c>
      <c r="B29" s="67"/>
      <c r="C29" s="67"/>
      <c r="D29" s="17"/>
      <c r="E29" s="102" t="s">
        <v>47</v>
      </c>
      <c r="F29" s="107">
        <f>+F30+F34+F35</f>
        <v>4316371000</v>
      </c>
    </row>
    <row r="30" spans="1:6" s="110" customFormat="1" ht="39" customHeight="1" x14ac:dyDescent="0.25">
      <c r="A30" s="103" t="s">
        <v>48</v>
      </c>
      <c r="B30" s="67"/>
      <c r="C30" s="67"/>
      <c r="D30" s="67"/>
      <c r="E30" s="102" t="s">
        <v>49</v>
      </c>
      <c r="F30" s="107">
        <f>+F31+F32+F33</f>
        <v>2014091242</v>
      </c>
    </row>
    <row r="31" spans="1:6" ht="21.75" customHeight="1" x14ac:dyDescent="0.25">
      <c r="A31" s="100" t="s">
        <v>50</v>
      </c>
      <c r="B31" s="17" t="s">
        <v>16</v>
      </c>
      <c r="C31" s="17">
        <v>20</v>
      </c>
      <c r="D31" s="17" t="s">
        <v>17</v>
      </c>
      <c r="E31" s="105" t="s">
        <v>387</v>
      </c>
      <c r="F31" s="98">
        <v>750824259</v>
      </c>
    </row>
    <row r="32" spans="1:6" ht="21.75" customHeight="1" x14ac:dyDescent="0.25">
      <c r="A32" s="100" t="s">
        <v>51</v>
      </c>
      <c r="B32" s="17" t="s">
        <v>16</v>
      </c>
      <c r="C32" s="17">
        <v>20</v>
      </c>
      <c r="D32" s="17" t="s">
        <v>17</v>
      </c>
      <c r="E32" s="105" t="s">
        <v>52</v>
      </c>
      <c r="F32" s="98">
        <v>1055441724</v>
      </c>
    </row>
    <row r="33" spans="1:6" ht="21.75" customHeight="1" x14ac:dyDescent="0.25">
      <c r="A33" s="100" t="s">
        <v>53</v>
      </c>
      <c r="B33" s="17" t="s">
        <v>16</v>
      </c>
      <c r="C33" s="17">
        <v>20</v>
      </c>
      <c r="D33" s="17" t="s">
        <v>17</v>
      </c>
      <c r="E33" s="105" t="s">
        <v>54</v>
      </c>
      <c r="F33" s="98">
        <v>207825259</v>
      </c>
    </row>
    <row r="34" spans="1:6" ht="21.75" customHeight="1" x14ac:dyDescent="0.25">
      <c r="A34" s="100" t="s">
        <v>55</v>
      </c>
      <c r="B34" s="17" t="s">
        <v>16</v>
      </c>
      <c r="C34" s="17">
        <v>20</v>
      </c>
      <c r="D34" s="17" t="s">
        <v>17</v>
      </c>
      <c r="E34" s="105" t="s">
        <v>56</v>
      </c>
      <c r="F34" s="98">
        <v>2176888008</v>
      </c>
    </row>
    <row r="35" spans="1:6" ht="21.75" customHeight="1" x14ac:dyDescent="0.25">
      <c r="A35" s="100" t="s">
        <v>57</v>
      </c>
      <c r="B35" s="17" t="s">
        <v>16</v>
      </c>
      <c r="C35" s="17">
        <v>20</v>
      </c>
      <c r="D35" s="17" t="s">
        <v>17</v>
      </c>
      <c r="E35" s="105" t="s">
        <v>58</v>
      </c>
      <c r="F35" s="98">
        <v>125391750</v>
      </c>
    </row>
    <row r="36" spans="1:6" s="110" customFormat="1" ht="38.25" customHeight="1" x14ac:dyDescent="0.25">
      <c r="A36" s="103" t="s">
        <v>59</v>
      </c>
      <c r="B36" s="67" t="s">
        <v>16</v>
      </c>
      <c r="C36" s="67">
        <v>20</v>
      </c>
      <c r="D36" s="67" t="s">
        <v>17</v>
      </c>
      <c r="E36" s="102" t="s">
        <v>60</v>
      </c>
      <c r="F36" s="104">
        <v>2282058000</v>
      </c>
    </row>
    <row r="37" spans="1:6" ht="27.75" customHeight="1" x14ac:dyDescent="0.25">
      <c r="A37" s="103" t="s">
        <v>61</v>
      </c>
      <c r="B37" s="67"/>
      <c r="C37" s="67"/>
      <c r="D37" s="17"/>
      <c r="E37" s="102" t="s">
        <v>62</v>
      </c>
      <c r="F37" s="101">
        <f>+F38</f>
        <v>19419071000</v>
      </c>
    </row>
    <row r="38" spans="1:6" ht="30" customHeight="1" x14ac:dyDescent="0.25">
      <c r="A38" s="103" t="s">
        <v>63</v>
      </c>
      <c r="B38" s="67"/>
      <c r="C38" s="67"/>
      <c r="D38" s="17"/>
      <c r="E38" s="102" t="s">
        <v>64</v>
      </c>
      <c r="F38" s="91">
        <f>+F39+F51</f>
        <v>19419071000</v>
      </c>
    </row>
    <row r="39" spans="1:6" ht="24.75" customHeight="1" x14ac:dyDescent="0.25">
      <c r="A39" s="103" t="s">
        <v>65</v>
      </c>
      <c r="B39" s="67"/>
      <c r="C39" s="67"/>
      <c r="D39" s="17"/>
      <c r="E39" s="102" t="s">
        <v>66</v>
      </c>
      <c r="F39" s="101">
        <f>+F40+F44</f>
        <v>189934492</v>
      </c>
    </row>
    <row r="40" spans="1:6" ht="54.75" customHeight="1" x14ac:dyDescent="0.25">
      <c r="A40" s="103" t="s">
        <v>67</v>
      </c>
      <c r="B40" s="17"/>
      <c r="C40" s="17"/>
      <c r="D40" s="17"/>
      <c r="E40" s="102" t="s">
        <v>68</v>
      </c>
      <c r="F40" s="101">
        <f>+F41+F42+F43</f>
        <v>22285314</v>
      </c>
    </row>
    <row r="41" spans="1:6" ht="48" customHeight="1" x14ac:dyDescent="0.25">
      <c r="A41" s="100" t="s">
        <v>69</v>
      </c>
      <c r="B41" s="17" t="s">
        <v>16</v>
      </c>
      <c r="C41" s="17">
        <v>20</v>
      </c>
      <c r="D41" s="17" t="s">
        <v>17</v>
      </c>
      <c r="E41" s="105" t="s">
        <v>70</v>
      </c>
      <c r="F41" s="98">
        <v>17785314</v>
      </c>
    </row>
    <row r="42" spans="1:6" ht="30.75" customHeight="1" x14ac:dyDescent="0.25">
      <c r="A42" s="100" t="s">
        <v>71</v>
      </c>
      <c r="B42" s="17" t="s">
        <v>16</v>
      </c>
      <c r="C42" s="17">
        <v>20</v>
      </c>
      <c r="D42" s="17" t="s">
        <v>17</v>
      </c>
      <c r="E42" s="105" t="s">
        <v>72</v>
      </c>
      <c r="F42" s="98">
        <v>1500000</v>
      </c>
    </row>
    <row r="43" spans="1:6" ht="30.75" customHeight="1" x14ac:dyDescent="0.25">
      <c r="A43" s="100" t="s">
        <v>388</v>
      </c>
      <c r="B43" s="17" t="s">
        <v>16</v>
      </c>
      <c r="C43" s="17">
        <v>20</v>
      </c>
      <c r="D43" s="17" t="s">
        <v>17</v>
      </c>
      <c r="E43" s="105" t="s">
        <v>389</v>
      </c>
      <c r="F43" s="98">
        <v>3000000</v>
      </c>
    </row>
    <row r="44" spans="1:6" ht="43.5" customHeight="1" x14ac:dyDescent="0.25">
      <c r="A44" s="121" t="s">
        <v>73</v>
      </c>
      <c r="B44" s="17"/>
      <c r="C44" s="17"/>
      <c r="D44" s="17"/>
      <c r="E44" s="102" t="s">
        <v>74</v>
      </c>
      <c r="F44" s="101">
        <f>+F45+F46+F48+F49+F50+F47</f>
        <v>167649178</v>
      </c>
    </row>
    <row r="45" spans="1:6" ht="38.25" customHeight="1" x14ac:dyDescent="0.25">
      <c r="A45" s="120" t="s">
        <v>75</v>
      </c>
      <c r="B45" s="17" t="s">
        <v>16</v>
      </c>
      <c r="C45" s="17">
        <v>20</v>
      </c>
      <c r="D45" s="17" t="s">
        <v>17</v>
      </c>
      <c r="E45" s="105" t="s">
        <v>76</v>
      </c>
      <c r="F45" s="98">
        <v>97696672</v>
      </c>
    </row>
    <row r="46" spans="1:6" ht="46.5" customHeight="1" x14ac:dyDescent="0.25">
      <c r="A46" s="120" t="s">
        <v>77</v>
      </c>
      <c r="B46" s="17" t="s">
        <v>16</v>
      </c>
      <c r="C46" s="17">
        <v>20</v>
      </c>
      <c r="D46" s="17" t="s">
        <v>17</v>
      </c>
      <c r="E46" s="105" t="s">
        <v>78</v>
      </c>
      <c r="F46" s="98">
        <v>53360773</v>
      </c>
    </row>
    <row r="47" spans="1:6" ht="38.25" customHeight="1" x14ac:dyDescent="0.25">
      <c r="A47" s="120" t="s">
        <v>79</v>
      </c>
      <c r="B47" s="17" t="s">
        <v>16</v>
      </c>
      <c r="C47" s="17">
        <v>20</v>
      </c>
      <c r="D47" s="17" t="s">
        <v>17</v>
      </c>
      <c r="E47" s="105" t="s">
        <v>80</v>
      </c>
      <c r="F47" s="98">
        <v>3000000</v>
      </c>
    </row>
    <row r="48" spans="1:6" ht="45" customHeight="1" x14ac:dyDescent="0.25">
      <c r="A48" s="120" t="s">
        <v>81</v>
      </c>
      <c r="B48" s="17" t="s">
        <v>16</v>
      </c>
      <c r="C48" s="17">
        <v>20</v>
      </c>
      <c r="D48" s="17" t="s">
        <v>17</v>
      </c>
      <c r="E48" s="105" t="s">
        <v>82</v>
      </c>
      <c r="F48" s="98">
        <v>3492117</v>
      </c>
    </row>
    <row r="49" spans="1:6" ht="38.25" customHeight="1" x14ac:dyDescent="0.25">
      <c r="A49" s="120" t="s">
        <v>83</v>
      </c>
      <c r="B49" s="17" t="s">
        <v>16</v>
      </c>
      <c r="C49" s="17">
        <v>20</v>
      </c>
      <c r="D49" s="17" t="s">
        <v>17</v>
      </c>
      <c r="E49" s="105" t="s">
        <v>84</v>
      </c>
      <c r="F49" s="98">
        <v>8099616</v>
      </c>
    </row>
    <row r="50" spans="1:6" ht="25.5" customHeight="1" x14ac:dyDescent="0.25">
      <c r="A50" s="120" t="s">
        <v>85</v>
      </c>
      <c r="B50" s="17" t="s">
        <v>16</v>
      </c>
      <c r="C50" s="17">
        <v>20</v>
      </c>
      <c r="D50" s="17" t="s">
        <v>17</v>
      </c>
      <c r="E50" s="105" t="s">
        <v>86</v>
      </c>
      <c r="F50" s="98">
        <v>2000000</v>
      </c>
    </row>
    <row r="51" spans="1:6" ht="27.75" customHeight="1" x14ac:dyDescent="0.25">
      <c r="A51" s="103" t="s">
        <v>87</v>
      </c>
      <c r="B51" s="17"/>
      <c r="C51" s="17"/>
      <c r="D51" s="17"/>
      <c r="E51" s="102" t="s">
        <v>88</v>
      </c>
      <c r="F51" s="101">
        <f>+F52+F63+F70+F76+F59</f>
        <v>19229136508</v>
      </c>
    </row>
    <row r="52" spans="1:6" ht="79.5" customHeight="1" x14ac:dyDescent="0.25">
      <c r="A52" s="103" t="s">
        <v>89</v>
      </c>
      <c r="B52" s="17"/>
      <c r="C52" s="17"/>
      <c r="D52" s="17"/>
      <c r="E52" s="102" t="s">
        <v>90</v>
      </c>
      <c r="F52" s="101">
        <f>+F53+F56+F57+F58+F55+F54</f>
        <v>952153325</v>
      </c>
    </row>
    <row r="53" spans="1:6" ht="36" customHeight="1" x14ac:dyDescent="0.25">
      <c r="A53" s="100" t="s">
        <v>91</v>
      </c>
      <c r="B53" s="17" t="s">
        <v>16</v>
      </c>
      <c r="C53" s="17">
        <v>20</v>
      </c>
      <c r="D53" s="17" t="s">
        <v>17</v>
      </c>
      <c r="E53" s="105" t="s">
        <v>92</v>
      </c>
      <c r="F53" s="98">
        <v>16420000</v>
      </c>
    </row>
    <row r="54" spans="1:6" ht="36" customHeight="1" x14ac:dyDescent="0.25">
      <c r="A54" s="100" t="s">
        <v>390</v>
      </c>
      <c r="B54" s="17" t="s">
        <v>16</v>
      </c>
      <c r="C54" s="17">
        <v>20</v>
      </c>
      <c r="D54" s="17" t="s">
        <v>17</v>
      </c>
      <c r="E54" s="105" t="s">
        <v>391</v>
      </c>
      <c r="F54" s="98">
        <v>86852600</v>
      </c>
    </row>
    <row r="55" spans="1:6" ht="36" customHeight="1" x14ac:dyDescent="0.25">
      <c r="A55" s="100" t="s">
        <v>392</v>
      </c>
      <c r="B55" s="17" t="s">
        <v>16</v>
      </c>
      <c r="C55" s="17">
        <v>20</v>
      </c>
      <c r="D55" s="17" t="s">
        <v>17</v>
      </c>
      <c r="E55" s="105" t="s">
        <v>393</v>
      </c>
      <c r="F55" s="98">
        <v>15717514</v>
      </c>
    </row>
    <row r="56" spans="1:6" ht="36" customHeight="1" x14ac:dyDescent="0.25">
      <c r="A56" s="100" t="s">
        <v>93</v>
      </c>
      <c r="B56" s="17" t="s">
        <v>16</v>
      </c>
      <c r="C56" s="17">
        <v>20</v>
      </c>
      <c r="D56" s="17" t="s">
        <v>17</v>
      </c>
      <c r="E56" s="105" t="s">
        <v>94</v>
      </c>
      <c r="F56" s="98">
        <v>25215211</v>
      </c>
    </row>
    <row r="57" spans="1:6" ht="36" customHeight="1" x14ac:dyDescent="0.25">
      <c r="A57" s="100" t="s">
        <v>95</v>
      </c>
      <c r="B57" s="17" t="s">
        <v>16</v>
      </c>
      <c r="C57" s="17">
        <v>20</v>
      </c>
      <c r="D57" s="17" t="s">
        <v>17</v>
      </c>
      <c r="E57" s="105" t="s">
        <v>96</v>
      </c>
      <c r="F57" s="98">
        <v>421698000</v>
      </c>
    </row>
    <row r="58" spans="1:6" ht="36" customHeight="1" x14ac:dyDescent="0.25">
      <c r="A58" s="100" t="s">
        <v>97</v>
      </c>
      <c r="B58" s="17" t="s">
        <v>16</v>
      </c>
      <c r="C58" s="17">
        <v>20</v>
      </c>
      <c r="D58" s="17" t="s">
        <v>17</v>
      </c>
      <c r="E58" s="105" t="s">
        <v>98</v>
      </c>
      <c r="F58" s="98">
        <v>386250000</v>
      </c>
    </row>
    <row r="59" spans="1:6" ht="49.5" customHeight="1" x14ac:dyDescent="0.25">
      <c r="A59" s="103" t="s">
        <v>99</v>
      </c>
      <c r="B59" s="17"/>
      <c r="C59" s="17"/>
      <c r="D59" s="17"/>
      <c r="E59" s="102" t="s">
        <v>100</v>
      </c>
      <c r="F59" s="101">
        <f>+F60+F61+F62</f>
        <v>9992637352</v>
      </c>
    </row>
    <row r="60" spans="1:6" ht="28.5" customHeight="1" x14ac:dyDescent="0.25">
      <c r="A60" s="100" t="s">
        <v>101</v>
      </c>
      <c r="B60" s="17" t="s">
        <v>16</v>
      </c>
      <c r="C60" s="17">
        <v>20</v>
      </c>
      <c r="D60" s="17" t="s">
        <v>17</v>
      </c>
      <c r="E60" s="105" t="s">
        <v>102</v>
      </c>
      <c r="F60" s="98">
        <v>1637544870</v>
      </c>
    </row>
    <row r="61" spans="1:6" ht="28.5" customHeight="1" x14ac:dyDescent="0.25">
      <c r="A61" s="100" t="s">
        <v>103</v>
      </c>
      <c r="B61" s="17" t="s">
        <v>16</v>
      </c>
      <c r="C61" s="17">
        <v>20</v>
      </c>
      <c r="D61" s="17" t="s">
        <v>17</v>
      </c>
      <c r="E61" s="105" t="s">
        <v>104</v>
      </c>
      <c r="F61" s="98">
        <v>8350831932</v>
      </c>
    </row>
    <row r="62" spans="1:6" ht="35.25" customHeight="1" x14ac:dyDescent="0.25">
      <c r="A62" s="100" t="s">
        <v>105</v>
      </c>
      <c r="B62" s="17" t="s">
        <v>16</v>
      </c>
      <c r="C62" s="17">
        <v>20</v>
      </c>
      <c r="D62" s="17" t="s">
        <v>17</v>
      </c>
      <c r="E62" s="105" t="s">
        <v>106</v>
      </c>
      <c r="F62" s="98">
        <v>4260550</v>
      </c>
    </row>
    <row r="63" spans="1:6" ht="49.5" customHeight="1" x14ac:dyDescent="0.25">
      <c r="A63" s="103" t="s">
        <v>107</v>
      </c>
      <c r="B63" s="17"/>
      <c r="C63" s="17"/>
      <c r="D63" s="17"/>
      <c r="E63" s="102" t="s">
        <v>108</v>
      </c>
      <c r="F63" s="101">
        <f>SUM(F64:F69)</f>
        <v>7651445831</v>
      </c>
    </row>
    <row r="64" spans="1:6" ht="32.25" customHeight="1" x14ac:dyDescent="0.25">
      <c r="A64" s="100" t="s">
        <v>109</v>
      </c>
      <c r="B64" s="17" t="s">
        <v>16</v>
      </c>
      <c r="C64" s="17">
        <v>20</v>
      </c>
      <c r="D64" s="17" t="s">
        <v>17</v>
      </c>
      <c r="E64" s="105" t="s">
        <v>110</v>
      </c>
      <c r="F64" s="98">
        <v>2184505767</v>
      </c>
    </row>
    <row r="65" spans="1:6" ht="32.25" customHeight="1" x14ac:dyDescent="0.25">
      <c r="A65" s="100" t="s">
        <v>111</v>
      </c>
      <c r="B65" s="17" t="s">
        <v>16</v>
      </c>
      <c r="C65" s="17">
        <v>20</v>
      </c>
      <c r="D65" s="17" t="s">
        <v>17</v>
      </c>
      <c r="E65" s="105" t="s">
        <v>112</v>
      </c>
      <c r="F65" s="98">
        <v>3068205231</v>
      </c>
    </row>
    <row r="66" spans="1:6" ht="44.25" customHeight="1" x14ac:dyDescent="0.25">
      <c r="A66" s="100" t="s">
        <v>113</v>
      </c>
      <c r="B66" s="17" t="s">
        <v>16</v>
      </c>
      <c r="C66" s="17">
        <v>20</v>
      </c>
      <c r="D66" s="17" t="s">
        <v>17</v>
      </c>
      <c r="E66" s="105" t="s">
        <v>114</v>
      </c>
      <c r="F66" s="98">
        <v>373553600</v>
      </c>
    </row>
    <row r="67" spans="1:6" ht="32.25" customHeight="1" x14ac:dyDescent="0.25">
      <c r="A67" s="100" t="s">
        <v>115</v>
      </c>
      <c r="B67" s="17" t="s">
        <v>16</v>
      </c>
      <c r="C67" s="17">
        <v>20</v>
      </c>
      <c r="D67" s="17" t="s">
        <v>17</v>
      </c>
      <c r="E67" s="105" t="s">
        <v>116</v>
      </c>
      <c r="F67" s="98">
        <v>1353159517</v>
      </c>
    </row>
    <row r="68" spans="1:6" ht="50.25" customHeight="1" x14ac:dyDescent="0.25">
      <c r="A68" s="100" t="s">
        <v>117</v>
      </c>
      <c r="B68" s="17" t="s">
        <v>16</v>
      </c>
      <c r="C68" s="17">
        <v>20</v>
      </c>
      <c r="D68" s="17" t="s">
        <v>17</v>
      </c>
      <c r="E68" s="105" t="s">
        <v>118</v>
      </c>
      <c r="F68" s="98">
        <v>213650000</v>
      </c>
    </row>
    <row r="69" spans="1:6" ht="49.5" customHeight="1" x14ac:dyDescent="0.25">
      <c r="A69" s="100" t="s">
        <v>119</v>
      </c>
      <c r="B69" s="17" t="s">
        <v>16</v>
      </c>
      <c r="C69" s="17">
        <v>20</v>
      </c>
      <c r="D69" s="17" t="s">
        <v>17</v>
      </c>
      <c r="E69" s="105" t="s">
        <v>120</v>
      </c>
      <c r="F69" s="98">
        <v>458371716</v>
      </c>
    </row>
    <row r="70" spans="1:6" ht="32.25" customHeight="1" x14ac:dyDescent="0.25">
      <c r="A70" s="103" t="s">
        <v>121</v>
      </c>
      <c r="B70" s="17"/>
      <c r="C70" s="17"/>
      <c r="D70" s="17"/>
      <c r="E70" s="102" t="s">
        <v>122</v>
      </c>
      <c r="F70" s="101">
        <f>SUM(F71:F75)</f>
        <v>587900000</v>
      </c>
    </row>
    <row r="71" spans="1:6" ht="33" customHeight="1" x14ac:dyDescent="0.25">
      <c r="A71" s="100" t="s">
        <v>123</v>
      </c>
      <c r="B71" s="17" t="s">
        <v>16</v>
      </c>
      <c r="C71" s="17">
        <v>20</v>
      </c>
      <c r="D71" s="17" t="s">
        <v>17</v>
      </c>
      <c r="E71" s="105" t="s">
        <v>124</v>
      </c>
      <c r="F71" s="98">
        <v>282000000</v>
      </c>
    </row>
    <row r="72" spans="1:6" ht="33" customHeight="1" x14ac:dyDescent="0.25">
      <c r="A72" s="100" t="s">
        <v>125</v>
      </c>
      <c r="B72" s="17" t="s">
        <v>16</v>
      </c>
      <c r="C72" s="17">
        <v>20</v>
      </c>
      <c r="D72" s="17" t="s">
        <v>17</v>
      </c>
      <c r="E72" s="105" t="s">
        <v>126</v>
      </c>
      <c r="F72" s="98">
        <v>35000000</v>
      </c>
    </row>
    <row r="73" spans="1:6" ht="62.25" customHeight="1" x14ac:dyDescent="0.25">
      <c r="A73" s="100" t="s">
        <v>127</v>
      </c>
      <c r="B73" s="17" t="s">
        <v>16</v>
      </c>
      <c r="C73" s="17">
        <v>20</v>
      </c>
      <c r="D73" s="17" t="s">
        <v>17</v>
      </c>
      <c r="E73" s="105" t="s">
        <v>128</v>
      </c>
      <c r="F73" s="98">
        <v>1500000</v>
      </c>
    </row>
    <row r="74" spans="1:6" ht="33" customHeight="1" x14ac:dyDescent="0.25">
      <c r="A74" s="100" t="s">
        <v>129</v>
      </c>
      <c r="B74" s="17" t="s">
        <v>16</v>
      </c>
      <c r="C74" s="17">
        <v>20</v>
      </c>
      <c r="D74" s="17" t="s">
        <v>17</v>
      </c>
      <c r="E74" s="105" t="s">
        <v>130</v>
      </c>
      <c r="F74" s="98">
        <v>239400000</v>
      </c>
    </row>
    <row r="75" spans="1:6" ht="33" customHeight="1" x14ac:dyDescent="0.25">
      <c r="A75" s="100" t="s">
        <v>131</v>
      </c>
      <c r="B75" s="17" t="s">
        <v>16</v>
      </c>
      <c r="C75" s="17">
        <v>20</v>
      </c>
      <c r="D75" s="17" t="s">
        <v>17</v>
      </c>
      <c r="E75" s="105" t="s">
        <v>132</v>
      </c>
      <c r="F75" s="98">
        <v>30000000</v>
      </c>
    </row>
    <row r="76" spans="1:6" ht="26.25" customHeight="1" x14ac:dyDescent="0.25">
      <c r="A76" s="103" t="s">
        <v>133</v>
      </c>
      <c r="B76" s="17" t="s">
        <v>16</v>
      </c>
      <c r="C76" s="17">
        <v>20</v>
      </c>
      <c r="D76" s="17" t="s">
        <v>17</v>
      </c>
      <c r="E76" s="102" t="s">
        <v>134</v>
      </c>
      <c r="F76" s="101">
        <v>45000000</v>
      </c>
    </row>
    <row r="77" spans="1:6" ht="26.25" customHeight="1" x14ac:dyDescent="0.25">
      <c r="A77" s="103" t="s">
        <v>135</v>
      </c>
      <c r="B77" s="67"/>
      <c r="C77" s="67"/>
      <c r="D77" s="17"/>
      <c r="E77" s="102" t="s">
        <v>150</v>
      </c>
      <c r="F77" s="101">
        <f>+F78+F81+F86+F87</f>
        <v>14851097370</v>
      </c>
    </row>
    <row r="78" spans="1:6" ht="26.25" customHeight="1" x14ac:dyDescent="0.25">
      <c r="A78" s="103" t="s">
        <v>137</v>
      </c>
      <c r="B78" s="67"/>
      <c r="C78" s="67"/>
      <c r="D78" s="17"/>
      <c r="E78" s="102" t="s">
        <v>138</v>
      </c>
      <c r="F78" s="101">
        <f>+F79</f>
        <v>5574395000</v>
      </c>
    </row>
    <row r="79" spans="1:6" ht="26.25" customHeight="1" x14ac:dyDescent="0.25">
      <c r="A79" s="103" t="s">
        <v>365</v>
      </c>
      <c r="B79" s="67"/>
      <c r="C79" s="67"/>
      <c r="D79" s="17"/>
      <c r="E79" s="102" t="s">
        <v>394</v>
      </c>
      <c r="F79" s="101">
        <f>+F80</f>
        <v>5574395000</v>
      </c>
    </row>
    <row r="80" spans="1:6" ht="49.5" customHeight="1" x14ac:dyDescent="0.25">
      <c r="A80" s="100" t="s">
        <v>367</v>
      </c>
      <c r="B80" s="17" t="s">
        <v>16</v>
      </c>
      <c r="C80" s="17">
        <v>20</v>
      </c>
      <c r="D80" s="17" t="s">
        <v>17</v>
      </c>
      <c r="E80" s="105" t="s">
        <v>368</v>
      </c>
      <c r="F80" s="109">
        <v>5574395000</v>
      </c>
    </row>
    <row r="81" spans="1:6" ht="31.5" customHeight="1" x14ac:dyDescent="0.25">
      <c r="A81" s="103" t="s">
        <v>139</v>
      </c>
      <c r="B81" s="67"/>
      <c r="C81" s="67"/>
      <c r="D81" s="17"/>
      <c r="E81" s="102" t="s">
        <v>369</v>
      </c>
      <c r="F81" s="101">
        <f>+F82</f>
        <v>193264000</v>
      </c>
    </row>
    <row r="82" spans="1:6" ht="31.5" customHeight="1" x14ac:dyDescent="0.25">
      <c r="A82" s="103" t="s">
        <v>140</v>
      </c>
      <c r="B82" s="17"/>
      <c r="C82" s="17"/>
      <c r="D82" s="17"/>
      <c r="E82" s="102" t="s">
        <v>141</v>
      </c>
      <c r="F82" s="101">
        <f>+F83</f>
        <v>193264000</v>
      </c>
    </row>
    <row r="83" spans="1:6" ht="34.5" customHeight="1" x14ac:dyDescent="0.25">
      <c r="A83" s="103" t="s">
        <v>142</v>
      </c>
      <c r="B83" s="17"/>
      <c r="C83" s="17"/>
      <c r="D83" s="17"/>
      <c r="E83" s="102" t="s">
        <v>143</v>
      </c>
      <c r="F83" s="101">
        <f>+F84+F85</f>
        <v>193264000</v>
      </c>
    </row>
    <row r="84" spans="1:6" ht="30" customHeight="1" x14ac:dyDescent="0.25">
      <c r="A84" s="100" t="s">
        <v>144</v>
      </c>
      <c r="B84" s="17" t="s">
        <v>16</v>
      </c>
      <c r="C84" s="17">
        <v>20</v>
      </c>
      <c r="D84" s="17" t="s">
        <v>17</v>
      </c>
      <c r="E84" s="105" t="s">
        <v>145</v>
      </c>
      <c r="F84" s="98">
        <v>92662153</v>
      </c>
    </row>
    <row r="85" spans="1:6" ht="37.5" customHeight="1" x14ac:dyDescent="0.25">
      <c r="A85" s="100" t="s">
        <v>146</v>
      </c>
      <c r="B85" s="17" t="s">
        <v>16</v>
      </c>
      <c r="C85" s="17">
        <v>20</v>
      </c>
      <c r="D85" s="17" t="s">
        <v>17</v>
      </c>
      <c r="E85" s="105" t="s">
        <v>147</v>
      </c>
      <c r="F85" s="98">
        <v>100601847</v>
      </c>
    </row>
    <row r="86" spans="1:6" ht="29.25" customHeight="1" x14ac:dyDescent="0.25">
      <c r="A86" s="103" t="s">
        <v>148</v>
      </c>
      <c r="B86" s="17" t="s">
        <v>150</v>
      </c>
      <c r="C86" s="17">
        <v>10</v>
      </c>
      <c r="D86" s="17" t="s">
        <v>17</v>
      </c>
      <c r="E86" s="102" t="s">
        <v>149</v>
      </c>
      <c r="F86" s="119">
        <v>1451042370</v>
      </c>
    </row>
    <row r="87" spans="1:6" ht="29.25" customHeight="1" x14ac:dyDescent="0.25">
      <c r="A87" s="103" t="s">
        <v>148</v>
      </c>
      <c r="B87" s="17" t="s">
        <v>16</v>
      </c>
      <c r="C87" s="17">
        <v>20</v>
      </c>
      <c r="D87" s="17" t="s">
        <v>17</v>
      </c>
      <c r="E87" s="102" t="s">
        <v>149</v>
      </c>
      <c r="F87" s="119">
        <v>7632396000</v>
      </c>
    </row>
    <row r="88" spans="1:6" ht="33" customHeight="1" x14ac:dyDescent="0.25">
      <c r="A88" s="103" t="s">
        <v>151</v>
      </c>
      <c r="B88" s="67"/>
      <c r="C88" s="67"/>
      <c r="D88" s="17"/>
      <c r="E88" s="102" t="s">
        <v>152</v>
      </c>
      <c r="F88" s="101">
        <f>+F89</f>
        <v>14051472000</v>
      </c>
    </row>
    <row r="89" spans="1:6" ht="33" customHeight="1" x14ac:dyDescent="0.25">
      <c r="A89" s="103" t="s">
        <v>153</v>
      </c>
      <c r="B89" s="67"/>
      <c r="C89" s="67"/>
      <c r="D89" s="17"/>
      <c r="E89" s="102" t="s">
        <v>154</v>
      </c>
      <c r="F89" s="101">
        <f>+F90</f>
        <v>14051472000</v>
      </c>
    </row>
    <row r="90" spans="1:6" ht="28.5" customHeight="1" thickBot="1" x14ac:dyDescent="0.3">
      <c r="A90" s="90" t="s">
        <v>155</v>
      </c>
      <c r="B90" s="16" t="s">
        <v>16</v>
      </c>
      <c r="C90" s="16">
        <v>20</v>
      </c>
      <c r="D90" s="16" t="s">
        <v>17</v>
      </c>
      <c r="E90" s="116" t="s">
        <v>156</v>
      </c>
      <c r="F90" s="118">
        <v>14051472000</v>
      </c>
    </row>
    <row r="91" spans="1:6" s="110" customFormat="1" ht="28.5" customHeight="1" thickBot="1" x14ac:dyDescent="0.3">
      <c r="A91" s="52" t="s">
        <v>157</v>
      </c>
      <c r="B91" s="71"/>
      <c r="C91" s="71"/>
      <c r="D91" s="71"/>
      <c r="E91" s="115" t="s">
        <v>158</v>
      </c>
      <c r="F91" s="49">
        <f>+F92</f>
        <v>1167604335047</v>
      </c>
    </row>
    <row r="92" spans="1:6" ht="23.25" customHeight="1" x14ac:dyDescent="0.25">
      <c r="A92" s="103" t="s">
        <v>162</v>
      </c>
      <c r="B92" s="67"/>
      <c r="C92" s="67"/>
      <c r="D92" s="17"/>
      <c r="E92" s="102" t="s">
        <v>163</v>
      </c>
      <c r="F92" s="55">
        <f>+F93+F96</f>
        <v>1167604335047</v>
      </c>
    </row>
    <row r="93" spans="1:6" ht="23.25" customHeight="1" x14ac:dyDescent="0.25">
      <c r="A93" s="103" t="s">
        <v>370</v>
      </c>
      <c r="B93" s="67"/>
      <c r="C93" s="67"/>
      <c r="D93" s="17"/>
      <c r="E93" s="102" t="s">
        <v>159</v>
      </c>
      <c r="F93" s="55">
        <f>+F94</f>
        <v>139786580047</v>
      </c>
    </row>
    <row r="94" spans="1:6" s="110" customFormat="1" ht="23.25" customHeight="1" x14ac:dyDescent="0.25">
      <c r="A94" s="103" t="s">
        <v>371</v>
      </c>
      <c r="B94" s="17"/>
      <c r="C94" s="17"/>
      <c r="D94" s="17"/>
      <c r="E94" s="102" t="s">
        <v>161</v>
      </c>
      <c r="F94" s="55">
        <f>+F95</f>
        <v>139786580047</v>
      </c>
    </row>
    <row r="95" spans="1:6" ht="23.25" customHeight="1" x14ac:dyDescent="0.25">
      <c r="A95" s="100" t="s">
        <v>395</v>
      </c>
      <c r="B95" s="17" t="s">
        <v>150</v>
      </c>
      <c r="C95" s="17">
        <v>11</v>
      </c>
      <c r="D95" s="17" t="s">
        <v>160</v>
      </c>
      <c r="E95" s="105" t="s">
        <v>150</v>
      </c>
      <c r="F95" s="117">
        <v>139786580047</v>
      </c>
    </row>
    <row r="96" spans="1:6" ht="23.25" customHeight="1" x14ac:dyDescent="0.25">
      <c r="A96" s="103" t="s">
        <v>164</v>
      </c>
      <c r="B96" s="67"/>
      <c r="C96" s="67"/>
      <c r="D96" s="17"/>
      <c r="E96" s="102" t="s">
        <v>165</v>
      </c>
      <c r="F96" s="55">
        <f>+F97</f>
        <v>1027817755000</v>
      </c>
    </row>
    <row r="97" spans="1:6" ht="23.25" customHeight="1" thickBot="1" x14ac:dyDescent="0.3">
      <c r="A97" s="90" t="s">
        <v>166</v>
      </c>
      <c r="B97" s="16" t="s">
        <v>150</v>
      </c>
      <c r="C97" s="16">
        <v>11</v>
      </c>
      <c r="D97" s="16" t="s">
        <v>17</v>
      </c>
      <c r="E97" s="116" t="s">
        <v>167</v>
      </c>
      <c r="F97" s="98">
        <v>1027817755000</v>
      </c>
    </row>
    <row r="98" spans="1:6" s="110" customFormat="1" ht="24" customHeight="1" thickBot="1" x14ac:dyDescent="0.3">
      <c r="A98" s="52" t="s">
        <v>168</v>
      </c>
      <c r="B98" s="71"/>
      <c r="C98" s="71"/>
      <c r="D98" s="71"/>
      <c r="E98" s="115" t="s">
        <v>169</v>
      </c>
      <c r="F98" s="49">
        <f>+F99+F201+F211+F223+F233+F239</f>
        <v>4505182025012</v>
      </c>
    </row>
    <row r="99" spans="1:6" ht="24" customHeight="1" x14ac:dyDescent="0.25">
      <c r="A99" s="114" t="s">
        <v>170</v>
      </c>
      <c r="B99" s="113"/>
      <c r="C99" s="113"/>
      <c r="D99" s="46"/>
      <c r="E99" s="112" t="s">
        <v>171</v>
      </c>
      <c r="F99" s="111">
        <f>+F100</f>
        <v>4351815240292</v>
      </c>
    </row>
    <row r="100" spans="1:6" ht="24" customHeight="1" x14ac:dyDescent="0.25">
      <c r="A100" s="103" t="s">
        <v>172</v>
      </c>
      <c r="B100" s="67"/>
      <c r="C100" s="67"/>
      <c r="D100" s="17"/>
      <c r="E100" s="102" t="s">
        <v>173</v>
      </c>
      <c r="F100" s="101">
        <f>+F101+F105+F109+F113+F117+F121+F125+F129+F133+F137+F141+F145+F149+F153+F157+F161+F165+F170+F173+F177+F181+F185+F189+F193</f>
        <v>4351815240292</v>
      </c>
    </row>
    <row r="101" spans="1:6" ht="54" customHeight="1" x14ac:dyDescent="0.25">
      <c r="A101" s="103" t="s">
        <v>174</v>
      </c>
      <c r="B101" s="17"/>
      <c r="C101" s="17"/>
      <c r="D101" s="17"/>
      <c r="E101" s="102" t="s">
        <v>175</v>
      </c>
      <c r="F101" s="101">
        <f>+F102</f>
        <v>199229942693</v>
      </c>
    </row>
    <row r="102" spans="1:6" ht="54" customHeight="1" x14ac:dyDescent="0.25">
      <c r="A102" s="103" t="s">
        <v>176</v>
      </c>
      <c r="B102" s="22"/>
      <c r="C102" s="22"/>
      <c r="D102" s="17"/>
      <c r="E102" s="102" t="s">
        <v>175</v>
      </c>
      <c r="F102" s="101">
        <f>+F103</f>
        <v>199229942693</v>
      </c>
    </row>
    <row r="103" spans="1:6" ht="30" customHeight="1" x14ac:dyDescent="0.25">
      <c r="A103" s="103" t="s">
        <v>177</v>
      </c>
      <c r="B103" s="22"/>
      <c r="C103" s="22"/>
      <c r="D103" s="17"/>
      <c r="E103" s="102" t="s">
        <v>178</v>
      </c>
      <c r="F103" s="101">
        <f>+F104</f>
        <v>199229942693</v>
      </c>
    </row>
    <row r="104" spans="1:6" ht="30" customHeight="1" x14ac:dyDescent="0.25">
      <c r="A104" s="100" t="s">
        <v>179</v>
      </c>
      <c r="B104" s="17" t="s">
        <v>150</v>
      </c>
      <c r="C104" s="17">
        <v>13</v>
      </c>
      <c r="D104" s="17" t="s">
        <v>17</v>
      </c>
      <c r="E104" s="105" t="s">
        <v>180</v>
      </c>
      <c r="F104" s="98">
        <v>199229942693</v>
      </c>
    </row>
    <row r="105" spans="1:6" ht="49.5" customHeight="1" x14ac:dyDescent="0.25">
      <c r="A105" s="103" t="s">
        <v>181</v>
      </c>
      <c r="B105" s="22"/>
      <c r="C105" s="22"/>
      <c r="D105" s="17"/>
      <c r="E105" s="102" t="s">
        <v>182</v>
      </c>
      <c r="F105" s="101">
        <f>+F106</f>
        <v>3111246158</v>
      </c>
    </row>
    <row r="106" spans="1:6" ht="49.5" customHeight="1" x14ac:dyDescent="0.25">
      <c r="A106" s="103" t="s">
        <v>183</v>
      </c>
      <c r="B106" s="17"/>
      <c r="C106" s="17"/>
      <c r="D106" s="17"/>
      <c r="E106" s="92" t="s">
        <v>182</v>
      </c>
      <c r="F106" s="101">
        <f>+F107</f>
        <v>3111246158</v>
      </c>
    </row>
    <row r="107" spans="1:6" ht="32.25" customHeight="1" x14ac:dyDescent="0.25">
      <c r="A107" s="103" t="s">
        <v>184</v>
      </c>
      <c r="B107" s="17"/>
      <c r="C107" s="17"/>
      <c r="D107" s="17"/>
      <c r="E107" s="102" t="s">
        <v>178</v>
      </c>
      <c r="F107" s="101">
        <f>+F108</f>
        <v>3111246158</v>
      </c>
    </row>
    <row r="108" spans="1:6" ht="30" customHeight="1" x14ac:dyDescent="0.25">
      <c r="A108" s="100" t="s">
        <v>185</v>
      </c>
      <c r="B108" s="17" t="s">
        <v>150</v>
      </c>
      <c r="C108" s="17">
        <v>13</v>
      </c>
      <c r="D108" s="17" t="s">
        <v>17</v>
      </c>
      <c r="E108" s="105" t="s">
        <v>180</v>
      </c>
      <c r="F108" s="98">
        <v>3111246158</v>
      </c>
    </row>
    <row r="109" spans="1:6" ht="87" customHeight="1" x14ac:dyDescent="0.25">
      <c r="A109" s="103" t="s">
        <v>186</v>
      </c>
      <c r="B109" s="17"/>
      <c r="C109" s="17"/>
      <c r="D109" s="17"/>
      <c r="E109" s="102" t="s">
        <v>187</v>
      </c>
      <c r="F109" s="101">
        <f>+F110</f>
        <v>267568660974</v>
      </c>
    </row>
    <row r="110" spans="1:6" ht="84" customHeight="1" x14ac:dyDescent="0.25">
      <c r="A110" s="103" t="s">
        <v>188</v>
      </c>
      <c r="B110" s="22"/>
      <c r="C110" s="22"/>
      <c r="D110" s="17"/>
      <c r="E110" s="102" t="s">
        <v>187</v>
      </c>
      <c r="F110" s="101">
        <f>+F111</f>
        <v>267568660974</v>
      </c>
    </row>
    <row r="111" spans="1:6" ht="32.25" customHeight="1" x14ac:dyDescent="0.25">
      <c r="A111" s="103" t="s">
        <v>189</v>
      </c>
      <c r="B111" s="22"/>
      <c r="C111" s="22"/>
      <c r="D111" s="17"/>
      <c r="E111" s="102" t="s">
        <v>190</v>
      </c>
      <c r="F111" s="101">
        <f>+F112</f>
        <v>267568660974</v>
      </c>
    </row>
    <row r="112" spans="1:6" ht="30" customHeight="1" x14ac:dyDescent="0.25">
      <c r="A112" s="100" t="s">
        <v>191</v>
      </c>
      <c r="B112" s="17" t="s">
        <v>150</v>
      </c>
      <c r="C112" s="17">
        <v>13</v>
      </c>
      <c r="D112" s="17" t="s">
        <v>17</v>
      </c>
      <c r="E112" s="105" t="s">
        <v>180</v>
      </c>
      <c r="F112" s="98">
        <v>267568660974</v>
      </c>
    </row>
    <row r="113" spans="1:6" ht="80.25" customHeight="1" x14ac:dyDescent="0.25">
      <c r="A113" s="103" t="s">
        <v>192</v>
      </c>
      <c r="B113" s="17"/>
      <c r="C113" s="17"/>
      <c r="D113" s="17"/>
      <c r="E113" s="92" t="s">
        <v>193</v>
      </c>
      <c r="F113" s="101">
        <f>+F114</f>
        <v>175859178607</v>
      </c>
    </row>
    <row r="114" spans="1:6" ht="80.25" customHeight="1" x14ac:dyDescent="0.25">
      <c r="A114" s="103" t="s">
        <v>194</v>
      </c>
      <c r="B114" s="22"/>
      <c r="C114" s="22"/>
      <c r="D114" s="17"/>
      <c r="E114" s="92" t="s">
        <v>193</v>
      </c>
      <c r="F114" s="101">
        <f>+F115</f>
        <v>175859178607</v>
      </c>
    </row>
    <row r="115" spans="1:6" ht="28.5" customHeight="1" x14ac:dyDescent="0.25">
      <c r="A115" s="103" t="s">
        <v>195</v>
      </c>
      <c r="B115" s="22"/>
      <c r="C115" s="22"/>
      <c r="D115" s="17"/>
      <c r="E115" s="102" t="s">
        <v>190</v>
      </c>
      <c r="F115" s="101">
        <f>+F116</f>
        <v>175859178607</v>
      </c>
    </row>
    <row r="116" spans="1:6" ht="30" customHeight="1" x14ac:dyDescent="0.25">
      <c r="A116" s="100" t="s">
        <v>196</v>
      </c>
      <c r="B116" s="17" t="s">
        <v>150</v>
      </c>
      <c r="C116" s="17">
        <v>13</v>
      </c>
      <c r="D116" s="17" t="s">
        <v>17</v>
      </c>
      <c r="E116" s="105" t="s">
        <v>180</v>
      </c>
      <c r="F116" s="98">
        <v>175859178607</v>
      </c>
    </row>
    <row r="117" spans="1:6" ht="61.5" customHeight="1" x14ac:dyDescent="0.25">
      <c r="A117" s="103" t="s">
        <v>197</v>
      </c>
      <c r="B117" s="67"/>
      <c r="C117" s="67"/>
      <c r="D117" s="67"/>
      <c r="E117" s="102" t="s">
        <v>198</v>
      </c>
      <c r="F117" s="101">
        <f>+F118</f>
        <v>253083219752</v>
      </c>
    </row>
    <row r="118" spans="1:6" ht="61.5" customHeight="1" x14ac:dyDescent="0.25">
      <c r="A118" s="103" t="s">
        <v>199</v>
      </c>
      <c r="B118" s="96"/>
      <c r="C118" s="96"/>
      <c r="D118" s="67"/>
      <c r="E118" s="92" t="s">
        <v>198</v>
      </c>
      <c r="F118" s="101">
        <f>+F119</f>
        <v>253083219752</v>
      </c>
    </row>
    <row r="119" spans="1:6" ht="35.25" customHeight="1" x14ac:dyDescent="0.25">
      <c r="A119" s="103" t="s">
        <v>200</v>
      </c>
      <c r="B119" s="96"/>
      <c r="C119" s="96"/>
      <c r="D119" s="67"/>
      <c r="E119" s="102" t="s">
        <v>190</v>
      </c>
      <c r="F119" s="101">
        <f>+F120</f>
        <v>253083219752</v>
      </c>
    </row>
    <row r="120" spans="1:6" ht="30" customHeight="1" x14ac:dyDescent="0.25">
      <c r="A120" s="100" t="s">
        <v>201</v>
      </c>
      <c r="B120" s="17" t="s">
        <v>150</v>
      </c>
      <c r="C120" s="17">
        <v>13</v>
      </c>
      <c r="D120" s="17" t="s">
        <v>17</v>
      </c>
      <c r="E120" s="105" t="s">
        <v>180</v>
      </c>
      <c r="F120" s="98">
        <v>253083219752</v>
      </c>
    </row>
    <row r="121" spans="1:6" ht="81.75" customHeight="1" x14ac:dyDescent="0.25">
      <c r="A121" s="103" t="s">
        <v>202</v>
      </c>
      <c r="B121" s="17"/>
      <c r="C121" s="17"/>
      <c r="D121" s="17"/>
      <c r="E121" s="102" t="s">
        <v>203</v>
      </c>
      <c r="F121" s="101">
        <f>+F122</f>
        <v>243923443489</v>
      </c>
    </row>
    <row r="122" spans="1:6" ht="78.75" customHeight="1" x14ac:dyDescent="0.25">
      <c r="A122" s="103" t="s">
        <v>204</v>
      </c>
      <c r="B122" s="22"/>
      <c r="C122" s="22"/>
      <c r="D122" s="17"/>
      <c r="E122" s="102" t="s">
        <v>203</v>
      </c>
      <c r="F122" s="101">
        <f>+F123</f>
        <v>243923443489</v>
      </c>
    </row>
    <row r="123" spans="1:6" ht="40.5" customHeight="1" x14ac:dyDescent="0.25">
      <c r="A123" s="103" t="s">
        <v>205</v>
      </c>
      <c r="B123" s="22"/>
      <c r="C123" s="22"/>
      <c r="D123" s="17"/>
      <c r="E123" s="102" t="s">
        <v>190</v>
      </c>
      <c r="F123" s="101">
        <f>+F124</f>
        <v>243923443489</v>
      </c>
    </row>
    <row r="124" spans="1:6" ht="30" customHeight="1" x14ac:dyDescent="0.25">
      <c r="A124" s="100" t="s">
        <v>206</v>
      </c>
      <c r="B124" s="17" t="s">
        <v>150</v>
      </c>
      <c r="C124" s="17">
        <v>13</v>
      </c>
      <c r="D124" s="17" t="s">
        <v>17</v>
      </c>
      <c r="E124" s="105" t="s">
        <v>180</v>
      </c>
      <c r="F124" s="98">
        <v>243923443489</v>
      </c>
    </row>
    <row r="125" spans="1:6" ht="72.75" customHeight="1" x14ac:dyDescent="0.25">
      <c r="A125" s="103" t="s">
        <v>207</v>
      </c>
      <c r="B125" s="17"/>
      <c r="C125" s="17"/>
      <c r="D125" s="17"/>
      <c r="E125" s="102" t="s">
        <v>208</v>
      </c>
      <c r="F125" s="101">
        <f>+F126</f>
        <v>173754342655</v>
      </c>
    </row>
    <row r="126" spans="1:6" ht="72.75" customHeight="1" x14ac:dyDescent="0.25">
      <c r="A126" s="103" t="s">
        <v>209</v>
      </c>
      <c r="B126" s="22"/>
      <c r="C126" s="22"/>
      <c r="D126" s="17"/>
      <c r="E126" s="92" t="s">
        <v>208</v>
      </c>
      <c r="F126" s="101">
        <f>+F127</f>
        <v>173754342655</v>
      </c>
    </row>
    <row r="127" spans="1:6" ht="32.25" customHeight="1" x14ac:dyDescent="0.25">
      <c r="A127" s="103" t="s">
        <v>210</v>
      </c>
      <c r="B127" s="22"/>
      <c r="C127" s="22"/>
      <c r="D127" s="17"/>
      <c r="E127" s="102" t="s">
        <v>190</v>
      </c>
      <c r="F127" s="101">
        <f>+F128</f>
        <v>173754342655</v>
      </c>
    </row>
    <row r="128" spans="1:6" ht="30" customHeight="1" x14ac:dyDescent="0.25">
      <c r="A128" s="100" t="s">
        <v>211</v>
      </c>
      <c r="B128" s="17" t="s">
        <v>150</v>
      </c>
      <c r="C128" s="17">
        <v>13</v>
      </c>
      <c r="D128" s="17" t="s">
        <v>17</v>
      </c>
      <c r="E128" s="105" t="s">
        <v>180</v>
      </c>
      <c r="F128" s="98">
        <v>173754342655</v>
      </c>
    </row>
    <row r="129" spans="1:6" ht="87" customHeight="1" x14ac:dyDescent="0.25">
      <c r="A129" s="103" t="s">
        <v>212</v>
      </c>
      <c r="B129" s="17"/>
      <c r="C129" s="17"/>
      <c r="D129" s="17"/>
      <c r="E129" s="102" t="s">
        <v>213</v>
      </c>
      <c r="F129" s="101">
        <f>+F130</f>
        <v>188036887431</v>
      </c>
    </row>
    <row r="130" spans="1:6" ht="85.5" customHeight="1" x14ac:dyDescent="0.25">
      <c r="A130" s="103" t="s">
        <v>214</v>
      </c>
      <c r="B130" s="22"/>
      <c r="C130" s="22"/>
      <c r="D130" s="17"/>
      <c r="E130" s="92" t="s">
        <v>213</v>
      </c>
      <c r="F130" s="101">
        <f>+F131</f>
        <v>188036887431</v>
      </c>
    </row>
    <row r="131" spans="1:6" ht="31.5" customHeight="1" x14ac:dyDescent="0.25">
      <c r="A131" s="103" t="s">
        <v>215</v>
      </c>
      <c r="B131" s="22"/>
      <c r="C131" s="22"/>
      <c r="D131" s="17"/>
      <c r="E131" s="102" t="s">
        <v>190</v>
      </c>
      <c r="F131" s="101">
        <f>+F132</f>
        <v>188036887431</v>
      </c>
    </row>
    <row r="132" spans="1:6" ht="30" customHeight="1" x14ac:dyDescent="0.25">
      <c r="A132" s="100" t="s">
        <v>216</v>
      </c>
      <c r="B132" s="17" t="s">
        <v>150</v>
      </c>
      <c r="C132" s="17">
        <v>13</v>
      </c>
      <c r="D132" s="17" t="s">
        <v>17</v>
      </c>
      <c r="E132" s="105" t="s">
        <v>180</v>
      </c>
      <c r="F132" s="98">
        <v>188036887431</v>
      </c>
    </row>
    <row r="133" spans="1:6" ht="65.25" customHeight="1" x14ac:dyDescent="0.25">
      <c r="A133" s="103" t="s">
        <v>217</v>
      </c>
      <c r="B133" s="17"/>
      <c r="C133" s="17"/>
      <c r="D133" s="17"/>
      <c r="E133" s="102" t="s">
        <v>218</v>
      </c>
      <c r="F133" s="101">
        <f>+F134</f>
        <v>230526549416</v>
      </c>
    </row>
    <row r="134" spans="1:6" ht="63.75" customHeight="1" x14ac:dyDescent="0.25">
      <c r="A134" s="103" t="s">
        <v>219</v>
      </c>
      <c r="B134" s="22"/>
      <c r="C134" s="22"/>
      <c r="D134" s="17"/>
      <c r="E134" s="92" t="s">
        <v>218</v>
      </c>
      <c r="F134" s="101">
        <f>+F135</f>
        <v>230526549416</v>
      </c>
    </row>
    <row r="135" spans="1:6" ht="38.25" customHeight="1" x14ac:dyDescent="0.25">
      <c r="A135" s="103" t="s">
        <v>220</v>
      </c>
      <c r="B135" s="22"/>
      <c r="C135" s="22"/>
      <c r="D135" s="17"/>
      <c r="E135" s="102" t="s">
        <v>190</v>
      </c>
      <c r="F135" s="101">
        <f>+F136</f>
        <v>230526549416</v>
      </c>
    </row>
    <row r="136" spans="1:6" ht="30" customHeight="1" x14ac:dyDescent="0.25">
      <c r="A136" s="100" t="s">
        <v>221</v>
      </c>
      <c r="B136" s="17" t="s">
        <v>150</v>
      </c>
      <c r="C136" s="17">
        <v>13</v>
      </c>
      <c r="D136" s="17" t="s">
        <v>17</v>
      </c>
      <c r="E136" s="105" t="s">
        <v>180</v>
      </c>
      <c r="F136" s="98">
        <v>230526549416</v>
      </c>
    </row>
    <row r="137" spans="1:6" ht="49.5" customHeight="1" x14ac:dyDescent="0.25">
      <c r="A137" s="95" t="s">
        <v>222</v>
      </c>
      <c r="B137" s="17"/>
      <c r="C137" s="17"/>
      <c r="D137" s="17"/>
      <c r="E137" s="102" t="s">
        <v>224</v>
      </c>
      <c r="F137" s="101">
        <f>+F138</f>
        <v>12654096592</v>
      </c>
    </row>
    <row r="138" spans="1:6" ht="49.5" customHeight="1" x14ac:dyDescent="0.25">
      <c r="A138" s="103" t="s">
        <v>223</v>
      </c>
      <c r="B138" s="22"/>
      <c r="C138" s="22"/>
      <c r="D138" s="17"/>
      <c r="E138" s="102" t="s">
        <v>224</v>
      </c>
      <c r="F138" s="101">
        <f>+F139</f>
        <v>12654096592</v>
      </c>
    </row>
    <row r="139" spans="1:6" ht="49.5" customHeight="1" x14ac:dyDescent="0.25">
      <c r="A139" s="103" t="s">
        <v>225</v>
      </c>
      <c r="B139" s="22"/>
      <c r="C139" s="22"/>
      <c r="D139" s="17"/>
      <c r="E139" s="102" t="s">
        <v>226</v>
      </c>
      <c r="F139" s="101">
        <f>SUM(F140:F140)</f>
        <v>12654096592</v>
      </c>
    </row>
    <row r="140" spans="1:6" ht="30" customHeight="1" x14ac:dyDescent="0.25">
      <c r="A140" s="100" t="s">
        <v>227</v>
      </c>
      <c r="B140" s="17" t="s">
        <v>150</v>
      </c>
      <c r="C140" s="17">
        <v>13</v>
      </c>
      <c r="D140" s="17" t="s">
        <v>17</v>
      </c>
      <c r="E140" s="105" t="s">
        <v>180</v>
      </c>
      <c r="F140" s="98">
        <v>12654096592</v>
      </c>
    </row>
    <row r="141" spans="1:6" ht="69.75" customHeight="1" x14ac:dyDescent="0.25">
      <c r="A141" s="103" t="s">
        <v>228</v>
      </c>
      <c r="B141" s="22"/>
      <c r="C141" s="22"/>
      <c r="D141" s="17"/>
      <c r="E141" s="102" t="s">
        <v>229</v>
      </c>
      <c r="F141" s="101">
        <f>+F142</f>
        <v>222571821813</v>
      </c>
    </row>
    <row r="142" spans="1:6" ht="70.5" customHeight="1" x14ac:dyDescent="0.25">
      <c r="A142" s="103" t="s">
        <v>230</v>
      </c>
      <c r="B142" s="17"/>
      <c r="C142" s="17"/>
      <c r="D142" s="17"/>
      <c r="E142" s="92" t="s">
        <v>229</v>
      </c>
      <c r="F142" s="101">
        <f>+F143</f>
        <v>222571821813</v>
      </c>
    </row>
    <row r="143" spans="1:6" ht="29.25" customHeight="1" x14ac:dyDescent="0.25">
      <c r="A143" s="103" t="s">
        <v>231</v>
      </c>
      <c r="B143" s="17"/>
      <c r="C143" s="17"/>
      <c r="D143" s="17"/>
      <c r="E143" s="102" t="s">
        <v>190</v>
      </c>
      <c r="F143" s="101">
        <f>+F144</f>
        <v>222571821813</v>
      </c>
    </row>
    <row r="144" spans="1:6" ht="30" customHeight="1" x14ac:dyDescent="0.25">
      <c r="A144" s="100" t="s">
        <v>232</v>
      </c>
      <c r="B144" s="17" t="s">
        <v>150</v>
      </c>
      <c r="C144" s="17">
        <v>13</v>
      </c>
      <c r="D144" s="17" t="s">
        <v>17</v>
      </c>
      <c r="E144" s="105" t="s">
        <v>180</v>
      </c>
      <c r="F144" s="98">
        <v>222571821813</v>
      </c>
    </row>
    <row r="145" spans="1:6" ht="49.5" customHeight="1" x14ac:dyDescent="0.25">
      <c r="A145" s="103" t="s">
        <v>233</v>
      </c>
      <c r="B145" s="22"/>
      <c r="C145" s="22"/>
      <c r="D145" s="22"/>
      <c r="E145" s="102" t="s">
        <v>234</v>
      </c>
      <c r="F145" s="101">
        <f>+F146</f>
        <v>256174672458</v>
      </c>
    </row>
    <row r="146" spans="1:6" ht="49.5" customHeight="1" x14ac:dyDescent="0.25">
      <c r="A146" s="103" t="s">
        <v>235</v>
      </c>
      <c r="B146" s="17"/>
      <c r="C146" s="17"/>
      <c r="D146" s="17"/>
      <c r="E146" s="102" t="s">
        <v>234</v>
      </c>
      <c r="F146" s="101">
        <f>+F147</f>
        <v>256174672458</v>
      </c>
    </row>
    <row r="147" spans="1:6" ht="32.25" customHeight="1" x14ac:dyDescent="0.25">
      <c r="A147" s="103" t="s">
        <v>236</v>
      </c>
      <c r="B147" s="17"/>
      <c r="C147" s="17"/>
      <c r="D147" s="17"/>
      <c r="E147" s="102" t="s">
        <v>190</v>
      </c>
      <c r="F147" s="101">
        <f>+F148</f>
        <v>256174672458</v>
      </c>
    </row>
    <row r="148" spans="1:6" ht="30" customHeight="1" x14ac:dyDescent="0.25">
      <c r="A148" s="100" t="s">
        <v>237</v>
      </c>
      <c r="B148" s="17" t="s">
        <v>150</v>
      </c>
      <c r="C148" s="17">
        <v>13</v>
      </c>
      <c r="D148" s="17" t="s">
        <v>17</v>
      </c>
      <c r="E148" s="105" t="s">
        <v>180</v>
      </c>
      <c r="F148" s="98">
        <v>256174672458</v>
      </c>
    </row>
    <row r="149" spans="1:6" ht="66.75" customHeight="1" x14ac:dyDescent="0.25">
      <c r="A149" s="103" t="s">
        <v>238</v>
      </c>
      <c r="B149" s="22"/>
      <c r="C149" s="22"/>
      <c r="D149" s="22"/>
      <c r="E149" s="102" t="s">
        <v>239</v>
      </c>
      <c r="F149" s="101">
        <f>+F150</f>
        <v>133566456234</v>
      </c>
    </row>
    <row r="150" spans="1:6" ht="66.75" customHeight="1" x14ac:dyDescent="0.25">
      <c r="A150" s="103" t="s">
        <v>240</v>
      </c>
      <c r="B150" s="17"/>
      <c r="C150" s="17"/>
      <c r="D150" s="17"/>
      <c r="E150" s="92" t="s">
        <v>239</v>
      </c>
      <c r="F150" s="101">
        <f>+F151</f>
        <v>133566456234</v>
      </c>
    </row>
    <row r="151" spans="1:6" ht="38.25" customHeight="1" x14ac:dyDescent="0.25">
      <c r="A151" s="103" t="s">
        <v>241</v>
      </c>
      <c r="B151" s="17"/>
      <c r="C151" s="17"/>
      <c r="D151" s="17"/>
      <c r="E151" s="102" t="s">
        <v>190</v>
      </c>
      <c r="F151" s="101">
        <f>+F152</f>
        <v>133566456234</v>
      </c>
    </row>
    <row r="152" spans="1:6" ht="30" customHeight="1" x14ac:dyDescent="0.25">
      <c r="A152" s="100" t="s">
        <v>242</v>
      </c>
      <c r="B152" s="17" t="s">
        <v>150</v>
      </c>
      <c r="C152" s="17">
        <v>13</v>
      </c>
      <c r="D152" s="17" t="s">
        <v>17</v>
      </c>
      <c r="E152" s="105" t="s">
        <v>180</v>
      </c>
      <c r="F152" s="98">
        <v>133566456234</v>
      </c>
    </row>
    <row r="153" spans="1:6" ht="67.5" customHeight="1" x14ac:dyDescent="0.25">
      <c r="A153" s="103" t="s">
        <v>243</v>
      </c>
      <c r="B153" s="22"/>
      <c r="C153" s="22"/>
      <c r="D153" s="22"/>
      <c r="E153" s="102" t="s">
        <v>244</v>
      </c>
      <c r="F153" s="101">
        <f>+F154</f>
        <v>92126982346</v>
      </c>
    </row>
    <row r="154" spans="1:6" ht="67.5" customHeight="1" x14ac:dyDescent="0.25">
      <c r="A154" s="103" t="s">
        <v>245</v>
      </c>
      <c r="B154" s="17"/>
      <c r="C154" s="17"/>
      <c r="D154" s="17"/>
      <c r="E154" s="92" t="s">
        <v>244</v>
      </c>
      <c r="F154" s="101">
        <f>+F155</f>
        <v>92126982346</v>
      </c>
    </row>
    <row r="155" spans="1:6" ht="32.25" customHeight="1" x14ac:dyDescent="0.25">
      <c r="A155" s="103" t="s">
        <v>246</v>
      </c>
      <c r="B155" s="17"/>
      <c r="C155" s="17"/>
      <c r="D155" s="17"/>
      <c r="E155" s="102" t="s">
        <v>190</v>
      </c>
      <c r="F155" s="101">
        <f>+F156</f>
        <v>92126982346</v>
      </c>
    </row>
    <row r="156" spans="1:6" ht="30" customHeight="1" x14ac:dyDescent="0.25">
      <c r="A156" s="100" t="s">
        <v>247</v>
      </c>
      <c r="B156" s="17" t="s">
        <v>150</v>
      </c>
      <c r="C156" s="17">
        <v>13</v>
      </c>
      <c r="D156" s="17" t="s">
        <v>17</v>
      </c>
      <c r="E156" s="105" t="s">
        <v>180</v>
      </c>
      <c r="F156" s="98">
        <v>92126982346</v>
      </c>
    </row>
    <row r="157" spans="1:6" ht="95.25" customHeight="1" x14ac:dyDescent="0.25">
      <c r="A157" s="103" t="s">
        <v>248</v>
      </c>
      <c r="B157" s="22"/>
      <c r="C157" s="22"/>
      <c r="D157" s="22"/>
      <c r="E157" s="102" t="s">
        <v>249</v>
      </c>
      <c r="F157" s="101">
        <f>+F158</f>
        <v>177242188803</v>
      </c>
    </row>
    <row r="158" spans="1:6" ht="95.25" customHeight="1" x14ac:dyDescent="0.25">
      <c r="A158" s="103" t="s">
        <v>250</v>
      </c>
      <c r="B158" s="17"/>
      <c r="C158" s="17"/>
      <c r="D158" s="17"/>
      <c r="E158" s="92" t="s">
        <v>249</v>
      </c>
      <c r="F158" s="101">
        <f>+F159</f>
        <v>177242188803</v>
      </c>
    </row>
    <row r="159" spans="1:6" ht="33" customHeight="1" x14ac:dyDescent="0.25">
      <c r="A159" s="103" t="s">
        <v>251</v>
      </c>
      <c r="B159" s="17"/>
      <c r="C159" s="17"/>
      <c r="D159" s="17"/>
      <c r="E159" s="102" t="s">
        <v>190</v>
      </c>
      <c r="F159" s="101">
        <f>+F160</f>
        <v>177242188803</v>
      </c>
    </row>
    <row r="160" spans="1:6" ht="30" customHeight="1" x14ac:dyDescent="0.25">
      <c r="A160" s="100" t="s">
        <v>252</v>
      </c>
      <c r="B160" s="17" t="s">
        <v>150</v>
      </c>
      <c r="C160" s="17">
        <v>13</v>
      </c>
      <c r="D160" s="17" t="s">
        <v>17</v>
      </c>
      <c r="E160" s="105" t="s">
        <v>180</v>
      </c>
      <c r="F160" s="98">
        <v>177242188803</v>
      </c>
    </row>
    <row r="161" spans="1:6" ht="53.25" customHeight="1" x14ac:dyDescent="0.25">
      <c r="A161" s="103" t="s">
        <v>253</v>
      </c>
      <c r="B161" s="22"/>
      <c r="C161" s="22"/>
      <c r="D161" s="22"/>
      <c r="E161" s="102" t="s">
        <v>254</v>
      </c>
      <c r="F161" s="101">
        <f>+F162</f>
        <v>186661572672</v>
      </c>
    </row>
    <row r="162" spans="1:6" ht="53.25" customHeight="1" x14ac:dyDescent="0.25">
      <c r="A162" s="103" t="s">
        <v>255</v>
      </c>
      <c r="B162" s="17"/>
      <c r="C162" s="17"/>
      <c r="D162" s="17"/>
      <c r="E162" s="92" t="s">
        <v>254</v>
      </c>
      <c r="F162" s="101">
        <f>+F163</f>
        <v>186661572672</v>
      </c>
    </row>
    <row r="163" spans="1:6" ht="38.25" customHeight="1" x14ac:dyDescent="0.25">
      <c r="A163" s="103" t="s">
        <v>256</v>
      </c>
      <c r="B163" s="17"/>
      <c r="C163" s="17"/>
      <c r="D163" s="17"/>
      <c r="E163" s="102" t="s">
        <v>190</v>
      </c>
      <c r="F163" s="101">
        <f>+F164</f>
        <v>186661572672</v>
      </c>
    </row>
    <row r="164" spans="1:6" ht="38.25" customHeight="1" x14ac:dyDescent="0.25">
      <c r="A164" s="100" t="s">
        <v>257</v>
      </c>
      <c r="B164" s="22" t="s">
        <v>150</v>
      </c>
      <c r="C164" s="22">
        <v>13</v>
      </c>
      <c r="D164" s="17" t="s">
        <v>17</v>
      </c>
      <c r="E164" s="105" t="s">
        <v>180</v>
      </c>
      <c r="F164" s="98">
        <v>186661572672</v>
      </c>
    </row>
    <row r="165" spans="1:6" ht="69" customHeight="1" x14ac:dyDescent="0.25">
      <c r="A165" s="103" t="s">
        <v>258</v>
      </c>
      <c r="B165" s="22"/>
      <c r="C165" s="22"/>
      <c r="D165" s="22"/>
      <c r="E165" s="102" t="s">
        <v>259</v>
      </c>
      <c r="F165" s="101">
        <f>+F166</f>
        <v>217966528302</v>
      </c>
    </row>
    <row r="166" spans="1:6" ht="69" customHeight="1" x14ac:dyDescent="0.25">
      <c r="A166" s="103" t="s">
        <v>260</v>
      </c>
      <c r="B166" s="17"/>
      <c r="C166" s="17"/>
      <c r="D166" s="17"/>
      <c r="E166" s="92" t="s">
        <v>259</v>
      </c>
      <c r="F166" s="101">
        <f>+F167</f>
        <v>217966528302</v>
      </c>
    </row>
    <row r="167" spans="1:6" ht="29.25" customHeight="1" x14ac:dyDescent="0.25">
      <c r="A167" s="103" t="s">
        <v>261</v>
      </c>
      <c r="B167" s="17"/>
      <c r="C167" s="17"/>
      <c r="D167" s="17"/>
      <c r="E167" s="102" t="s">
        <v>190</v>
      </c>
      <c r="F167" s="101">
        <f>+F168</f>
        <v>217966528302</v>
      </c>
    </row>
    <row r="168" spans="1:6" ht="30" customHeight="1" x14ac:dyDescent="0.25">
      <c r="A168" s="100" t="s">
        <v>262</v>
      </c>
      <c r="B168" s="17" t="s">
        <v>150</v>
      </c>
      <c r="C168" s="17">
        <v>13</v>
      </c>
      <c r="D168" s="17" t="s">
        <v>17</v>
      </c>
      <c r="E168" s="105" t="s">
        <v>180</v>
      </c>
      <c r="F168" s="98">
        <v>217966528302</v>
      </c>
    </row>
    <row r="169" spans="1:6" ht="64.5" customHeight="1" x14ac:dyDescent="0.25">
      <c r="A169" s="103" t="s">
        <v>263</v>
      </c>
      <c r="B169" s="22"/>
      <c r="C169" s="22"/>
      <c r="D169" s="22"/>
      <c r="E169" s="102" t="s">
        <v>264</v>
      </c>
      <c r="F169" s="101">
        <f>+F170</f>
        <v>264689746048</v>
      </c>
    </row>
    <row r="170" spans="1:6" ht="64.5" customHeight="1" x14ac:dyDescent="0.25">
      <c r="A170" s="103" t="s">
        <v>265</v>
      </c>
      <c r="B170" s="17"/>
      <c r="C170" s="17"/>
      <c r="D170" s="17"/>
      <c r="E170" s="92" t="s">
        <v>264</v>
      </c>
      <c r="F170" s="101">
        <f>+F171</f>
        <v>264689746048</v>
      </c>
    </row>
    <row r="171" spans="1:6" ht="32.25" customHeight="1" x14ac:dyDescent="0.25">
      <c r="A171" s="103" t="s">
        <v>266</v>
      </c>
      <c r="B171" s="17"/>
      <c r="C171" s="17"/>
      <c r="D171" s="17"/>
      <c r="E171" s="102" t="s">
        <v>190</v>
      </c>
      <c r="F171" s="101">
        <f>+F172</f>
        <v>264689746048</v>
      </c>
    </row>
    <row r="172" spans="1:6" ht="30" customHeight="1" x14ac:dyDescent="0.25">
      <c r="A172" s="100" t="s">
        <v>267</v>
      </c>
      <c r="B172" s="17" t="s">
        <v>150</v>
      </c>
      <c r="C172" s="17">
        <v>13</v>
      </c>
      <c r="D172" s="17" t="s">
        <v>17</v>
      </c>
      <c r="E172" s="105" t="s">
        <v>180</v>
      </c>
      <c r="F172" s="98">
        <v>264689746048</v>
      </c>
    </row>
    <row r="173" spans="1:6" ht="70.5" customHeight="1" x14ac:dyDescent="0.25">
      <c r="A173" s="103" t="s">
        <v>268</v>
      </c>
      <c r="B173" s="22"/>
      <c r="C173" s="22"/>
      <c r="D173" s="22"/>
      <c r="E173" s="102" t="s">
        <v>269</v>
      </c>
      <c r="F173" s="101">
        <f>+F174</f>
        <v>141607661383</v>
      </c>
    </row>
    <row r="174" spans="1:6" ht="70.5" customHeight="1" x14ac:dyDescent="0.25">
      <c r="A174" s="103" t="s">
        <v>270</v>
      </c>
      <c r="B174" s="17"/>
      <c r="C174" s="17"/>
      <c r="D174" s="17"/>
      <c r="E174" s="92" t="s">
        <v>269</v>
      </c>
      <c r="F174" s="101">
        <f>+F175</f>
        <v>141607661383</v>
      </c>
    </row>
    <row r="175" spans="1:6" ht="32.25" customHeight="1" x14ac:dyDescent="0.25">
      <c r="A175" s="103" t="s">
        <v>271</v>
      </c>
      <c r="B175" s="17"/>
      <c r="C175" s="17"/>
      <c r="D175" s="17"/>
      <c r="E175" s="102" t="s">
        <v>190</v>
      </c>
      <c r="F175" s="101">
        <f>+F176</f>
        <v>141607661383</v>
      </c>
    </row>
    <row r="176" spans="1:6" ht="30" customHeight="1" x14ac:dyDescent="0.25">
      <c r="A176" s="100" t="s">
        <v>272</v>
      </c>
      <c r="B176" s="17" t="s">
        <v>150</v>
      </c>
      <c r="C176" s="17">
        <v>13</v>
      </c>
      <c r="D176" s="17" t="s">
        <v>17</v>
      </c>
      <c r="E176" s="105" t="s">
        <v>180</v>
      </c>
      <c r="F176" s="98">
        <v>141607661383</v>
      </c>
    </row>
    <row r="177" spans="1:6" ht="70.5" customHeight="1" x14ac:dyDescent="0.25">
      <c r="A177" s="103" t="s">
        <v>273</v>
      </c>
      <c r="B177" s="22"/>
      <c r="C177" s="22"/>
      <c r="D177" s="22"/>
      <c r="E177" s="102" t="s">
        <v>274</v>
      </c>
      <c r="F177" s="101">
        <f>+F178</f>
        <v>326484319237</v>
      </c>
    </row>
    <row r="178" spans="1:6" ht="70.5" customHeight="1" x14ac:dyDescent="0.25">
      <c r="A178" s="103" t="s">
        <v>275</v>
      </c>
      <c r="B178" s="17"/>
      <c r="C178" s="17"/>
      <c r="D178" s="17"/>
      <c r="E178" s="92" t="s">
        <v>274</v>
      </c>
      <c r="F178" s="101">
        <f>+F179</f>
        <v>326484319237</v>
      </c>
    </row>
    <row r="179" spans="1:6" ht="34.5" customHeight="1" x14ac:dyDescent="0.25">
      <c r="A179" s="103" t="s">
        <v>276</v>
      </c>
      <c r="B179" s="17"/>
      <c r="C179" s="17"/>
      <c r="D179" s="17"/>
      <c r="E179" s="102" t="s">
        <v>190</v>
      </c>
      <c r="F179" s="101">
        <f>+F180</f>
        <v>326484319237</v>
      </c>
    </row>
    <row r="180" spans="1:6" ht="30" customHeight="1" x14ac:dyDescent="0.25">
      <c r="A180" s="100" t="s">
        <v>277</v>
      </c>
      <c r="B180" s="17" t="s">
        <v>150</v>
      </c>
      <c r="C180" s="17">
        <v>13</v>
      </c>
      <c r="D180" s="17" t="s">
        <v>17</v>
      </c>
      <c r="E180" s="105" t="s">
        <v>180</v>
      </c>
      <c r="F180" s="98">
        <v>326484319237</v>
      </c>
    </row>
    <row r="181" spans="1:6" ht="65.25" customHeight="1" x14ac:dyDescent="0.25">
      <c r="A181" s="103" t="s">
        <v>278</v>
      </c>
      <c r="B181" s="22"/>
      <c r="C181" s="22"/>
      <c r="D181" s="22"/>
      <c r="E181" s="102" t="s">
        <v>279</v>
      </c>
      <c r="F181" s="101">
        <f>+F182</f>
        <v>103270216578</v>
      </c>
    </row>
    <row r="182" spans="1:6" ht="65.25" customHeight="1" x14ac:dyDescent="0.25">
      <c r="A182" s="103" t="s">
        <v>280</v>
      </c>
      <c r="B182" s="17"/>
      <c r="C182" s="17"/>
      <c r="D182" s="17"/>
      <c r="E182" s="92" t="s">
        <v>279</v>
      </c>
      <c r="F182" s="101">
        <f>+F183</f>
        <v>103270216578</v>
      </c>
    </row>
    <row r="183" spans="1:6" ht="38.25" customHeight="1" x14ac:dyDescent="0.25">
      <c r="A183" s="103" t="s">
        <v>281</v>
      </c>
      <c r="B183" s="17"/>
      <c r="C183" s="17"/>
      <c r="D183" s="17"/>
      <c r="E183" s="102" t="s">
        <v>190</v>
      </c>
      <c r="F183" s="101">
        <f>+F184</f>
        <v>103270216578</v>
      </c>
    </row>
    <row r="184" spans="1:6" ht="30" customHeight="1" x14ac:dyDescent="0.25">
      <c r="A184" s="100" t="s">
        <v>282</v>
      </c>
      <c r="B184" s="17" t="s">
        <v>150</v>
      </c>
      <c r="C184" s="17">
        <v>13</v>
      </c>
      <c r="D184" s="17" t="s">
        <v>17</v>
      </c>
      <c r="E184" s="105" t="s">
        <v>180</v>
      </c>
      <c r="F184" s="98">
        <v>103270216578</v>
      </c>
    </row>
    <row r="185" spans="1:6" ht="64.5" customHeight="1" x14ac:dyDescent="0.25">
      <c r="A185" s="103" t="s">
        <v>283</v>
      </c>
      <c r="B185" s="22"/>
      <c r="C185" s="22"/>
      <c r="D185" s="22"/>
      <c r="E185" s="102" t="s">
        <v>284</v>
      </c>
      <c r="F185" s="101">
        <f>+F186</f>
        <v>323578411182</v>
      </c>
    </row>
    <row r="186" spans="1:6" ht="64.5" customHeight="1" x14ac:dyDescent="0.25">
      <c r="A186" s="103" t="s">
        <v>285</v>
      </c>
      <c r="B186" s="17"/>
      <c r="C186" s="17"/>
      <c r="D186" s="17"/>
      <c r="E186" s="102" t="s">
        <v>284</v>
      </c>
      <c r="F186" s="101">
        <f>+F187</f>
        <v>323578411182</v>
      </c>
    </row>
    <row r="187" spans="1:6" ht="38.25" customHeight="1" x14ac:dyDescent="0.25">
      <c r="A187" s="103" t="s">
        <v>286</v>
      </c>
      <c r="B187" s="17"/>
      <c r="C187" s="17"/>
      <c r="D187" s="17"/>
      <c r="E187" s="102" t="s">
        <v>190</v>
      </c>
      <c r="F187" s="101">
        <f>+F188</f>
        <v>323578411182</v>
      </c>
    </row>
    <row r="188" spans="1:6" ht="30" customHeight="1" x14ac:dyDescent="0.25">
      <c r="A188" s="100" t="s">
        <v>287</v>
      </c>
      <c r="B188" s="17" t="s">
        <v>150</v>
      </c>
      <c r="C188" s="17">
        <v>13</v>
      </c>
      <c r="D188" s="17" t="s">
        <v>17</v>
      </c>
      <c r="E188" s="105" t="s">
        <v>180</v>
      </c>
      <c r="F188" s="98">
        <v>323578411182</v>
      </c>
    </row>
    <row r="189" spans="1:6" ht="71.25" customHeight="1" x14ac:dyDescent="0.25">
      <c r="A189" s="103" t="s">
        <v>288</v>
      </c>
      <c r="B189" s="22"/>
      <c r="C189" s="22"/>
      <c r="D189" s="22"/>
      <c r="E189" s="102" t="s">
        <v>289</v>
      </c>
      <c r="F189" s="101">
        <f>+F190</f>
        <v>53127095469</v>
      </c>
    </row>
    <row r="190" spans="1:6" ht="71.25" customHeight="1" x14ac:dyDescent="0.25">
      <c r="A190" s="103" t="s">
        <v>290</v>
      </c>
      <c r="B190" s="17"/>
      <c r="C190" s="17"/>
      <c r="D190" s="17"/>
      <c r="E190" s="92" t="s">
        <v>289</v>
      </c>
      <c r="F190" s="101">
        <f>+F191</f>
        <v>53127095469</v>
      </c>
    </row>
    <row r="191" spans="1:6" ht="30.75" customHeight="1" x14ac:dyDescent="0.25">
      <c r="A191" s="103" t="s">
        <v>291</v>
      </c>
      <c r="B191" s="17"/>
      <c r="C191" s="17"/>
      <c r="D191" s="17"/>
      <c r="E191" s="102" t="s">
        <v>190</v>
      </c>
      <c r="F191" s="101">
        <f>+F192</f>
        <v>53127095469</v>
      </c>
    </row>
    <row r="192" spans="1:6" ht="30" customHeight="1" x14ac:dyDescent="0.25">
      <c r="A192" s="100" t="s">
        <v>292</v>
      </c>
      <c r="B192" s="17" t="s">
        <v>150</v>
      </c>
      <c r="C192" s="17">
        <v>13</v>
      </c>
      <c r="D192" s="17" t="s">
        <v>17</v>
      </c>
      <c r="E192" s="105" t="s">
        <v>180</v>
      </c>
      <c r="F192" s="98">
        <v>53127095469</v>
      </c>
    </row>
    <row r="193" spans="1:6" s="110" customFormat="1" ht="73.5" customHeight="1" x14ac:dyDescent="0.25">
      <c r="A193" s="95" t="s">
        <v>293</v>
      </c>
      <c r="B193" s="97"/>
      <c r="C193" s="67"/>
      <c r="D193" s="67"/>
      <c r="E193" s="92" t="s">
        <v>373</v>
      </c>
      <c r="F193" s="104">
        <f>+F194</f>
        <v>105000000000</v>
      </c>
    </row>
    <row r="194" spans="1:6" s="110" customFormat="1" ht="57" customHeight="1" x14ac:dyDescent="0.25">
      <c r="A194" s="95" t="s">
        <v>396</v>
      </c>
      <c r="B194" s="97"/>
      <c r="C194" s="67"/>
      <c r="D194" s="67"/>
      <c r="E194" s="92" t="s">
        <v>373</v>
      </c>
      <c r="F194" s="104">
        <f>+F195+F197+F199</f>
        <v>105000000000</v>
      </c>
    </row>
    <row r="195" spans="1:6" s="110" customFormat="1" ht="36.75" customHeight="1" x14ac:dyDescent="0.25">
      <c r="A195" s="95" t="s">
        <v>397</v>
      </c>
      <c r="B195" s="97"/>
      <c r="C195" s="67"/>
      <c r="D195" s="67"/>
      <c r="E195" s="92" t="s">
        <v>398</v>
      </c>
      <c r="F195" s="104">
        <f>+F196</f>
        <v>12000000000</v>
      </c>
    </row>
    <row r="196" spans="1:6" ht="36" customHeight="1" x14ac:dyDescent="0.25">
      <c r="A196" s="108" t="s">
        <v>399</v>
      </c>
      <c r="B196" s="25" t="s">
        <v>150</v>
      </c>
      <c r="C196" s="17">
        <v>11</v>
      </c>
      <c r="D196" s="17" t="s">
        <v>17</v>
      </c>
      <c r="E196" s="105" t="s">
        <v>180</v>
      </c>
      <c r="F196" s="98">
        <v>12000000000</v>
      </c>
    </row>
    <row r="197" spans="1:6" s="110" customFormat="1" ht="36.75" customHeight="1" x14ac:dyDescent="0.25">
      <c r="A197" s="95" t="s">
        <v>400</v>
      </c>
      <c r="B197" s="97"/>
      <c r="C197" s="67"/>
      <c r="D197" s="67"/>
      <c r="E197" s="92" t="s">
        <v>401</v>
      </c>
      <c r="F197" s="104">
        <f>+F198</f>
        <v>80000000000</v>
      </c>
    </row>
    <row r="198" spans="1:6" ht="39" customHeight="1" x14ac:dyDescent="0.25">
      <c r="A198" s="108" t="s">
        <v>402</v>
      </c>
      <c r="B198" s="25" t="s">
        <v>150</v>
      </c>
      <c r="C198" s="17">
        <v>13</v>
      </c>
      <c r="D198" s="17" t="s">
        <v>17</v>
      </c>
      <c r="E198" s="105" t="s">
        <v>180</v>
      </c>
      <c r="F198" s="109">
        <v>80000000000</v>
      </c>
    </row>
    <row r="199" spans="1:6" ht="45" customHeight="1" x14ac:dyDescent="0.25">
      <c r="A199" s="95" t="s">
        <v>403</v>
      </c>
      <c r="B199" s="97"/>
      <c r="C199" s="67"/>
      <c r="D199" s="67"/>
      <c r="E199" s="92" t="s">
        <v>190</v>
      </c>
      <c r="F199" s="104">
        <f>+F200</f>
        <v>13000000000</v>
      </c>
    </row>
    <row r="200" spans="1:6" ht="41.25" customHeight="1" x14ac:dyDescent="0.25">
      <c r="A200" s="108" t="s">
        <v>404</v>
      </c>
      <c r="B200" s="25" t="s">
        <v>150</v>
      </c>
      <c r="C200" s="17">
        <v>11</v>
      </c>
      <c r="D200" s="17" t="s">
        <v>17</v>
      </c>
      <c r="E200" s="105" t="s">
        <v>180</v>
      </c>
      <c r="F200" s="98">
        <v>13000000000</v>
      </c>
    </row>
    <row r="201" spans="1:6" ht="35.25" customHeight="1" x14ac:dyDescent="0.25">
      <c r="A201" s="103" t="s">
        <v>294</v>
      </c>
      <c r="B201" s="22"/>
      <c r="C201" s="22"/>
      <c r="D201" s="22"/>
      <c r="E201" s="92" t="s">
        <v>295</v>
      </c>
      <c r="F201" s="101">
        <f>+F202</f>
        <v>6042022926</v>
      </c>
    </row>
    <row r="202" spans="1:6" ht="33" customHeight="1" x14ac:dyDescent="0.25">
      <c r="A202" s="103" t="s">
        <v>296</v>
      </c>
      <c r="B202" s="17"/>
      <c r="C202" s="17"/>
      <c r="D202" s="17"/>
      <c r="E202" s="102" t="s">
        <v>173</v>
      </c>
      <c r="F202" s="101">
        <f>+F203+F207</f>
        <v>6042022926</v>
      </c>
    </row>
    <row r="203" spans="1:6" ht="51.75" customHeight="1" x14ac:dyDescent="0.25">
      <c r="A203" s="103" t="s">
        <v>297</v>
      </c>
      <c r="B203" s="17"/>
      <c r="C203" s="17"/>
      <c r="D203" s="17"/>
      <c r="E203" s="102" t="s">
        <v>298</v>
      </c>
      <c r="F203" s="101">
        <f>+F204</f>
        <v>2257022926</v>
      </c>
    </row>
    <row r="204" spans="1:6" ht="51.75" customHeight="1" x14ac:dyDescent="0.25">
      <c r="A204" s="103" t="s">
        <v>299</v>
      </c>
      <c r="B204" s="17"/>
      <c r="C204" s="17"/>
      <c r="D204" s="17"/>
      <c r="E204" s="102" t="s">
        <v>298</v>
      </c>
      <c r="F204" s="101">
        <f>+F205</f>
        <v>2257022926</v>
      </c>
    </row>
    <row r="205" spans="1:6" ht="29.25" customHeight="1" x14ac:dyDescent="0.25">
      <c r="A205" s="103" t="s">
        <v>300</v>
      </c>
      <c r="B205" s="17"/>
      <c r="C205" s="17"/>
      <c r="D205" s="17"/>
      <c r="E205" s="92" t="s">
        <v>301</v>
      </c>
      <c r="F205" s="101">
        <f>+F206</f>
        <v>2257022926</v>
      </c>
    </row>
    <row r="206" spans="1:6" ht="30" customHeight="1" x14ac:dyDescent="0.25">
      <c r="A206" s="100" t="s">
        <v>302</v>
      </c>
      <c r="B206" s="17" t="s">
        <v>150</v>
      </c>
      <c r="C206" s="17">
        <v>13</v>
      </c>
      <c r="D206" s="17" t="s">
        <v>17</v>
      </c>
      <c r="E206" s="105" t="s">
        <v>180</v>
      </c>
      <c r="F206" s="98">
        <v>2257022926</v>
      </c>
    </row>
    <row r="207" spans="1:6" ht="51.75" customHeight="1" x14ac:dyDescent="0.25">
      <c r="A207" s="103" t="s">
        <v>374</v>
      </c>
      <c r="B207" s="17"/>
      <c r="C207" s="17"/>
      <c r="D207" s="17"/>
      <c r="E207" s="102" t="s">
        <v>375</v>
      </c>
      <c r="F207" s="101">
        <f>+F208</f>
        <v>3785000000</v>
      </c>
    </row>
    <row r="208" spans="1:6" ht="51.75" customHeight="1" x14ac:dyDescent="0.25">
      <c r="A208" s="103" t="s">
        <v>405</v>
      </c>
      <c r="B208" s="17"/>
      <c r="C208" s="17"/>
      <c r="D208" s="17"/>
      <c r="E208" s="102" t="s">
        <v>406</v>
      </c>
      <c r="F208" s="101">
        <f>+F209</f>
        <v>3785000000</v>
      </c>
    </row>
    <row r="209" spans="1:6" ht="29.25" customHeight="1" x14ac:dyDescent="0.25">
      <c r="A209" s="103" t="s">
        <v>407</v>
      </c>
      <c r="B209" s="17"/>
      <c r="C209" s="17"/>
      <c r="D209" s="17"/>
      <c r="E209" s="92" t="s">
        <v>301</v>
      </c>
      <c r="F209" s="101">
        <f>+F210</f>
        <v>3785000000</v>
      </c>
    </row>
    <row r="210" spans="1:6" ht="30" customHeight="1" x14ac:dyDescent="0.25">
      <c r="A210" s="100" t="s">
        <v>408</v>
      </c>
      <c r="B210" s="17" t="s">
        <v>150</v>
      </c>
      <c r="C210" s="17">
        <v>13</v>
      </c>
      <c r="D210" s="17" t="s">
        <v>17</v>
      </c>
      <c r="E210" s="105" t="s">
        <v>180</v>
      </c>
      <c r="F210" s="98">
        <v>3785000000</v>
      </c>
    </row>
    <row r="211" spans="1:6" ht="29.25" customHeight="1" x14ac:dyDescent="0.25">
      <c r="A211" s="103" t="s">
        <v>303</v>
      </c>
      <c r="B211" s="17"/>
      <c r="C211" s="17"/>
      <c r="D211" s="17"/>
      <c r="E211" s="102" t="s">
        <v>304</v>
      </c>
      <c r="F211" s="101">
        <f>+F212</f>
        <v>77359978684</v>
      </c>
    </row>
    <row r="212" spans="1:6" ht="29.25" customHeight="1" x14ac:dyDescent="0.25">
      <c r="A212" s="103" t="s">
        <v>305</v>
      </c>
      <c r="B212" s="17"/>
      <c r="C212" s="17"/>
      <c r="D212" s="17"/>
      <c r="E212" s="102" t="s">
        <v>173</v>
      </c>
      <c r="F212" s="101">
        <f>+F213+F219</f>
        <v>77359978684</v>
      </c>
    </row>
    <row r="213" spans="1:6" ht="49.5" customHeight="1" x14ac:dyDescent="0.25">
      <c r="A213" s="103" t="s">
        <v>306</v>
      </c>
      <c r="B213" s="17"/>
      <c r="C213" s="17"/>
      <c r="D213" s="17"/>
      <c r="E213" s="92" t="s">
        <v>307</v>
      </c>
      <c r="F213" s="101">
        <f>+F214</f>
        <v>76235881312</v>
      </c>
    </row>
    <row r="214" spans="1:6" ht="49.5" customHeight="1" x14ac:dyDescent="0.25">
      <c r="A214" s="103" t="s">
        <v>308</v>
      </c>
      <c r="B214" s="22"/>
      <c r="C214" s="22"/>
      <c r="D214" s="22"/>
      <c r="E214" s="102" t="s">
        <v>307</v>
      </c>
      <c r="F214" s="101">
        <f>+F215+F217</f>
        <v>76235881312</v>
      </c>
    </row>
    <row r="215" spans="1:6" ht="36.75" customHeight="1" x14ac:dyDescent="0.25">
      <c r="A215" s="103" t="s">
        <v>309</v>
      </c>
      <c r="B215" s="22"/>
      <c r="C215" s="22"/>
      <c r="D215" s="22"/>
      <c r="E215" s="102" t="s">
        <v>310</v>
      </c>
      <c r="F215" s="101">
        <f>+F216</f>
        <v>65370924168</v>
      </c>
    </row>
    <row r="216" spans="1:6" ht="30" customHeight="1" x14ac:dyDescent="0.25">
      <c r="A216" s="100" t="s">
        <v>311</v>
      </c>
      <c r="B216" s="17" t="s">
        <v>16</v>
      </c>
      <c r="C216" s="17">
        <v>20</v>
      </c>
      <c r="D216" s="17" t="s">
        <v>17</v>
      </c>
      <c r="E216" s="105" t="s">
        <v>180</v>
      </c>
      <c r="F216" s="98">
        <v>65370924168</v>
      </c>
    </row>
    <row r="217" spans="1:6" ht="36.75" customHeight="1" x14ac:dyDescent="0.25">
      <c r="A217" s="103" t="s">
        <v>312</v>
      </c>
      <c r="B217" s="17"/>
      <c r="C217" s="17"/>
      <c r="D217" s="17"/>
      <c r="E217" s="102" t="s">
        <v>313</v>
      </c>
      <c r="F217" s="101">
        <f>+F218</f>
        <v>10864957144</v>
      </c>
    </row>
    <row r="218" spans="1:6" ht="30" customHeight="1" x14ac:dyDescent="0.25">
      <c r="A218" s="100" t="s">
        <v>314</v>
      </c>
      <c r="B218" s="17" t="s">
        <v>16</v>
      </c>
      <c r="C218" s="17">
        <v>20</v>
      </c>
      <c r="D218" s="17" t="s">
        <v>17</v>
      </c>
      <c r="E218" s="105" t="s">
        <v>180</v>
      </c>
      <c r="F218" s="98">
        <v>10864957144</v>
      </c>
    </row>
    <row r="219" spans="1:6" ht="39" customHeight="1" x14ac:dyDescent="0.25">
      <c r="A219" s="103" t="s">
        <v>315</v>
      </c>
      <c r="B219" s="17"/>
      <c r="C219" s="17"/>
      <c r="D219" s="17"/>
      <c r="E219" s="102" t="s">
        <v>316</v>
      </c>
      <c r="F219" s="101">
        <f>+F220</f>
        <v>1124097372</v>
      </c>
    </row>
    <row r="220" spans="1:6" ht="39" customHeight="1" x14ac:dyDescent="0.25">
      <c r="A220" s="103" t="s">
        <v>317</v>
      </c>
      <c r="B220" s="17"/>
      <c r="C220" s="17"/>
      <c r="D220" s="17"/>
      <c r="E220" s="102" t="s">
        <v>316</v>
      </c>
      <c r="F220" s="101">
        <f>+F221</f>
        <v>1124097372</v>
      </c>
    </row>
    <row r="221" spans="1:6" ht="39" customHeight="1" x14ac:dyDescent="0.25">
      <c r="A221" s="103" t="s">
        <v>318</v>
      </c>
      <c r="B221" s="17"/>
      <c r="C221" s="17"/>
      <c r="D221" s="17"/>
      <c r="E221" s="102" t="s">
        <v>301</v>
      </c>
      <c r="F221" s="107">
        <f>+F222</f>
        <v>1124097372</v>
      </c>
    </row>
    <row r="222" spans="1:6" ht="30" customHeight="1" x14ac:dyDescent="0.25">
      <c r="A222" s="100" t="s">
        <v>319</v>
      </c>
      <c r="B222" s="17" t="s">
        <v>150</v>
      </c>
      <c r="C222" s="17">
        <v>13</v>
      </c>
      <c r="D222" s="17" t="s">
        <v>17</v>
      </c>
      <c r="E222" s="105" t="s">
        <v>180</v>
      </c>
      <c r="F222" s="98">
        <v>1124097372</v>
      </c>
    </row>
    <row r="223" spans="1:6" ht="34.5" customHeight="1" x14ac:dyDescent="0.25">
      <c r="A223" s="103" t="s">
        <v>320</v>
      </c>
      <c r="B223" s="17"/>
      <c r="C223" s="17"/>
      <c r="D223" s="17"/>
      <c r="E223" s="102" t="s">
        <v>321</v>
      </c>
      <c r="F223" s="104">
        <f>+F224</f>
        <v>4056837754</v>
      </c>
    </row>
    <row r="224" spans="1:6" ht="34.5" customHeight="1" x14ac:dyDescent="0.25">
      <c r="A224" s="103" t="s">
        <v>322</v>
      </c>
      <c r="B224" s="17"/>
      <c r="C224" s="17"/>
      <c r="D224" s="17"/>
      <c r="E224" s="92" t="s">
        <v>173</v>
      </c>
      <c r="F224" s="104">
        <f>F225+F229</f>
        <v>4056837754</v>
      </c>
    </row>
    <row r="225" spans="1:6" ht="34.5" customHeight="1" x14ac:dyDescent="0.25">
      <c r="A225" s="103" t="s">
        <v>323</v>
      </c>
      <c r="B225" s="22"/>
      <c r="C225" s="22"/>
      <c r="D225" s="22"/>
      <c r="E225" s="102" t="s">
        <v>325</v>
      </c>
      <c r="F225" s="104">
        <f>F226</f>
        <v>1000000000</v>
      </c>
    </row>
    <row r="226" spans="1:6" ht="43.5" customHeight="1" x14ac:dyDescent="0.25">
      <c r="A226" s="103" t="s">
        <v>324</v>
      </c>
      <c r="B226" s="22"/>
      <c r="C226" s="22"/>
      <c r="D226" s="22"/>
      <c r="E226" s="102" t="s">
        <v>325</v>
      </c>
      <c r="F226" s="104">
        <f>+F227</f>
        <v>1000000000</v>
      </c>
    </row>
    <row r="227" spans="1:6" ht="33.75" customHeight="1" x14ac:dyDescent="0.25">
      <c r="A227" s="103" t="s">
        <v>326</v>
      </c>
      <c r="B227" s="17"/>
      <c r="C227" s="17"/>
      <c r="D227" s="17"/>
      <c r="E227" s="102" t="s">
        <v>327</v>
      </c>
      <c r="F227" s="104">
        <f>+F228</f>
        <v>1000000000</v>
      </c>
    </row>
    <row r="228" spans="1:6" ht="41.25" customHeight="1" x14ac:dyDescent="0.25">
      <c r="A228" s="100" t="s">
        <v>328</v>
      </c>
      <c r="B228" s="17" t="s">
        <v>150</v>
      </c>
      <c r="C228" s="17">
        <v>13</v>
      </c>
      <c r="D228" s="17" t="s">
        <v>17</v>
      </c>
      <c r="E228" s="105" t="s">
        <v>180</v>
      </c>
      <c r="F228" s="98">
        <v>1000000000</v>
      </c>
    </row>
    <row r="229" spans="1:6" ht="49.5" customHeight="1" x14ac:dyDescent="0.25">
      <c r="A229" s="103" t="s">
        <v>329</v>
      </c>
      <c r="B229" s="22"/>
      <c r="C229" s="22"/>
      <c r="D229" s="22"/>
      <c r="E229" s="102" t="s">
        <v>330</v>
      </c>
      <c r="F229" s="101">
        <f>+F230</f>
        <v>3056837754</v>
      </c>
    </row>
    <row r="230" spans="1:6" ht="49.5" customHeight="1" x14ac:dyDescent="0.25">
      <c r="A230" s="103" t="s">
        <v>331</v>
      </c>
      <c r="B230" s="22"/>
      <c r="C230" s="22"/>
      <c r="D230" s="22"/>
      <c r="E230" s="102" t="s">
        <v>330</v>
      </c>
      <c r="F230" s="101">
        <f>+F231</f>
        <v>3056837754</v>
      </c>
    </row>
    <row r="231" spans="1:6" ht="34.5" customHeight="1" x14ac:dyDescent="0.25">
      <c r="A231" s="103" t="s">
        <v>332</v>
      </c>
      <c r="B231" s="22"/>
      <c r="C231" s="22"/>
      <c r="D231" s="22"/>
      <c r="E231" s="102" t="s">
        <v>301</v>
      </c>
      <c r="F231" s="101">
        <f>+F232</f>
        <v>3056837754</v>
      </c>
    </row>
    <row r="232" spans="1:6" ht="30" customHeight="1" x14ac:dyDescent="0.25">
      <c r="A232" s="100" t="s">
        <v>333</v>
      </c>
      <c r="B232" s="17" t="s">
        <v>150</v>
      </c>
      <c r="C232" s="17">
        <v>13</v>
      </c>
      <c r="D232" s="17" t="s">
        <v>17</v>
      </c>
      <c r="E232" s="105" t="s">
        <v>180</v>
      </c>
      <c r="F232" s="98">
        <v>3056837754</v>
      </c>
    </row>
    <row r="233" spans="1:6" ht="34.5" customHeight="1" x14ac:dyDescent="0.25">
      <c r="A233" s="103" t="s">
        <v>376</v>
      </c>
      <c r="B233" s="17"/>
      <c r="C233" s="17"/>
      <c r="D233" s="17"/>
      <c r="E233" s="102" t="s">
        <v>409</v>
      </c>
      <c r="F233" s="104">
        <f>+F234</f>
        <v>907945356</v>
      </c>
    </row>
    <row r="234" spans="1:6" ht="34.5" customHeight="1" x14ac:dyDescent="0.25">
      <c r="A234" s="103" t="s">
        <v>377</v>
      </c>
      <c r="B234" s="17"/>
      <c r="C234" s="17"/>
      <c r="D234" s="17"/>
      <c r="E234" s="92" t="s">
        <v>173</v>
      </c>
      <c r="F234" s="104">
        <f>+F235</f>
        <v>907945356</v>
      </c>
    </row>
    <row r="235" spans="1:6" ht="34.5" customHeight="1" x14ac:dyDescent="0.25">
      <c r="A235" s="103" t="s">
        <v>378</v>
      </c>
      <c r="B235" s="22"/>
      <c r="C235" s="22"/>
      <c r="D235" s="22"/>
      <c r="E235" s="102" t="s">
        <v>380</v>
      </c>
      <c r="F235" s="104">
        <f>F236</f>
        <v>907945356</v>
      </c>
    </row>
    <row r="236" spans="1:6" ht="43.5" customHeight="1" x14ac:dyDescent="0.25">
      <c r="A236" s="103" t="s">
        <v>410</v>
      </c>
      <c r="B236" s="22"/>
      <c r="C236" s="22"/>
      <c r="D236" s="22"/>
      <c r="E236" s="102" t="s">
        <v>380</v>
      </c>
      <c r="F236" s="104">
        <f>+F237</f>
        <v>907945356</v>
      </c>
    </row>
    <row r="237" spans="1:6" ht="33.75" customHeight="1" x14ac:dyDescent="0.25">
      <c r="A237" s="103" t="s">
        <v>411</v>
      </c>
      <c r="B237" s="17"/>
      <c r="C237" s="17"/>
      <c r="D237" s="17"/>
      <c r="E237" s="102" t="s">
        <v>301</v>
      </c>
      <c r="F237" s="104">
        <f>+F238</f>
        <v>907945356</v>
      </c>
    </row>
    <row r="238" spans="1:6" ht="41.25" customHeight="1" x14ac:dyDescent="0.25">
      <c r="A238" s="100" t="s">
        <v>412</v>
      </c>
      <c r="B238" s="17" t="s">
        <v>150</v>
      </c>
      <c r="C238" s="17">
        <v>13</v>
      </c>
      <c r="D238" s="17" t="s">
        <v>17</v>
      </c>
      <c r="E238" s="105" t="s">
        <v>180</v>
      </c>
      <c r="F238" s="98">
        <v>907945356</v>
      </c>
    </row>
    <row r="239" spans="1:6" ht="34.5" customHeight="1" x14ac:dyDescent="0.25">
      <c r="A239" s="106" t="s">
        <v>334</v>
      </c>
      <c r="B239" s="96"/>
      <c r="C239" s="96"/>
      <c r="D239" s="96"/>
      <c r="E239" s="92" t="s">
        <v>335</v>
      </c>
      <c r="F239" s="91">
        <f>+F240</f>
        <v>65000000000</v>
      </c>
    </row>
    <row r="240" spans="1:6" ht="34.5" customHeight="1" x14ac:dyDescent="0.25">
      <c r="A240" s="106" t="s">
        <v>336</v>
      </c>
      <c r="B240" s="96"/>
      <c r="C240" s="96"/>
      <c r="D240" s="96"/>
      <c r="E240" s="92" t="s">
        <v>173</v>
      </c>
      <c r="F240" s="91">
        <f>+F241+F245+F252+F256</f>
        <v>65000000000</v>
      </c>
    </row>
    <row r="241" spans="1:6" ht="66" customHeight="1" x14ac:dyDescent="0.25">
      <c r="A241" s="95" t="s">
        <v>337</v>
      </c>
      <c r="B241" s="96"/>
      <c r="C241" s="96"/>
      <c r="D241" s="96"/>
      <c r="E241" s="92" t="s">
        <v>339</v>
      </c>
      <c r="F241" s="91">
        <f>+F242</f>
        <v>200000000</v>
      </c>
    </row>
    <row r="242" spans="1:6" ht="49.5" customHeight="1" x14ac:dyDescent="0.25">
      <c r="A242" s="95" t="s">
        <v>338</v>
      </c>
      <c r="B242" s="96"/>
      <c r="C242" s="96"/>
      <c r="D242" s="96"/>
      <c r="E242" s="92" t="s">
        <v>339</v>
      </c>
      <c r="F242" s="91">
        <f>+F243</f>
        <v>200000000</v>
      </c>
    </row>
    <row r="243" spans="1:6" ht="35.25" customHeight="1" x14ac:dyDescent="0.25">
      <c r="A243" s="95" t="s">
        <v>340</v>
      </c>
      <c r="B243" s="96"/>
      <c r="C243" s="96"/>
      <c r="D243" s="96"/>
      <c r="E243" s="92" t="s">
        <v>341</v>
      </c>
      <c r="F243" s="91">
        <f>+F244</f>
        <v>200000000</v>
      </c>
    </row>
    <row r="244" spans="1:6" ht="48" customHeight="1" x14ac:dyDescent="0.25">
      <c r="A244" s="100" t="s">
        <v>342</v>
      </c>
      <c r="B244" s="25" t="s">
        <v>150</v>
      </c>
      <c r="C244" s="17">
        <v>13</v>
      </c>
      <c r="D244" s="17" t="s">
        <v>17</v>
      </c>
      <c r="E244" s="105" t="s">
        <v>180</v>
      </c>
      <c r="F244" s="98">
        <v>200000000</v>
      </c>
    </row>
    <row r="245" spans="1:6" ht="64.5" customHeight="1" x14ac:dyDescent="0.25">
      <c r="A245" s="95" t="s">
        <v>343</v>
      </c>
      <c r="B245" s="22"/>
      <c r="C245" s="22"/>
      <c r="D245" s="22"/>
      <c r="E245" s="92" t="s">
        <v>345</v>
      </c>
      <c r="F245" s="104">
        <f>+F246</f>
        <v>58800000000</v>
      </c>
    </row>
    <row r="246" spans="1:6" ht="49.5" customHeight="1" x14ac:dyDescent="0.25">
      <c r="A246" s="95" t="s">
        <v>344</v>
      </c>
      <c r="B246" s="22"/>
      <c r="C246" s="22"/>
      <c r="D246" s="22"/>
      <c r="E246" s="92" t="s">
        <v>345</v>
      </c>
      <c r="F246" s="91">
        <f>F247+F249</f>
        <v>58800000000</v>
      </c>
    </row>
    <row r="247" spans="1:6" ht="34.5" customHeight="1" x14ac:dyDescent="0.25">
      <c r="A247" s="95" t="s">
        <v>346</v>
      </c>
      <c r="B247" s="22"/>
      <c r="C247" s="22"/>
      <c r="D247" s="22"/>
      <c r="E247" s="92" t="s">
        <v>301</v>
      </c>
      <c r="F247" s="91">
        <f>+F248</f>
        <v>28800000000</v>
      </c>
    </row>
    <row r="248" spans="1:6" ht="32.25" customHeight="1" x14ac:dyDescent="0.25">
      <c r="A248" s="100" t="s">
        <v>347</v>
      </c>
      <c r="B248" s="22" t="s">
        <v>150</v>
      </c>
      <c r="C248" s="17">
        <v>13</v>
      </c>
      <c r="D248" s="17" t="s">
        <v>17</v>
      </c>
      <c r="E248" s="99" t="s">
        <v>180</v>
      </c>
      <c r="F248" s="98">
        <v>28800000000</v>
      </c>
    </row>
    <row r="249" spans="1:6" ht="30.75" customHeight="1" x14ac:dyDescent="0.25">
      <c r="A249" s="103" t="s">
        <v>348</v>
      </c>
      <c r="B249" s="22"/>
      <c r="C249" s="17"/>
      <c r="D249" s="17"/>
      <c r="E249" s="102" t="s">
        <v>349</v>
      </c>
      <c r="F249" s="101">
        <f>+F250+F251</f>
        <v>30000000000</v>
      </c>
    </row>
    <row r="250" spans="1:6" ht="48" customHeight="1" x14ac:dyDescent="0.25">
      <c r="A250" s="100" t="s">
        <v>350</v>
      </c>
      <c r="B250" s="25" t="s">
        <v>150</v>
      </c>
      <c r="C250" s="17">
        <v>13</v>
      </c>
      <c r="D250" s="17" t="s">
        <v>17</v>
      </c>
      <c r="E250" s="99" t="s">
        <v>180</v>
      </c>
      <c r="F250" s="98">
        <v>20000000000</v>
      </c>
    </row>
    <row r="251" spans="1:6" ht="48" customHeight="1" x14ac:dyDescent="0.25">
      <c r="A251" s="100" t="s">
        <v>350</v>
      </c>
      <c r="B251" s="25" t="s">
        <v>150</v>
      </c>
      <c r="C251" s="17">
        <v>20</v>
      </c>
      <c r="D251" s="17" t="s">
        <v>17</v>
      </c>
      <c r="E251" s="99" t="s">
        <v>180</v>
      </c>
      <c r="F251" s="98">
        <v>10000000000</v>
      </c>
    </row>
    <row r="252" spans="1:6" ht="66" customHeight="1" x14ac:dyDescent="0.25">
      <c r="A252" s="95" t="s">
        <v>351</v>
      </c>
      <c r="B252" s="22"/>
      <c r="C252" s="22"/>
      <c r="D252" s="22"/>
      <c r="E252" s="92" t="s">
        <v>353</v>
      </c>
      <c r="F252" s="91">
        <f>+F253</f>
        <v>5000000000</v>
      </c>
    </row>
    <row r="253" spans="1:6" ht="60.75" customHeight="1" x14ac:dyDescent="0.25">
      <c r="A253" s="95" t="s">
        <v>352</v>
      </c>
      <c r="B253" s="22"/>
      <c r="C253" s="22"/>
      <c r="D253" s="22"/>
      <c r="E253" s="92" t="s">
        <v>353</v>
      </c>
      <c r="F253" s="91">
        <f>+F254</f>
        <v>5000000000</v>
      </c>
    </row>
    <row r="254" spans="1:6" ht="35.25" customHeight="1" x14ac:dyDescent="0.25">
      <c r="A254" s="95" t="s">
        <v>354</v>
      </c>
      <c r="B254" s="22"/>
      <c r="C254" s="22"/>
      <c r="D254" s="22"/>
      <c r="E254" s="92" t="s">
        <v>355</v>
      </c>
      <c r="F254" s="91">
        <f>+F255</f>
        <v>5000000000</v>
      </c>
    </row>
    <row r="255" spans="1:6" ht="48.75" customHeight="1" x14ac:dyDescent="0.25">
      <c r="A255" s="100" t="s">
        <v>356</v>
      </c>
      <c r="B255" s="25" t="s">
        <v>150</v>
      </c>
      <c r="C255" s="17">
        <v>13</v>
      </c>
      <c r="D255" s="17" t="s">
        <v>17</v>
      </c>
      <c r="E255" s="99" t="s">
        <v>180</v>
      </c>
      <c r="F255" s="98">
        <v>5000000000</v>
      </c>
    </row>
    <row r="256" spans="1:6" ht="72" customHeight="1" x14ac:dyDescent="0.25">
      <c r="A256" s="95" t="s">
        <v>357</v>
      </c>
      <c r="B256" s="97"/>
      <c r="C256" s="96"/>
      <c r="D256" s="96"/>
      <c r="E256" s="92" t="s">
        <v>359</v>
      </c>
      <c r="F256" s="91">
        <f>+F257</f>
        <v>1000000000</v>
      </c>
    </row>
    <row r="257" spans="1:6" ht="49.5" customHeight="1" x14ac:dyDescent="0.25">
      <c r="A257" s="95" t="s">
        <v>358</v>
      </c>
      <c r="B257" s="94"/>
      <c r="C257" s="93"/>
      <c r="D257" s="93"/>
      <c r="E257" s="92" t="s">
        <v>359</v>
      </c>
      <c r="F257" s="91">
        <f>+F258</f>
        <v>1000000000</v>
      </c>
    </row>
    <row r="258" spans="1:6" ht="35.25" customHeight="1" x14ac:dyDescent="0.25">
      <c r="A258" s="95" t="s">
        <v>360</v>
      </c>
      <c r="B258" s="94"/>
      <c r="C258" s="93"/>
      <c r="D258" s="93"/>
      <c r="E258" s="92" t="s">
        <v>361</v>
      </c>
      <c r="F258" s="91">
        <f>+F259</f>
        <v>1000000000</v>
      </c>
    </row>
    <row r="259" spans="1:6" ht="42.75" customHeight="1" thickBot="1" x14ac:dyDescent="0.3">
      <c r="A259" s="90" t="s">
        <v>413</v>
      </c>
      <c r="B259" s="18" t="s">
        <v>150</v>
      </c>
      <c r="C259" s="16">
        <v>13</v>
      </c>
      <c r="D259" s="16" t="s">
        <v>17</v>
      </c>
      <c r="E259" s="89" t="s">
        <v>180</v>
      </c>
      <c r="F259" s="88">
        <v>1000000000</v>
      </c>
    </row>
    <row r="260" spans="1:6" s="84" customFormat="1" ht="33" customHeight="1" thickBot="1" x14ac:dyDescent="0.3">
      <c r="A260" s="87" t="s">
        <v>362</v>
      </c>
      <c r="B260" s="86"/>
      <c r="C260" s="86"/>
      <c r="D260" s="86"/>
      <c r="E260" s="86"/>
      <c r="F260" s="85">
        <f>+F7+F91+F98</f>
        <v>5772572345429</v>
      </c>
    </row>
    <row r="261" spans="1:6" s="83" customFormat="1" ht="81.75" customHeight="1" thickBot="1" x14ac:dyDescent="0.3">
      <c r="A261" s="10" t="s">
        <v>420</v>
      </c>
      <c r="B261" s="9"/>
      <c r="C261" s="9"/>
      <c r="D261" s="9"/>
      <c r="E261" s="9"/>
      <c r="F261" s="8"/>
    </row>
    <row r="262" spans="1:6" s="5" customFormat="1" ht="15.75" customHeight="1" x14ac:dyDescent="0.25">
      <c r="A262" s="4" t="s">
        <v>421</v>
      </c>
      <c r="E262" s="6"/>
      <c r="F262" s="6"/>
    </row>
    <row r="263" spans="1:6" s="5" customFormat="1" ht="15.75" customHeight="1" x14ac:dyDescent="0.25">
      <c r="A263" s="4" t="s">
        <v>422</v>
      </c>
      <c r="E263" s="6"/>
      <c r="F263" s="6"/>
    </row>
    <row r="264" spans="1:6" s="1" customFormat="1" ht="16.5" customHeight="1" x14ac:dyDescent="0.25">
      <c r="A264" s="4" t="s">
        <v>416</v>
      </c>
      <c r="B264" s="3"/>
      <c r="E264" s="2"/>
      <c r="F264" s="2"/>
    </row>
  </sheetData>
  <mergeCells count="11">
    <mergeCell ref="F5:F6"/>
    <mergeCell ref="A260:E260"/>
    <mergeCell ref="A261:F261"/>
    <mergeCell ref="A1:F1"/>
    <mergeCell ref="A2:F2"/>
    <mergeCell ref="C3:E3"/>
    <mergeCell ref="A5:A6"/>
    <mergeCell ref="B5:B6"/>
    <mergeCell ref="C5:C6"/>
    <mergeCell ref="D5:D6"/>
    <mergeCell ref="E5:E6"/>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PPTO ASIGNADO GTOS NIV.DECRETO</vt:lpstr>
      <vt:lpstr>PPTO ASIGNADO GTOS DESAGREGADO</vt:lpstr>
      <vt:lpstr>'PPTO ASIGNADO GTOS DESAGREGADO'!Área_de_impresión</vt:lpstr>
      <vt:lpstr>'PPTO ASIGNADO GTOS NIV.DECRETO'!Área_de_impresión</vt:lpstr>
      <vt:lpstr>'PPTO ASIGNADO GTOS DESAGREGADO'!Títulos_a_imprimir</vt:lpstr>
      <vt:lpstr>'PPTO ASIGNADO GTOS NIV.DECRETO'!Títulos_a_imprimir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Aura Simona Orozco Mindiola</cp:lastModifiedBy>
  <dcterms:created xsi:type="dcterms:W3CDTF">2021-03-02T21:53:35Z</dcterms:created>
  <dcterms:modified xsi:type="dcterms:W3CDTF">2022-02-10T21:01:46Z</dcterms:modified>
</cp:coreProperties>
</file>