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tables/table4.xml" ContentType="application/vnd.openxmlformats-officedocument.spreadsheetml.table+xml"/>
  <Override PartName="/xl/comments4.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hidePivotFieldList="1" defaultThemeVersion="202300"/>
  <mc:AlternateContent xmlns:mc="http://schemas.openxmlformats.org/markup-compatibility/2006">
    <mc:Choice Requires="x15">
      <x15ac:absPath xmlns:x15ac="http://schemas.microsoft.com/office/spreadsheetml/2010/11/ac" url="https://anionline-my.sharepoint.com/personal/jtoro_ani_gov_co/Documents/Escritorio/"/>
    </mc:Choice>
  </mc:AlternateContent>
  <xr:revisionPtr revIDLastSave="286" documentId="8_{0730072E-4520-4902-9933-E15ED8A626BE}" xr6:coauthVersionLast="47" xr6:coauthVersionMax="47" xr10:uidLastSave="{F8CB1471-FEC5-43D0-9D8F-C3250B3883C9}"/>
  <bookViews>
    <workbookView xWindow="-120" yWindow="-120" windowWidth="20730" windowHeight="11160" xr2:uid="{E14D4B5A-F8A6-4C7C-9CCF-0DC8F48419DF}"/>
  </bookViews>
  <sheets>
    <sheet name="Resumen" sheetId="3" r:id="rId1"/>
    <sheet name="Vigentes x 72" sheetId="1" r:id="rId2"/>
    <sheet name="Cumplidas x 68" sheetId="4" r:id="rId3"/>
    <sheet name="Cerradas x 347" sheetId="5" r:id="rId4"/>
    <sheet name="BD Completa" sheetId="6" r:id="rId5"/>
    <sheet name="Tabla Dinámica" sheetId="7" r:id="rId6"/>
  </sheets>
  <externalReferences>
    <externalReference r:id="rId7"/>
    <externalReference r:id="rId8"/>
    <externalReference r:id="rId9"/>
    <externalReference r:id="rId10"/>
  </externalReferences>
  <definedNames>
    <definedName name="_xlnm._FilterDatabase" localSheetId="4" hidden="1">'BD Completa'!$A$1:$AE$209</definedName>
    <definedName name="_xlnm._FilterDatabase" localSheetId="3" hidden="1">'Cerradas x 347'!$A$1:$AE$200</definedName>
    <definedName name="_xlnm._FilterDatabase" localSheetId="2" hidden="1">'Cumplidas x 68'!$A$1:$AE$7</definedName>
    <definedName name="_xlnm._FilterDatabase" localSheetId="0" hidden="1">Resumen!$G$8:$I$9</definedName>
    <definedName name="_xlnm._FilterDatabase" localSheetId="1" hidden="1">'Vigentes x 72'!$A$1:$AE$4</definedName>
    <definedName name="_ftn1" localSheetId="4">'BD Completa'!#REF!</definedName>
    <definedName name="_ftn1" localSheetId="3">'Cerradas x 347'!#REF!</definedName>
    <definedName name="_ftn1" localSheetId="2">'Cumplidas x 68'!#REF!</definedName>
    <definedName name="_ftn1" localSheetId="1">'Vigentes x 72'!#REF!</definedName>
    <definedName name="_ftn2" localSheetId="4">'BD Completa'!#REF!</definedName>
    <definedName name="_ftn2" localSheetId="3">'Cerradas x 347'!#REF!</definedName>
    <definedName name="_ftn2" localSheetId="2">'Cumplidas x 68'!#REF!</definedName>
    <definedName name="_ftn2" localSheetId="1">'Vigentes x 72'!#REF!</definedName>
    <definedName name="_Toc443982796" localSheetId="4">'BD Completa'!$D$99</definedName>
    <definedName name="_Toc443982796" localSheetId="3">'Cerradas x 347'!$D$96</definedName>
    <definedName name="_Toc443982796" localSheetId="2">'Cumplidas x 68'!#REF!</definedName>
    <definedName name="_Toc443982796" localSheetId="1">'Vigentes x 72'!#REF!</definedName>
    <definedName name="accion2" localSheetId="0">[2]LISTA!$A$1:$A$4</definedName>
    <definedName name="accion2">[1]LISTA!$A$1:$A$4</definedName>
    <definedName name="AREA" localSheetId="0">[2]LISTA!$J$1:$J$7</definedName>
    <definedName name="AREA">[1]LISTA!$J$1:$J$7</definedName>
    <definedName name="_xlnm.Print_Area" localSheetId="4">'BD Completa'!$A$1:$Z$1</definedName>
    <definedName name="_xlnm.Print_Area" localSheetId="3">'Cerradas x 347'!$A$1:$Z$1</definedName>
    <definedName name="_xlnm.Print_Area" localSheetId="2">'Cumplidas x 68'!$A$1:$Z$1</definedName>
    <definedName name="_xlnm.Print_Area" localSheetId="1">'Vigentes x 72'!$A$1:$Z$1</definedName>
    <definedName name="AUDITOR" localSheetId="0">[2]LISTA!$E$1:$E$30</definedName>
    <definedName name="AUDITOR">[1]LISTA!$E$1:$E$31</definedName>
    <definedName name="Categorias" localSheetId="0">[2]Hoja1!$A$2:$A$18</definedName>
    <definedName name="Categorias">[3]Hoja1!$A$2:$A$18</definedName>
    <definedName name="dgdfg">[3]LISTA!$A$1:$A$4</definedName>
    <definedName name="fdg">[4]LISTA!$A$1:$A$4</definedName>
    <definedName name="PROCESO" localSheetId="0">[2]LISTA!$G$1:$G$12</definedName>
    <definedName name="PROCESO">[1]LISTA!$G$1:$G$12</definedName>
    <definedName name="tipo" localSheetId="0">[2]LISTA!$H$1:$H$3</definedName>
    <definedName name="tipo">[3]LISTA!$H$1:$H$3</definedName>
    <definedName name="_xlnm.Print_Titles" localSheetId="4">'BD Completa'!$1:$1</definedName>
    <definedName name="_xlnm.Print_Titles" localSheetId="3">'Cerradas x 347'!$1:$1</definedName>
    <definedName name="_xlnm.Print_Titles" localSheetId="2">'Cumplidas x 68'!$1:$1</definedName>
    <definedName name="_xlnm.Print_Titles" localSheetId="1">'Vigentes x 72'!$1:$1</definedName>
    <definedName name="vicepresidencias" localSheetId="0">[2]LISTA!$D$1:$D$8</definedName>
    <definedName name="vicepresidencias">[1]LISTA!$D$1:$D$8</definedName>
  </definedNames>
  <calcPr calcId="191029"/>
  <pivotCaches>
    <pivotCache cacheId="21"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488" i="6" l="1"/>
  <c r="AD487" i="6"/>
  <c r="AD486" i="6"/>
  <c r="AD485" i="6"/>
  <c r="AD484" i="6"/>
  <c r="AD483" i="6"/>
  <c r="AD482" i="6"/>
  <c r="AD481" i="6"/>
  <c r="AD480" i="6"/>
  <c r="AD479" i="6"/>
  <c r="AD478" i="6"/>
  <c r="AD477" i="6"/>
  <c r="AD476" i="6"/>
  <c r="AD475" i="6"/>
  <c r="AD474" i="6"/>
  <c r="AD473" i="6"/>
  <c r="AD472" i="6"/>
  <c r="AD471" i="6"/>
  <c r="AD470" i="6"/>
  <c r="AD469" i="6"/>
  <c r="AD468" i="6"/>
  <c r="AD467" i="6"/>
  <c r="AD466" i="6"/>
  <c r="AD465" i="6"/>
  <c r="AD464" i="6"/>
  <c r="AD463" i="6"/>
  <c r="AD462" i="6"/>
  <c r="AD461" i="6"/>
  <c r="AD460" i="6"/>
  <c r="AD459" i="6"/>
  <c r="AD458" i="6"/>
  <c r="AD457" i="6"/>
  <c r="AD456" i="6"/>
  <c r="AD455" i="6"/>
  <c r="AD454" i="6"/>
  <c r="AD453" i="6"/>
  <c r="AD452" i="6"/>
  <c r="AD451" i="6"/>
  <c r="AD450" i="6"/>
  <c r="AD449" i="6"/>
  <c r="AD448" i="6"/>
  <c r="AD447" i="6"/>
  <c r="AD446" i="6"/>
  <c r="AD445" i="6"/>
  <c r="AD444" i="6"/>
  <c r="AD443" i="6"/>
  <c r="AD442" i="6"/>
  <c r="AD441" i="6"/>
  <c r="AD440" i="6"/>
  <c r="AD439" i="6"/>
  <c r="AD438" i="6"/>
  <c r="AD437" i="6"/>
  <c r="AD436" i="6"/>
  <c r="AD435" i="6"/>
  <c r="AD434" i="6"/>
  <c r="AD433" i="6"/>
  <c r="AD432" i="6"/>
  <c r="AD431" i="6"/>
  <c r="AD430" i="6"/>
  <c r="AD429" i="6"/>
  <c r="AD428" i="6"/>
  <c r="AD427" i="6"/>
  <c r="AD426" i="6"/>
  <c r="AD425" i="6"/>
  <c r="AD424" i="6"/>
  <c r="AD423" i="6"/>
  <c r="AD422" i="6"/>
  <c r="AD421" i="6"/>
  <c r="AD420" i="6"/>
  <c r="AD419" i="6"/>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69" i="4"/>
  <c r="AD68" i="4"/>
  <c r="AD67" i="4"/>
  <c r="AD66" i="4"/>
  <c r="AD65" i="4"/>
  <c r="AD64" i="4"/>
  <c r="AD63" i="4"/>
  <c r="AD62" i="4"/>
  <c r="AD61" i="4"/>
  <c r="AD60" i="4"/>
  <c r="AD59" i="4"/>
  <c r="AD58" i="4"/>
  <c r="AD57" i="4"/>
  <c r="AD56" i="4"/>
  <c r="AD55" i="4"/>
  <c r="AD54" i="4"/>
  <c r="AD53" i="4"/>
  <c r="AD52" i="4"/>
  <c r="AD51" i="4"/>
  <c r="AD50" i="4"/>
  <c r="AD49" i="4"/>
  <c r="AD48" i="4"/>
  <c r="AD47" i="4"/>
  <c r="AD46" i="4"/>
  <c r="AD45" i="4"/>
  <c r="AD44" i="4"/>
  <c r="AD43" i="4"/>
  <c r="AD42" i="4"/>
  <c r="AD41" i="4"/>
  <c r="AD40" i="4"/>
  <c r="AD39" i="4"/>
  <c r="AD38" i="4"/>
  <c r="AD37" i="4"/>
  <c r="AD36" i="4"/>
  <c r="AD35" i="4"/>
  <c r="AD34" i="4"/>
  <c r="AD33" i="4"/>
  <c r="AD32" i="4"/>
  <c r="AD31" i="4"/>
  <c r="AD30" i="4"/>
  <c r="AD29" i="4"/>
  <c r="AD28" i="4"/>
  <c r="AD27" i="4"/>
  <c r="AD26" i="4"/>
  <c r="AD25" i="4"/>
  <c r="AD24" i="4"/>
  <c r="AD23" i="4"/>
  <c r="AD22" i="4"/>
  <c r="AD21" i="4"/>
  <c r="AD20" i="4"/>
  <c r="AD19" i="4"/>
  <c r="AD18" i="4"/>
  <c r="AD17" i="4"/>
  <c r="AD16" i="4"/>
  <c r="AD15" i="4"/>
  <c r="AD14" i="4"/>
  <c r="AD13" i="4"/>
  <c r="AD12" i="4"/>
  <c r="AD11" i="4"/>
  <c r="AD10" i="4"/>
  <c r="AD9" i="4"/>
  <c r="AD8" i="4"/>
  <c r="AD7" i="4"/>
  <c r="C18" i="3"/>
  <c r="H111" i="3"/>
  <c r="G111" i="3"/>
  <c r="E111" i="3"/>
  <c r="D111" i="3"/>
  <c r="C111" i="3"/>
  <c r="H89" i="3"/>
  <c r="M73" i="3"/>
  <c r="J83" i="3"/>
  <c r="I81" i="3"/>
  <c r="H81" i="3"/>
  <c r="L59" i="3"/>
  <c r="I74" i="3"/>
  <c r="H74" i="3"/>
  <c r="M46" i="3"/>
  <c r="L46" i="3"/>
  <c r="N57" i="3"/>
  <c r="M34" i="3"/>
  <c r="L34" i="3"/>
  <c r="I48" i="3"/>
  <c r="E29" i="3"/>
  <c r="E28" i="3"/>
  <c r="E27" i="3"/>
  <c r="E26" i="3"/>
  <c r="E25" i="3"/>
  <c r="E24" i="3"/>
  <c r="D18" i="3"/>
  <c r="E17" i="3"/>
  <c r="E16" i="3"/>
  <c r="E15" i="3"/>
  <c r="E14" i="3"/>
  <c r="E13" i="3"/>
  <c r="E12" i="3"/>
  <c r="E11" i="3"/>
  <c r="E10" i="3"/>
  <c r="E18" i="3" l="1"/>
  <c r="C112" i="3"/>
  <c r="AD73" i="1"/>
  <c r="AD72" i="1"/>
  <c r="AD71" i="1"/>
  <c r="AD70" i="1"/>
  <c r="AD69" i="1"/>
  <c r="AD68" i="1"/>
  <c r="AD67" i="1"/>
  <c r="AD66" i="1"/>
  <c r="AD65" i="1"/>
  <c r="AD64" i="1"/>
  <c r="AD63" i="1"/>
  <c r="AD62" i="1"/>
  <c r="AD61" i="1"/>
  <c r="AD60" i="1"/>
  <c r="AD59" i="1"/>
  <c r="AD58" i="1"/>
  <c r="AD57" i="1"/>
  <c r="AD56" i="1"/>
  <c r="AD55" i="1"/>
  <c r="AD54" i="1"/>
  <c r="AD53" i="1"/>
  <c r="AD52" i="1"/>
  <c r="AD51" i="1"/>
  <c r="AD50" i="1"/>
  <c r="AD49" i="1"/>
  <c r="AD48" i="1"/>
  <c r="AD47" i="1"/>
  <c r="AD46" i="1"/>
  <c r="AD45" i="1"/>
  <c r="AD44" i="1"/>
  <c r="AD43" i="1"/>
  <c r="AD42" i="1"/>
  <c r="AD41" i="1"/>
  <c r="AD40" i="1"/>
  <c r="AD39" i="1"/>
  <c r="AD38" i="1"/>
  <c r="AD37" i="1"/>
  <c r="AD36" i="1"/>
  <c r="AD35" i="1"/>
  <c r="AD34" i="1"/>
  <c r="AD33" i="1"/>
  <c r="AD32" i="1"/>
  <c r="AD31" i="1"/>
  <c r="AD30" i="1"/>
  <c r="AD29" i="1"/>
  <c r="AD28" i="1"/>
  <c r="AD27" i="1"/>
  <c r="AD26" i="1"/>
  <c r="AD25" i="1"/>
  <c r="AD24" i="1"/>
  <c r="AD23" i="1"/>
  <c r="AD22" i="1"/>
  <c r="AD21" i="1"/>
  <c r="AD20" i="1"/>
  <c r="AD19" i="1"/>
  <c r="AD18" i="1"/>
  <c r="AD17" i="1"/>
  <c r="AD16" i="1"/>
  <c r="AD15" i="1"/>
  <c r="AD14" i="1"/>
  <c r="AD13" i="1"/>
  <c r="AD12" i="1"/>
  <c r="AD11" i="1"/>
  <c r="AD10" i="1"/>
  <c r="AD9" i="1"/>
  <c r="AD8" i="1"/>
  <c r="AD7" i="1"/>
  <c r="AD6" i="1"/>
  <c r="AD5" i="1"/>
  <c r="I6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s>
  <commentList>
    <comment ref="A1" authorId="0" shapeId="0" xr:uid="{10271B2F-34DB-4658-A823-788D6397087A}">
      <text>
        <r>
          <rPr>
            <sz val="9"/>
            <color rgb="FF000000"/>
            <rFont val="Tahoma"/>
            <family val="2"/>
          </rPr>
          <t>No. Es el consecutivo  de las acciones, organizado de forma descendente, este espacio  es diligenciado por Servidor publico de OCI</t>
        </r>
      </text>
    </comment>
    <comment ref="B1" authorId="0" shapeId="0" xr:uid="{90978BEE-12C5-4E9A-88AE-D69907C81F39}">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A75E249E-CA27-43BC-B386-F8DA733800F7}">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ED39608D-A4C1-4B6B-9C60-91F87507543C}">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FE55D9E2-0BE6-47F2-A597-24DFDD43BFAE}">
      <text>
        <r>
          <rPr>
            <sz val="9"/>
            <color indexed="81"/>
            <rFont val="Tahoma"/>
            <family val="2"/>
          </rPr>
          <t>Funcionario o servidor publico designado como responsable del proceso, este espacio es diligenciado por el responsable del proceso.</t>
        </r>
      </text>
    </comment>
    <comment ref="K1" authorId="1" shapeId="0" xr:uid="{A1979A5D-D274-438B-9704-556682AF1F67}">
      <text>
        <r>
          <rPr>
            <sz val="8"/>
            <color indexed="81"/>
            <rFont val="Tahoma"/>
            <family val="2"/>
          </rPr>
          <t>Concesión / Área responsable de la implementación de la acción de mejora.</t>
        </r>
      </text>
    </comment>
    <comment ref="L1" authorId="2" shapeId="0" xr:uid="{7E034C10-65F3-4BB7-9296-EC64A68E8550}">
      <text>
        <r>
          <rPr>
            <sz val="8"/>
            <color indexed="81"/>
            <rFont val="Tahoma"/>
            <family val="2"/>
          </rPr>
          <t>Auditor, persona que realiza la auditoria, este espacio es diligenciado por el Servidor publico de OCI</t>
        </r>
      </text>
    </comment>
    <comment ref="M1" authorId="2" shapeId="0" xr:uid="{ED5B94BF-0F2E-4DD5-A387-A027FD563AD1}">
      <text>
        <r>
          <rPr>
            <sz val="8"/>
            <color indexed="81"/>
            <rFont val="Tahoma"/>
            <family val="2"/>
          </rPr>
          <t>Fecha de realización de la auditoria, este espacio es diligenciado por el Servidor publico de OCI</t>
        </r>
      </text>
    </comment>
    <comment ref="Y1" authorId="0" shapeId="0" xr:uid="{8144C039-1D26-4975-9B3F-F925B2AC522E}">
      <text>
        <r>
          <rPr>
            <sz val="9"/>
            <color indexed="81"/>
            <rFont val="Tahoma"/>
            <family val="2"/>
          </rPr>
          <t>Espacio diligenciado por el profesional de GRUCON para evidenciar el estado de la no conformidad ((S/I) sin iniciar, (P) en proceso, ( C) cerrada).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s>
  <commentList>
    <comment ref="A1" authorId="0" shapeId="0" xr:uid="{48006892-EFBE-436B-A8E9-6D76FE4C1F95}">
      <text>
        <r>
          <rPr>
            <sz val="9"/>
            <color rgb="FF000000"/>
            <rFont val="Tahoma"/>
            <family val="2"/>
          </rPr>
          <t>No. Es el consecutivo  de las acciones, organizado de forma descendente, este espacio  es diligenciado por Servidor publico de OCI</t>
        </r>
      </text>
    </comment>
    <comment ref="B1" authorId="0" shapeId="0" xr:uid="{380151A3-E2EA-470D-BA93-C89DE0B6F66A}">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2F32F6C6-4916-4CE4-9740-91901FD290FE}">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8FB98EE4-64DC-4F74-864C-9A0A1EDC85AD}">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E5051398-5727-4766-B242-B6C1DEA92BA7}">
      <text>
        <r>
          <rPr>
            <sz val="9"/>
            <color indexed="81"/>
            <rFont val="Tahoma"/>
            <family val="2"/>
          </rPr>
          <t>Funcionario o servidor publico designado como responsable del proceso, este espacio es diligenciado por el responsable del proceso.</t>
        </r>
      </text>
    </comment>
    <comment ref="K1" authorId="1" shapeId="0" xr:uid="{D271794C-9182-47DE-80B7-1D90E4D1B456}">
      <text>
        <r>
          <rPr>
            <sz val="8"/>
            <color indexed="81"/>
            <rFont val="Tahoma"/>
            <family val="2"/>
          </rPr>
          <t>Concesión / Área responsable de la implementación de la acción de mejora.</t>
        </r>
      </text>
    </comment>
    <comment ref="L1" authorId="2" shapeId="0" xr:uid="{720D76E4-2887-4C95-BC0F-F4BE54321D35}">
      <text>
        <r>
          <rPr>
            <sz val="8"/>
            <color indexed="81"/>
            <rFont val="Tahoma"/>
            <family val="2"/>
          </rPr>
          <t>Auditor, persona que realiza la auditoria, este espacio es diligenciado por el Servidor publico de OCI</t>
        </r>
      </text>
    </comment>
    <comment ref="M1" authorId="2" shapeId="0" xr:uid="{EFBE26A6-C264-46DA-A67D-E91C3BAEC7D2}">
      <text>
        <r>
          <rPr>
            <sz val="8"/>
            <color indexed="81"/>
            <rFont val="Tahoma"/>
            <family val="2"/>
          </rPr>
          <t>Fecha de realización de la auditoria, este espacio es diligenciado por el Servidor publico de OCI</t>
        </r>
      </text>
    </comment>
    <comment ref="Y1" authorId="0" shapeId="0" xr:uid="{F6B852E8-3C09-462C-8CF0-45F950A8710D}">
      <text>
        <r>
          <rPr>
            <sz val="9"/>
            <color indexed="81"/>
            <rFont val="Tahoma"/>
            <family val="2"/>
          </rPr>
          <t>Espacio diligenciado por el profesional de GRUCON para evidenciar el estado de la no conformidad ((S/I) sin iniciar, (P) en proceso, ( C) cerrada).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JULIAN UJUETA</author>
  </authors>
  <commentList>
    <comment ref="A1" authorId="0" shapeId="0" xr:uid="{01535472-DACA-4F40-BDA8-22F4EB19EC9D}">
      <text>
        <r>
          <rPr>
            <sz val="9"/>
            <color rgb="FF000000"/>
            <rFont val="Tahoma"/>
            <family val="2"/>
          </rPr>
          <t>No. Es el consecutivo  de las acciones, organizado de forma descendente, este espacio  es diligenciado por Servidor publico de OCI</t>
        </r>
      </text>
    </comment>
    <comment ref="B1" authorId="0" shapeId="0" xr:uid="{C40D419E-1398-49CF-A57B-235CC4B1B221}">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4C603CA1-033E-479B-BB93-FBCE40512B24}">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3A772560-ECA8-4925-A071-5D0B467FB1F9}">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42E72281-C59D-49AE-829C-9AB5B330DB9B}">
      <text>
        <r>
          <rPr>
            <sz val="9"/>
            <color indexed="81"/>
            <rFont val="Tahoma"/>
            <family val="2"/>
          </rPr>
          <t>Funcionario o servidor publico designado como responsable del proceso, este espacio es diligenciado por el responsable del proceso.</t>
        </r>
      </text>
    </comment>
    <comment ref="K1" authorId="1" shapeId="0" xr:uid="{9FA629C2-1916-4439-AFBF-DE7207F53E6C}">
      <text>
        <r>
          <rPr>
            <sz val="8"/>
            <color indexed="81"/>
            <rFont val="Tahoma"/>
            <family val="2"/>
          </rPr>
          <t>Concesión / Área responsable de la implementación de la acción de mejora.</t>
        </r>
      </text>
    </comment>
    <comment ref="L1" authorId="2" shapeId="0" xr:uid="{FA0AD086-8371-4342-A47A-06C7EF77BC52}">
      <text>
        <r>
          <rPr>
            <sz val="8"/>
            <color indexed="81"/>
            <rFont val="Tahoma"/>
            <family val="2"/>
          </rPr>
          <t>Auditor, persona que realiza la auditoria, este espacio es diligenciado por el Servidor publico de OCI</t>
        </r>
      </text>
    </comment>
    <comment ref="M1" authorId="2" shapeId="0" xr:uid="{B160C13B-A251-44C7-A66E-600DF2C91B1B}">
      <text>
        <r>
          <rPr>
            <sz val="8"/>
            <color indexed="81"/>
            <rFont val="Tahoma"/>
            <family val="2"/>
          </rPr>
          <t>Fecha de realización de la auditoria, este espacio es diligenciado por el Servidor publico de OCI</t>
        </r>
      </text>
    </comment>
    <comment ref="Y1" authorId="0" shapeId="0" xr:uid="{F8B032BE-CFF8-4FE3-90C2-B68D8A1EE451}">
      <text>
        <r>
          <rPr>
            <sz val="9"/>
            <color indexed="81"/>
            <rFont val="Tahoma"/>
            <family val="2"/>
          </rPr>
          <t>Espacio diligenciado por el profesional de GRUCON para evidenciar el estado de la no conformidad ((S/I) sin iniciar, (P) en proceso, ( C) cerrada).</t>
        </r>
      </text>
    </comment>
    <comment ref="J34" authorId="3" shapeId="0" xr:uid="{98FA16AA-1C24-4D30-8230-E44A8B1AB3E7}">
      <text>
        <r>
          <rPr>
            <b/>
            <sz val="9"/>
            <color indexed="81"/>
            <rFont val="Tahoma"/>
            <family val="2"/>
          </rPr>
          <t>ESTRUCTURACIÓN Y JURIDICA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JULIAN UJUETA</author>
  </authors>
  <commentList>
    <comment ref="A1" authorId="0" shapeId="0" xr:uid="{A44A98BA-4E7C-4191-AB18-A86BAA7756BA}">
      <text>
        <r>
          <rPr>
            <sz val="9"/>
            <color rgb="FF000000"/>
            <rFont val="Tahoma"/>
            <family val="2"/>
          </rPr>
          <t>No. Es el consecutivo  de las acciones, organizado de forma descendente, este espacio  es diligenciado por Servidor publico de OCI</t>
        </r>
      </text>
    </comment>
    <comment ref="B1" authorId="0" shapeId="0" xr:uid="{E2BB3002-FC11-4587-87C3-F39FC9444279}">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CE823FBA-A6F1-4522-AF21-D5E99936A291}">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C2C299E9-9C0C-41B4-9B77-8DE3E47B923E}">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EC161E23-A456-4B32-BB72-47E78D418560}">
      <text>
        <r>
          <rPr>
            <sz val="9"/>
            <color indexed="81"/>
            <rFont val="Tahoma"/>
            <family val="2"/>
          </rPr>
          <t>Funcionario o servidor publico designado como responsable del proceso, este espacio es diligenciado por el responsable del proceso.</t>
        </r>
      </text>
    </comment>
    <comment ref="K1" authorId="1" shapeId="0" xr:uid="{0B2C5059-0082-40EF-AE5E-46768BEC2A1B}">
      <text>
        <r>
          <rPr>
            <sz val="8"/>
            <color indexed="81"/>
            <rFont val="Tahoma"/>
            <family val="2"/>
          </rPr>
          <t>Concesión / Área responsable de la implementación de la acción de mejora.</t>
        </r>
      </text>
    </comment>
    <comment ref="L1" authorId="2" shapeId="0" xr:uid="{0E2AA2FD-5974-41F7-824D-492E59672AC6}">
      <text>
        <r>
          <rPr>
            <sz val="8"/>
            <color indexed="81"/>
            <rFont val="Tahoma"/>
            <family val="2"/>
          </rPr>
          <t>Auditor, persona que realiza la auditoria, este espacio es diligenciado por el Servidor publico de OCI</t>
        </r>
      </text>
    </comment>
    <comment ref="M1" authorId="2" shapeId="0" xr:uid="{B62D78A6-5D1C-4697-81C4-0F6C76D70D02}">
      <text>
        <r>
          <rPr>
            <sz val="8"/>
            <color indexed="81"/>
            <rFont val="Tahoma"/>
            <family val="2"/>
          </rPr>
          <t>Fecha de realización de la auditoria, este espacio es diligenciado por el Servidor publico de OCI</t>
        </r>
      </text>
    </comment>
    <comment ref="Y1" authorId="0" shapeId="0" xr:uid="{85E9498A-CE89-4731-A99E-C2CA821DD1CF}">
      <text>
        <r>
          <rPr>
            <sz val="9"/>
            <color indexed="81"/>
            <rFont val="Tahoma"/>
            <family val="2"/>
          </rPr>
          <t>Espacio diligenciado por el profesional de GRUCON para evidenciar el estado de la no conformidad ((S/I) sin iniciar, (P) en proceso, ( C) cerrada).</t>
        </r>
      </text>
    </comment>
    <comment ref="J34" authorId="3" shapeId="0" xr:uid="{9C45EA09-F16E-48D0-BAF7-0B29C17D535C}">
      <text>
        <r>
          <rPr>
            <b/>
            <sz val="9"/>
            <color indexed="81"/>
            <rFont val="Tahoma"/>
            <family val="2"/>
          </rPr>
          <t>ESTRUCTURACIÓN Y JURIDICA</t>
        </r>
      </text>
    </comment>
  </commentList>
</comments>
</file>

<file path=xl/sharedStrings.xml><?xml version="1.0" encoding="utf-8"?>
<sst xmlns="http://schemas.openxmlformats.org/spreadsheetml/2006/main" count="15528" uniqueCount="2282">
  <si>
    <t>Consecutivo</t>
  </si>
  <si>
    <t>Vigencia</t>
  </si>
  <si>
    <t>Año</t>
  </si>
  <si>
    <t>Descripción No Conformidad</t>
  </si>
  <si>
    <t>Categoría</t>
  </si>
  <si>
    <t>Subcategoría</t>
  </si>
  <si>
    <t>Nombre Informe Auditoría</t>
  </si>
  <si>
    <t>Área de Conocimiento</t>
  </si>
  <si>
    <t>Proceso</t>
  </si>
  <si>
    <t>Vicepresidencia</t>
  </si>
  <si>
    <t>Proyecto o GIT</t>
  </si>
  <si>
    <t>Auditor</t>
  </si>
  <si>
    <t>Fecha Auditoría</t>
  </si>
  <si>
    <t>Mes de Auditoría</t>
  </si>
  <si>
    <t>Año Auditoría</t>
  </si>
  <si>
    <t>Documento Efectividad</t>
  </si>
  <si>
    <t>Fecha Efectividad</t>
  </si>
  <si>
    <t>Tipo de Acción</t>
  </si>
  <si>
    <t>Plan de Mejoramiento</t>
  </si>
  <si>
    <t>Fecha de Inicio</t>
  </si>
  <si>
    <t>Fecha de Terminación</t>
  </si>
  <si>
    <t>Concepto Efectividad</t>
  </si>
  <si>
    <t>Seguimiento Control Interno</t>
  </si>
  <si>
    <t>Avance</t>
  </si>
  <si>
    <t>Estado</t>
  </si>
  <si>
    <t>Efectivo / No Efectivo</t>
  </si>
  <si>
    <t>MES DE CIERRE</t>
  </si>
  <si>
    <t>AÑO DE CIERRE</t>
  </si>
  <si>
    <t>Fecha radicación informe</t>
  </si>
  <si>
    <t>Dias</t>
  </si>
  <si>
    <t>TIPO</t>
  </si>
  <si>
    <t>Soportes</t>
  </si>
  <si>
    <t>003-13</t>
  </si>
  <si>
    <t xml:space="preserve">Recomendaciones para supervisión del proyecto, en cabeza del Ingeniero Luis Antonio Rodriguez:
3º. Se deberán continuar y culminar con las acciones que se requieran concernientes a los temas inherentes sobre el contrato Adicional 01-2010 firmado el 28 de julio de 2010. . Los alcances de consultoría en las obras definidas en el citado documento, tienen en algunos casos relación con el proyecto del tren de cercanías que utilizará el actual corredor férreo que comunica Bogotá con la población de Facatativá y que requiere necesariamente una coordinación inter institucional entre la ANI y la gobernación de Cundinamarca. Además, se deberá terminar de legalizar y liquidar el mencionado contrato adicional.
</t>
  </si>
  <si>
    <t/>
  </si>
  <si>
    <t>Técnico</t>
  </si>
  <si>
    <t>GESTIÓN CONTRACTUAL Y SEGUIMIENTO DE PROYECTOS DE INFRAESTRUCTURA DE TRANSPORTE</t>
  </si>
  <si>
    <t>Vicepresidencia de Gestión Contractual (VGC)</t>
  </si>
  <si>
    <t>Fontibón Facatativá los Alpes</t>
  </si>
  <si>
    <t>Adriana Barrios Rodríguez</t>
  </si>
  <si>
    <t>Enero de 2013</t>
  </si>
  <si>
    <t>ENERO</t>
  </si>
  <si>
    <t>Acción correctiva</t>
  </si>
  <si>
    <t>1. Diagnóstico elaborado por el equipo de apoyo al proyecto, con base a documentos de
concesionario e lnterventoría, actualizado, en el que se Indique la pertinencia y necesidad de la
elaboración de los estudios y diseños contratados con el modificatorio de 2010.
2. Solicitar a interventoría la revisión de los recursos que se encuentran en Fiducla correspondientes a los estudios y diseños que no se ejecutaron y que se contrataron con el
adicional de 2010 y que los mismos se encuentran a disposición de la ANI.</t>
  </si>
  <si>
    <t>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
El 2 de agosto de 2017 la supervisión del proyecto informa que el documento de liquidación está en revisión por parte de la interventoría.
28/02/2018 Se solicita por correo electrónico a la VEJ soportes de seguimiento a la NC.
02/03/2018. Seguimiento en informe de auditoría de febrero de 2018 (sección 8.2 de anexo de comunicación con radicado ANI No. 20181020041873): La supervisión reporta que no se ha podido llevar a cabo la liquidación debido a que hay algunas observaciones en la entrega final de las obras que están pendientes. Avance del 80%.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(22/10/2018) Se envió correo a la supervisión solicitando los avances en la ejecución y reformulación del plan de mejoramiento que se encuentra vencido actualmente.
(23/11/2018) Por medio de correo electrónico se reitera a la supervisión la necesidad de reprogramar y ejecutar las  acciones de mejoramiento vencidas desde el año 2013.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mejormiento de la no conformidad.
05/04/2019 - Una vez revisado el correo electrónico de la supervisión informando los avances en el plan de mejoramiento del proyecto, no se evidencia la formulación del plan para esta no conformidad. Se solicitó el plan una vez más a la supervisión.
29/04/2019: Mediante correo electrónico la supervisión informa que se encuentra trabajando en la reformulación de acciones de mejoramiento y explica porqué las actuales ya no son procedentes. Al respecto, se recomendó también solicitar la reprogramación del plan de mejoramiento.
4/07/2019 Se solicitó a la Supervisión mediante correo electrónico presentar soportes de culminación de acciones de mejoramiento o solicitar reprogramación de fechas de finalización y acciones de mejoramiento.
Estado plan de mejoramiento: vencido desde 31/12/2018.
 (Carlos Felipe Sánchez Pinzón)
07/07/2019 Pedir avances y reprogramar fecha de terminación.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20193060198163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que se encuentra en revisión de la información remitida por parte del Concesionario CCFC SAS recibida el 10 de diciembre de 2019 con radicado N. 2019-409-129076-2 y de la interventoría Consorcio Intersabana el 23 de diciembre de 2019 con radicado N. 2019-409-134586-2 con el fin de realizar el diagnóstico propuesto en el plan de mejoramiento, adicionalmente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22/09/2020 La Supervisión remitió memorando 20203060110603 del 8 de septiembre de 2020 en donde evidencia el cumplimiento de las 2 acciones de mejora del Plan de Mejoramiento por lo cual se procede a cerrar la No Conformidad, informando a la Supervisión a través del memorando 20201020116513 del 22 de septiembre de 2020.  (Adriana Barrios Rodríguez)</t>
  </si>
  <si>
    <t>No conformidad cerrada</t>
  </si>
  <si>
    <t>Auditoría Interna a Proyectos</t>
  </si>
  <si>
    <t>Hallazgo #01 – Hay bitácoras de proyecto que a la fecha de corte (13 de diciembre de 2013) no estaban entregadas aún al área de Archivo. Esto incluye algunas bitácoras de estructuración técnica/financiera, legal y de modificaciones contractuales y todas las bitácoras de contratación. Ver el detalle en el numeral 4.3 del presente informe. De esta manera:
- De 30 procesos publicados en el SECOP, que requieren Bitácora de estructuración según los lineamientos de la Resolución 959 de 2013, sólo se han entregado 13 de estructuración técnica y financiera al área de Archivo.
- De los mismos 30 procesos publicados en el SECOP, que requieren Bitácora de estructuración según los lineamientos de la Resolución 959 de 2013, sólo se han entregado 20 de estructuración legal al área de Archivo .
- Estos mismos 30 procesos deberían contar con Bitácora de contratación en un estado de conformación concomitante al estado específico de cada proceso; sin embargo, no se encontró entrega de bitácora alguna de contratación al área de Archivo .
- De 15 procesos detectados de modificación contractual sólo se entregó una (1) Bitácora al área de Archivo.</t>
  </si>
  <si>
    <t>Administrativo</t>
  </si>
  <si>
    <t>GESTIÓN JURÍDICA</t>
  </si>
  <si>
    <t>Vicepresidencia Jurídica (VJ)</t>
  </si>
  <si>
    <t>Grupo Interno de Trabajo Asesoría Estructuración</t>
  </si>
  <si>
    <t>Luis Miguel Sabogal Camargo</t>
  </si>
  <si>
    <t>Enero de 2014</t>
  </si>
  <si>
    <r>
      <t xml:space="preserve">La Gerencia de Contratación adelantó e hizo entrega al Área de Archivo de las Bitácoras correspondientes a todos y cada uno de los procesos de selección respecto de los cuales aplica este mecanismo conforme a la Resolución No. 959 de 2013, aspecto este que puede ser verificado en la Dependencia mencionada.  Ello se encuentra igualmente constatado en el Memorando No. 2016-703-000878-3 del 21 de enero de 2016, remitido por el Vicepresidente Jurídico y su gerente de Contratación a la Oficina de Control Interno en el marco del </t>
    </r>
    <r>
      <rPr>
        <i/>
        <sz val="12"/>
        <rFont val="Aptos Narrow"/>
        <family val="2"/>
        <scheme val="minor"/>
      </rPr>
      <t>"Informe de seguimiento al proceso de implementación de bitácora de proyecto en fase de contratación - Grupo Interno de Trabajo de Contratación"</t>
    </r>
    <r>
      <rPr>
        <sz val="12"/>
        <rFont val="Aptos Narrow"/>
        <family val="2"/>
        <scheme val="minor"/>
      </rPr>
      <t>, cuya copia se adjunta al presente documento en dos (2) folios. Por tal razón, comedidamente se solicita el cierre de esta No Conformidad.                                                                                                  Por otra parte, la Gerencia de Apoyo a la Estructuración legal mediante memorando N° 2016-703-007954-3 del 27 de Junio de 2016, cuya copia se adjunta en dos (2) folios, dio respuesta al requerimiento realizado mediante radicado N° 2016-100-007343-3 del 14 de junio de 2016 en la cual se relacionaron y adjuntaron la entrega de cada una de las Bitacoras de los proyectos estructurados hasta la fecha, motivo por el cual no procede la inconformidad.</t>
    </r>
  </si>
  <si>
    <t xml:space="preserve">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t>
  </si>
  <si>
    <t xml:space="preserve">Todas las bitácoras de estructuración técnica y financiera de esta auditoría fueron entregadas. Lo correspondiente a la VE  esta subsanado.
(Pendiente legal y de modificaciones contractuales y todas las bitácoras de contratación.) Completamiento.
Se verificó el cumplimiento de la acción de mejoramiento de la no conformidad de acuerdo a los soportes remitidos mediante correo electrónico del 01/03/2019 </t>
  </si>
  <si>
    <t>marzo</t>
  </si>
  <si>
    <t>Auditoría Interna</t>
  </si>
  <si>
    <t xml:space="preserve">Hallazgo #04 - Se observa la entrega al área de Archivo, de documentos en medio magnético que conforman las bitácoras, que están en formato de Word o Excel y que, por tanto, corren el riesgo de ser fácilmente manipulados. Adicionalmente, estos archivos de Word o Excel no muestran el registro de firmas de los funcionarios que permita un arraigo claro de responsabilidades ni evidencias de entrega a otras áreas, cuando aplica.
</t>
  </si>
  <si>
    <t>ESTRUCTURACIÓN DE PROYECTOS DE INFRAESTRUCTURA DE TRANSPORTE</t>
  </si>
  <si>
    <t>Vicepresidencia de Estructuración (VE)</t>
  </si>
  <si>
    <t>VE</t>
  </si>
  <si>
    <t>Andrés Fernando Huérfano Huérfano</t>
  </si>
  <si>
    <t>Correctivo, se guardaran los Archivos en PDF.  No obstante en todas las bitácoras entregadas se adjuntan los documentos impresos, que son los mismo que van anexos en el CD adjuntos y son escaneados por Archivo y Correspondencia</t>
  </si>
  <si>
    <t xml:space="preserve">
08/08/2019 Mediante acta No. 4,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</si>
  <si>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 xml:space="preserve">4.2.3. Interventoría Corredor Loboguerrero – Buga – Revisión de consistencia entre documentos físicos y documentos magnéticos
Hallazgo # 11 – No se encontró evidencia de la certificación de debida diligencia en la Bitácora de estructuración. 
</t>
  </si>
  <si>
    <t>Grupo Interno de Trabajo Proyectos Carreteros, Estrategia Contractual, Permisos y Modificaciones 3</t>
  </si>
  <si>
    <t>VE Hallazgo 11: superado por cuanto el certificado se encuentra dentro de la Bitácora</t>
  </si>
  <si>
    <t>Hallazgo 11: superado por cuanto el certificado se encuentra dentro de la Bitácora
Se debe dar traslado a la Vicepresidencia de Gestión Contractual por no ser competencia de la Vicepresidencia de Estructuración</t>
  </si>
  <si>
    <t>de acuerdo a lo observado en la colunma de acciones de mejoramiento se encuentra la anotación"superado por cuanto el certificado se encuentra dentro de la Bitácora" y en este sentido se actualiza el porcentaje de avance y se cierra a 01/03/2019</t>
  </si>
  <si>
    <t>4.2.5. Proyecto - VJ-VE-LP-002-2013 – FÉRREO
En este proceso se analizó la bitácora en su fase de estructuración legal. También se analizó este proceso en relación con la bitácora en la fase de contratación y en cuanto a la certificación de la debida diligencia. En este sentido, se generan los siguientes hallazgos:
Hallazgo # 14 – El proceso férreo tiene por objeto la celebración de dos contratos de obra ya celebrados (Nos. 356 de 2013 y 418 de 2013, cuya naturaleza en principio no correspondería al objeto institucional previsto en el artículo 2º del decreto 4165 de 2011. Si bien el artículo 3º del mencionado decreto señala que la ANI administrará y operará el sistema ferroviario coyunturalmente, esta administración y operación debe ser generada en función de su naturaleza que no contempla la celebración de contratos de obra. 
Hallazgo # 15 –La bitácora no cuenta con la matriz de actividades de planeación del proyecto que se encuentra prevista en el artículo 2º numeral 2.2 de la Resolución 959 de 2013.
Hallazgo # 16 – La bitácora de contratación no cuenta con todos los documentos que hacen parte del contenido en esta fase conforme al artículo 3º de la resolución 959 de 2013. Entre otros se extrañan los siguientes documentos: Conformación del comité evaluador o verificador; observaciones al pliego de condiciones definitivo o del proyecto; audiencia de aclaración al pliego de condiciones.
No obstante lo anterior, estos elementos aparecen registrados en el SECOP, lo cual dejaría entrever que si bien se está publicando adecuadamente este proceso, la bitácora no es administrada adecuadamente.
Hallazgo # 17 – El proceso cuenta tan solo con la certificación de debida diligencia técnico financiera y carece de dicha certificación en materia legal.</t>
  </si>
  <si>
    <t>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t>
  </si>
  <si>
    <t>Trasladar a la Vicepresidencia Jurídica el Hallazgo 14 y 15 por ser de su competencia.
Trasladar el Hallazgo 16 por competencia a la Gerencia de Contratación.
Trasladar el Hallazgo 17 por competencia a la Gerencia de Jurídica de Estructuración.
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Con relación a la no conformidad de No. 2058 no hubo respuesta por parte de la Vicepresidencia.</t>
  </si>
  <si>
    <t>Con relación a la no conformidad de No. 2058 no hubo respuesta por parte de la Vicepresidencia en la comunicación remitida por correo electrónico el 01/03/2019. En este sentido la no conformidad continúa abierta sin acción de mejoramiento.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Verificado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</si>
  <si>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r>
      <rPr>
        <b/>
        <sz val="12"/>
        <rFont val="Aptos Narrow"/>
        <family val="2"/>
        <scheme val="minor"/>
      </rPr>
      <t>ACUERDOS DE GESTIÓN: Se unifican las siguientes no conformidades por trarta el mismo tema.</t>
    </r>
    <r>
      <rPr>
        <sz val="12"/>
        <rFont val="Aptos Narrow"/>
        <family val="2"/>
        <scheme val="minor"/>
      </rPr>
      <t xml:space="preserve">
</t>
    </r>
    <r>
      <rPr>
        <b/>
        <sz val="12"/>
        <rFont val="Aptos Narrow"/>
        <family val="2"/>
        <scheme val="minor"/>
      </rPr>
      <t>NC 2391</t>
    </r>
    <r>
      <rPr>
        <sz val="12"/>
        <rFont val="Aptos Narrow"/>
        <family val="2"/>
        <scheme val="minor"/>
      </rPr>
      <t xml:space="preserve">: 6. Las siguientes vicepresidencias no programaron seguimiento  a los compromisos pactados en los acuerdos de gestión: (Ver tabla No.3 y 5)
a. María Clara Garrido Garrido, Vicepresidente Administrativa y Financiera. (Seguimiento  para los periodos 2013 y 2014).
b. Andrés Figueredo Serpa, Vicepresidente de Planeación Riesgo y Entorno. (Seguimiento  para  el periodo  2013).
c. Héctor Jaime Pinilla Ortiz, Vicepresidente Jurídico. (Seguimiento  para el periodo 2013).
</t>
    </r>
    <r>
      <rPr>
        <b/>
        <sz val="12"/>
        <rFont val="Aptos Narrow"/>
        <family val="2"/>
        <scheme val="minor"/>
      </rPr>
      <t>NC 2392</t>
    </r>
    <r>
      <rPr>
        <sz val="12"/>
        <rFont val="Aptos Narrow"/>
        <family val="2"/>
        <scheme val="minor"/>
      </rPr>
      <t xml:space="preserve">: 1. La  Vicepresidente de Estructuración (Beatriz Eugenia Morales Vélez),  no realizó el seguimiento a los compromisos pactados en los acuerdos de gestión de la vigencia 2013, en las fechas pactadas.( Ver tabla No.3 )
</t>
    </r>
    <r>
      <rPr>
        <b/>
        <sz val="12"/>
        <rFont val="Aptos Narrow"/>
        <family val="2"/>
        <scheme val="minor"/>
      </rPr>
      <t xml:space="preserve">NC 2829: </t>
    </r>
    <r>
      <rPr>
        <sz val="12"/>
        <rFont val="Aptos Narrow"/>
        <family val="2"/>
        <scheme val="minor"/>
      </rPr>
      <t xml:space="preserve">1. Las siguientes vicepresidencias y el superior jerárquico no realizaron la evaluación de los acuerdos de gestión para la vigencia 2014: (Ver tabla No.2)
a. Beatriz Eugenia Morales Vélez, Vicepresidente de Estructuración. (Evaluación del acuerdo de gestión para el periodo 2014).
b. Héctor Jaime Pinilla Ortiz, Vicepresidente Jurídico. (Evaluación del acuerdo de gestión para el periodo 2014).
c. Javier Alberto Hernández, Vicepresidente Ejecutivo. (Evaluación del acuerdo de gestión para el periodo 2014).
</t>
    </r>
    <r>
      <rPr>
        <b/>
        <sz val="12"/>
        <rFont val="Aptos Narrow"/>
        <family val="2"/>
        <scheme val="minor"/>
      </rPr>
      <t xml:space="preserve">
NC 2830:</t>
    </r>
    <r>
      <rPr>
        <sz val="12"/>
        <rFont val="Aptos Narrow"/>
        <family val="2"/>
        <scheme val="minor"/>
      </rPr>
      <t xml:space="preserve"> 2. Las seis (6) vicepresidencias no realizaron el seguimiento a los compromisos pactados en los acuerdos de gestión de la vigencia 2014.( Ver tabla No.4 y 5)
a. Beatriz Eugenia Morales Vélez, Vicepresidente de Estructuración; programó dos (2) seguimientos: 30 de julio de 2014 y 31 de enero de 2015. (a tiempo de su retiró del servicio, ha debido generar el balance del acuerdo como seguimiento)
b. María Clara Garrido Garrido,  Vicepresidente Administrativa y Financiera; no programó seguimientos para la vigencia 2014.
c. Andrés Figueredo Serpa, Vicepresidente de Gestión contractual; no programó seguimientos para la vigencia 2014.
d. Camilo Mendoza Rozo, Vicepresidente de Planeación, Riesgos y Entorno; programó dos seguimientos  30 de julio de 2014 y 31 de enero de 2015.
e. Héctor Jaime Pinilla Ortiz, Vicepresidente Jurídico; programó tres seguimientos  30 de abril de 2014,  30 de agosto de 2014 y 30 de diciembre de 2014. (a tiempo de su retiro del servicio, se ha debido generar el balance final frente al seguimiento)
f. Javier Alberto Hernández López, Vicepresidente ejecutivo; programo un seguimiento. (a tiempo de su retiró del servicio, ha debido generar el balance del acuerdo como seguimiento.)
</t>
    </r>
    <r>
      <rPr>
        <b/>
        <sz val="12"/>
        <rFont val="Aptos Narrow"/>
        <family val="2"/>
        <scheme val="minor"/>
      </rPr>
      <t>NC 2831:</t>
    </r>
    <r>
      <rPr>
        <sz val="12"/>
        <rFont val="Aptos Narrow"/>
        <family val="2"/>
        <scheme val="minor"/>
      </rPr>
      <t xml:space="preserve"> 3. El  Vicepresidente Ejecutivo (Javier Alberto Hernández),  no alineó los compromisos del acuerdo de gestión con el plan de acción de la vigencia 2014 ( Ver tabla No.4 )
</t>
    </r>
    <r>
      <rPr>
        <b/>
        <sz val="12"/>
        <rFont val="Aptos Narrow"/>
        <family val="2"/>
        <scheme val="minor"/>
      </rPr>
      <t>NC 2832:</t>
    </r>
    <r>
      <rPr>
        <sz val="12"/>
        <rFont val="Aptos Narrow"/>
        <family val="2"/>
        <scheme val="minor"/>
      </rPr>
      <t xml:space="preserve"> 5. Las siguientes vicepresidencias no cuentan con la firma de alguna de las partes: superior jerárquico y/o  vicepresidente del acuerdo de gestión para la vigencia 2015: (Ver tabla No.4 y 5)
a. Camilo Mendoza Rozo, Vicepresidente de Planeación, Riesgos y Entorno.
b. German Córdoba Ordoñez, Vicepresidente Ejecutivo.  
</t>
    </r>
    <r>
      <rPr>
        <b/>
        <sz val="12"/>
        <rFont val="Aptos Narrow"/>
        <family val="2"/>
        <scheme val="minor"/>
      </rPr>
      <t>NC 2833:</t>
    </r>
    <r>
      <rPr>
        <sz val="12"/>
        <rFont val="Aptos Narrow"/>
        <family val="2"/>
        <scheme val="minor"/>
      </rPr>
      <t xml:space="preserve"> 6. Las siguientes vicepresidencias no programaron seguimiento a los compromisos pactados en el acuerdo de gestión de la vigencia 2015. (Ver tabla No.6)
a. Camilo Mendoza Rozo, Vicepresidente de Planeación, Riesgos y Entorno.
b. German Córdoba Ordoñez, Vicepresidente Ejecutivo.
c. María Clara Garrido Garrido,  Vicepresidente Administrativa y Financiera.  </t>
    </r>
  </si>
  <si>
    <t>TODOS LOS PROCESOS</t>
  </si>
  <si>
    <t>Vicepresidencias</t>
  </si>
  <si>
    <t>Grupo Interno de Trabajo Planeación.</t>
  </si>
  <si>
    <t xml:space="preserve">Yuly Andrea Ujueta Castillo </t>
  </si>
  <si>
    <t>Junio de 2014</t>
  </si>
  <si>
    <t>JUNIO</t>
  </si>
  <si>
    <t>22/03/2016, (VPRE)
* Se ajustará el instructivo ACUERDO DE GESTIÓN (GETH-I-001) en la vigencia 2016.
* Incluir acciones a tomar cuando un Vicepresidente se retira de la Entidad antes de terminar el periodo a cordado en el acuerdo de gestión.
* Enviar instructivo ajustado a los Vicepresidentes  en la vigencia 2016.
* Asesorar  a los Vicepresidentes en la elaboración y seguimiento a los acuerdos de gestión  en la vigencia 2016.</t>
  </si>
  <si>
    <t>20/09/2018: Se identificaron siete no conformidades relacionadas con los acuerdos de gestión. Se determina unificar las no conformidades 2392, 2829, 2830, 2831, 2832 y 2833. La no conformidad 2391 quedara con los contenidos de las no conformidades mencionadas anteriormente las cuales serán cerradas.
Con respecto a la no conformidad generada, se verificó el cumplimiento del plan de acción que se encuentra relacionado y se observó que la Entidad realizó la actualización del Instructivo correspondiente a los acuerdos de gestión (GETH-I-001 Versión 2).
Por otra parte, la Entidad implemento un formato asociado al acuerdo de gestión, el cual debe ser diligenciado y firmado entre el Presidente y Vicepresidentes de la Entidad.
Se evidenció que se encuentran publicados en la página web de la Entidad los acuerdos de gestión de los vicepresidentes correspondientes al periodo 2018.
Esta información se puede consultar en el siguiente vínculo: https://www.ani.gov.co/gestion-talento-humano/acuerdos-de-gestion.
Para generar el cierre de esta no conformidad, se solicita el seguimiento de los acuerdos de gestión correspondiente al primer semestre de 2018.
Se solicita la información  a talento humano y planeación para verificar su cumplimiento por parte de los vicepresidentes.
28/09/2018: Se evidenció que, durante el año 2018, no se encuentra el seguimiento a los acuerdos de gestión publicados en la página web para su consulta. De igual manera, esta información fue solicitada al grupo interno de trabajo de planeación y el grupo interno de trabajo de talento humano, pero no ha sido allegada la información a la oficina de control interno.
Por otra parte, no se evidenció las evaluaciones de los acuerdos de gestión de las Vicepresidencias ejecutiva, estructuración, planeación riesgos y entorno y jurídica. Se informó nuevamente al grupo interno de trabajo de planeación. 
Se encuentra pendiente otorgar a esta Oficina las evidencias para tenerla en cuenta para el cierre de esta no conformidad.  
De acuerdo con el instructivo “acuerdo de gestión”, se precisa lo siguiente: “el original del Acuerdo de Gestión deberá remitirse debidamente diligenciado y firmado, mediante memorando al Grupo Interno de Trabajo de Talento Humano”
Frente al cumplimiento del plan de acción propuesto para el cierre de la no conformidad, se evidenció que el instructivo “acuerdo de gestión” – GETH-I-001, fue actualizado a partir del 28 de febrero de 2017 y se encuentra disponible en la página web de la Entidad en el siguiente vínculo: https://www.ani.gov.co/sites/default/files/sig//geth-i-001_acuerdos_de_gestion_v2.pdf
No se evidencian avances en las siguientes actividades, que conforman el plan de acción para esta no conformidad:
1. Incluir acciones a tomar cuando un Vicepresidente se retira de la Entidad antes de terminar el periodo a cordado en el acuerdo de gestión. 
2. Enviar instructivo ajustado a los Vicepresidentes  en la vigencia 2016. 
3. Asesorar  a los Vicepresidentes en la elaboración y seguimiento a los acuerdos de gestión  en la vigencia 2016.
De lo anterior, se solicita evidencias al grupo interno de planeación para poder generar el cierre de la no conformidad. Por lo anterior, se registra un avance del 25% en el plan de acción propuesto.
30/11/2018: No se registraron avances en esta no conformidad. Se revisa la información con los responsables y confirman que esto se logrará a 31 de diciembre de 2018. Se realiza el ajuste a la fecha de terminación de las acciones de mejora.
31/05/2019 21/05/2019: Se evidenció en el seguimiento realizado por la Oficina de Control Interno, que la Entidad generó la actualización del instructivo asociado a los acuerdos de gestión. Este documento fue publicado el 19 de diciembre de 2019 en su versión 3. Se encuentra disponible en la página web de la Entidad en el siguiente vínculo: https://www.ani.gov.co/sites/default/files/sig/geth-i-001_acuerdos_de_gestion_v3_0.pdf_x000D_
Con respecto al cumplimiento del plan de acción propuesto para darle cierre a esta no conformidad, se observó el cumplimiento de la actualización del instructivo. Es de resaltar que se encuentra relacionado en este instructivo, las actividades que se deben realizar en el momento de ser desvinculado un vicepresidente de la Entidad. _x000D_
Frente a las actividades asociadas a enviar el instructivo a los vicepresidentes actualizado y asesorar  a los vicepresidentes en la elaboración y seguimiento de los acuerdos de gestión, no se evidenciaron avances._x000D_
Se envía correo electrónico al Grupo Interno de Planeación, con el fin de evidenciar avances al respecto._x000D_
De acuerdo con lo anterior, se evidenció un avance del 50% en esta no conformidad._x000D_
Se recibe memorando interno bajo el radicado No. 20196010079873, del 30 de mayo del presente año. El auditado informa los avances de las acciones de mejora propuestas de la siguiente manera:_x000D_
•	Se realizó la actualización del instructivo “acuerdo de gestión GETH-I-001 – versión 003”, con fecha del 19 de diciembre de 2018._x000D_
•	Se realizará la solicitud al Grupo Interno de Trabajo de Talento Humano dar cumplimiento al instructivo “acuerdo de gestión – GETH-I-001”, en especial lo referente al capítulo “publicación en página web”._x000D_
Se solicita modificar la fecha final del plan para el 31 de diciembre de 2019._x000D_
Se realizan los ajustes pertinentes y se genera un avance del 50% por dos acciones de mejora cumplidas. Quedan pendiente 2. (Yuly Andrea Ujueta Castillo )
04/07/2019 A través de memorando interno bajo el radicado 20196010081863, del 04 de junio de 2019, planeación solicita a Talento Humano, generar la publicación de los acuerdos de gestión. No se evidenció la publicación de los acuerdos de gestión en la página web de la Entidad._x000D_
_x000D_
Por otra parte, no se evidenciaron avances asociados a la asesoría que planeación propuso brindar a las vicepresidencias para la elaboración y seguimiento de los acuerdos de gestión._x000D_
_x000D_
Las acciones reportadas no generan avance. (Yuly Andrea Ujueta Castillo )
02/08/2019 Se realizó la consulta de los acuerdos de gestión en la página web de la Entidad, y se encontró que se encuentran publicados los acuerdos de gestión de los vicepresidentes administrativa y financiera, gestión contractual, ejecutiva, estructuración y jurídica. Se encuentra pendiente el acuerdo de gestión del Vicepresidente de Planeación, Riesgos y Entorno. Este último vicepresidente fue nombrado el 11 de julio del presente año. _x000D_
Se verificará la eficacia de este plan con el cumplimiento de las acciones establecidas para tratar esta no conformidad a través del acuerdo de gestión con el Vicepresidente Planeación, Riesgos y Entorno. Se realizará el seguimiento de lo anterior en el mes de agosto y se tendrá en cuenta lo establecido en el instructivo “acuerdos de gestión” que se encuentra vigente._x000D_
Se avanza un 70% en el cumplimiento de las acciones de mejora. Una vez se verifique su efectividad, se generará el cierre de la no conformidad._x000D_
Se encuentra pendiente verificar el último ajuste del instructivo, socialización del documento al VPRE y la asesoría que le presta GIT de planeación al Vicepresidente para generar su acuerdo de gestión. (Yuly Andrea Ujueta Castillo )
10/02/2020 De acuerdo con el correo electrónico recibido el pasado 13 de enero de 2020, y la información publicada en la página web, se evidenció el cumplimiento del plan de acción de esta no conformidad._x000D_
_x000D_
Se verificó la publicación del acuerdo de gestión correspondiente al Vicepresidente de Planeación, Riesgos y Entorno. _x000D_
_x000D_
El Instructivo asociado a acuerdo de gestión se ajustó en el año 2019 y se presentó la asesoría para el Vicepresidente de Planeación para la elaboración y tramite del acuerdo de gestión._x000D_
_x000D_
Por lo anterior, se concluye el cierre de la no conformidad. (Yuly Andrea Ujueta Castillo )</t>
  </si>
  <si>
    <t xml:space="preserve">No conformidad #03 – Se encontró que las actas del comité de Contratación, que registran la aprobación de los cambios en los documentos de la licitación de los proyectos 4G, no se encuentran firmadas por los participantes.
A juicio de esta Oficina, esta es una no conformidad grave que deja sin soporte alguno de responsabilidad, las críticas decisiones que se toman en el Comité de Contratación. Adicionalmente, la falta de estas firmas genera el riesgo de registro futuro de decisiones no autorizadas
</t>
  </si>
  <si>
    <t>Jurídico</t>
  </si>
  <si>
    <t>Grupo Interno de Trabajo Contratación.</t>
  </si>
  <si>
    <t>Septiembre de 2014</t>
  </si>
  <si>
    <t>SEPTIEMBRE</t>
  </si>
  <si>
    <t>Los originales de las Actas del Comité de Contratación correspondientes a las Vigencias 2013, 2014, 2015, 2016 y 2017 se encuentran debidamente suscritas en su totalidad y en custodia del Área de Archivo de la Entidad, Dependencia con la cual se puede verificar dicha situación. Las Actas emitidas durante la Vigencia 2018 se hallan en el archivo de la Gerencia de Contratación, en razón a que, conforme a la normatividad que rige el Archivo de las Entidades Públicas, este tipo de documentos debe considerarse como de Gestión y debe ser conservada durante dos (2) años por el área de origen. Por consiguiente, de manera atenta se solicita el cierre de esta No Conformidad.</t>
  </si>
  <si>
    <t>Dar traslado a la Vicepresidencia Jurídica – Gerencia de Contratación por competencia.
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t>
  </si>
  <si>
    <t xml:space="preserve">Se verificó el cumplimiento de la acción de mejoramiento de la no conformidad de acuerdo a los soportes remitidos mediante correo electrónico del 10/03/2019 </t>
  </si>
  <si>
    <t xml:space="preserve">No conformidad #07 – Se detecta una demora en la radicación de las bitácoras de estructuración técnica y financiera de los proyectos 4G auditados, en relación con las disposiciones establecidas en el Artículo Octavo – Ámbito de aplicación y Régimen de Transición -de la Resolución 959 de 2013 </t>
  </si>
  <si>
    <t>No conformidad #07: Se realizara un cronograma y se efectuara un seguimiento por parte de la Vicepresidencia de estructuración</t>
  </si>
  <si>
    <t>Cronograma de seguimiento en tiempo y responsables para cada Bitácora</t>
  </si>
  <si>
    <t xml:space="preserve">
08/08/2019 Mediante acta No. 4 de 01/08/2019,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</si>
  <si>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4. Respecto a las obras pendientes como es en la Intersección Buenos Aires, donde de manera directa se afectó en tres puntos la vía férrea a cargo del INVIAS, es determinante que mediante mesas de trabajo entre Concesionario, Interventoría, ANI e INVIAS se defina la restitución de la red férrea o los pasos férreos en este punto acorde a la normatividad del Ministerio de Transporte, Manual de Normatividad Férrea Parte I y Parte II, la resolución 000453 de 12 de febrero de 2009  y resolución 241 del 24 de mayo de 2011, “Por la cual se fija el procedimiento para el otorgamiento de los permisos para el uso, la ocupación y la intervención de la infraestructura férrea nacional concesionada”. Esto con miras a llevar a cabo la intersección conforme que es una obligación a realizar por parte del concesionario y en este momento no se ha realizado.</t>
  </si>
  <si>
    <t>Retrasos en la ejecución de proyectos</t>
  </si>
  <si>
    <t>Vicepresidencia  Ejecutiva (VEJ)</t>
  </si>
  <si>
    <t>Girardot-Ibagué-Cajamarca GIC</t>
  </si>
  <si>
    <t>Daniel Felipe Sáenz Lozano</t>
  </si>
  <si>
    <t>Mayo de 2015</t>
  </si>
  <si>
    <t>MAYO</t>
  </si>
  <si>
    <t>27/09/2022</t>
  </si>
  <si>
    <t xml:space="preserve">1.Ante corte de línea férrea antes de 2012, la ANI suspende la obra con oficio 2014-306-007616-1 del 28-04-14. 2.La ANI con oficio 2014-306-009649-1 del 26-05-14, solicitó arreglo con el INVÍAS. 3.La Interventoría detectó el corte, informó y solicitó solución con los oficios con radicado ANI, 2013-409-038660-2 del 25-09-13, 2014-409-043420-2 del 08-09-14, 2014-409-052771-2 del 27-10-14, 2014-409-064239-2 del 23-12-14, 2015-409-036331-2 del 19-06-15 4.El Concesionario con GIC-2015-01399 del 29-07-15 informó de contrato con el INVÍAS para permiso ocupación 5.El 13 de marzo de 2015, la ANI solicita al Concesionario el reinició de las obras lo más pronto posible teniendo en cuenta que debía regularizar la situación con el INVIAS 6.Con la comunicación 2015-306-014160-1 del 01-07-2015, la ANI le solicitó al Concesionario informar sobre los avances de la problemática de los cruces entre el corredor férreo a cargo del INVIAS 7.El Concesionario con la comunicación GIC-2015-01399 del 29-07-2015, le indicó a la ANI, lo que se le había comunicado a la Interventoría con la comunicación GIC-2015-01165 y le indicó que se había elaborado el documento a suscribir con el INVIAS. 8.Entre 2015 a 2017 se trató de regularizar la situación con la suscripción del acuerdo con el INVAS, finalmente esta entidad se negó a suscribir el documento. 9. Las obras reiniciaron el 20 de febrero de 2017 y finalizaron en el mes de marzo de 2018, quedando pendiente por regularizar los cruces Férreos. 10. Durante el 2018 al 2021 se planteó la suscripción de un otrosí entre la ANI, Concesionaria San Rafael y APP GICA con el fin de que los concesionarios se comprometieran a construir los pasos a desnivel necesarios en caso de la reactivación de las Líneas Férreas, finalmente este documento fue descartado. 11. Finalmente, la ANI con la comunicación 20223050016101 del 25-01-2022, informa al INVIAS que los cruces férreos se seguirán tratando como hasta el momento y que en caso de la reactivación de las líneas Férreas afectadas, la Agencia utilizará los mecanismos contractuales para adelantar la construcción de los pasos a desnivel requeridos </t>
  </si>
  <si>
    <t>28/02/2022</t>
  </si>
  <si>
    <t xml:space="preserve">
27/09/2022 La No Conformidad se formuló a través del informe de auditoría con memorando ANI No. 20151020070613 del 19 de junio de 2015 ya que se evidenciaron obras pendientes en el proyecto debido a que estas afectaban corredores férreos a cargo del Instituto Nacional de Vías (INVIAS), tal como la intersección Buenos Aires._x000D_
_x000D_
A través del plan de mejoramiento se evidencia que en el proyecto se adelantó gestión para el tratamiento de la problemática sobre los cruces entre las vías férreas a cargo de INVIAS y los tramos de vía a cargo de la Concesión San Rafael, dado que esta situación limitaba su construcción; gestión que incluyó el análisis de un acuerdo con el INVIAS y de la suscripción de modificaciones contractuales a los contratos administrados por la ANI y relacionados con el corredor vial Girardot – Ibagué – Cajamarca._x000D_
_x000D_
A pesar de que mencionados documentos no se suscribieron, las acciones de mejoramiento demuestran que la gestión interinstitucional entre la ANI y el INVIAS permitieron reiniciar las obras viales que interceptaban la línea férrea, pues, por ejemplo, a través de la comunicación con radicado ANI No. 20154090156152 del 18 de marzo de 2015, el Concesionario informó a la Interventoría Consorcio Interconcesiones lo siguiente:_x000D_
_x000D_
“En seguimiento a la reunión sostenida en las oficinas de la Concesionaria San Rafael en Ibagué se acordó el reinicio de la construcción de la Intersección Buenos Aires a desnivel, tal como había sido aprobada por la ANI y la Interventoría del Contrato, la cual se encontraba suspendida hasta tanto no hubiese claridad en relación con el tratamiento que habría de darse a las intersecciones entre el Corredor Férreo a cargo del INVIAS y los tramos de vía concesionados a San Rafael S.A._x000D_
_x000D_
Dicha claridad se obtuvo como desenlace de la reunión sostenida entre los doctores Luis Fernando Andrade, Presidente de la ANI y Carlos García director del INVÍAS que desembocó en que representantes de la Concesionaria tuvieron con el doctor Carlos Valencia, director de la red Terciaria del INVIAS. Como resultado de dicha reunión se llegó a los acuerdos que fueron conocidos por la ANI._x000D_
_x000D_
De esta manera nos permitimos confirmar que a partir de la fecha se reiniciarán los trabajos de construcción de la intersección a desnivel conocida como Buenos Aires.”_x000D_
_x000D_
En línea con lo anterior, las acciones de mejoramiento demuestran que las obras viales que interceptaban el corredor férreo se finalizaron y fueron verificadas por la Interventoría Consorcio MAB, incluida la intersección Buenos Aires, mencionada en la No Conformidad; lo que se sintetiza en el memorando con radicado ANI No. 20223050016101 del 25 de enero de 2022, en el que también la ANI informa al INVIAS el tratamiento que se continuará dando a los cruces férreos con ocasión de la terminación del contrato de concesión No. 007 de 2007, así:_x000D_
_x000D_
“Teniendo en cuenta lo anterior, que el Contrato de Concesión 007 de 2007 tiene prevista como fecha máxima de terminación el 23 de marzo de 2022 y que la infraestructura objeto de dicho contrato será revertida y entregada a la APP GICA S.A. para que conforme al alcance de la Unidad Funcional 3 adelante la correspondiente operación y mantenimiento en el marco de la ejecución del Contrato APP No. 002 de 2015, atentamente se informa que, los cruces con los corredores férreos continuarán 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 mecanismo que normativamente esté dispuesto para el efecto.”_x000D_
_x000D_
Debido a que la gestión adelantada al interior del proyecto permitió que se finalizaran las obras producto de la No Conformidad, se considera que ha desaparecido la que causa que dio lugar a la misma y por ende se declara la efectividad del plan de mejoramiento. (Daniel Felipe Sáenz Lozano)</t>
  </si>
  <si>
    <t>29/04/2016 Mediante correo electrónico del 29/04/2016, se anexa comunicación por parte del concesionario, en donde se evidencia el ACUERDO DE CONCILIACIÓN CRUCES FERREOS INVIAS. Sin embargo, es necesario enviar el documento final firmado.
17/06/2016 Mediante correo electrónico del 17/06/2016 se informa que este hallazgo se ha venido trabajando en versiones distintas para llegar a la definición del acuerdo. Por tal motivo, se  anexa la última versión revisada y socializada al concesionario San Rafael para su análisis ya que es la expedida por la ANI.
14/09/2016 Mediante correo electrónico del 14/09/2016, se anexa documento final enviado al INVIAS, y las observaciones a corregir del mismo.
03/03/2017 Mediante correo electrónico recibido el 3 de marzo de 2017 se relacionan 5 acciones de seguimiento:
1. Mediante radicado ANI No. 2016-409-071991-2 del 8 de agosto de 2016 el INVIAS econtró no viable el acuerdo.
2. El 22/11/2016 llega solicitud del INVIAS para tomar acciones correspondientes de restitución del corredor férreo con Rad ANI 2016-409-106087-2.
3. El 15/12/2016 el Concesionario Informa que se acordó reunión el 7 de Diciembre para definir las interferencias del corredor con Rad ANI 2016-409-114809-2.
4. El 24/01/2017 la interventoría solicita se informe el avance de las gestiones realizadas por el concesionario ante el INVIAS con Rad ANI  2017-409-008106-2.
5. El 02/02/2017 Concesionario comunica a Interventoría que están revisando el tema y que posterior a reunión a realizar con El gerente Carretero 2, procederán a realizar reunión con Carlos Garcia Director del INVIAS con Rad ANI 2017-409-010993-2.
03/08/2017 El 3 de agosto de 2017, la supervisión del proyecto indica que el concesionario continúa con el trámite correspondiente ya que la reunión con el director del INVIAS no se ha podido realizar.
28/02/2018 - La OCI envió un correo a la supervisión solicitando documentos que evidencien gestión para subsanar la no conformidad.
12/03/2018 - La supervision envia un correo a laOCI donde evidencia la gestion efectuada para cerrar la no conformidad. 
En el mes de marzo se realiza auditoria tecnica con numero de Rad. 20181020051223 donde se analisa lo siguiente: 
"Actualmente la intersección Buenos Aires fue culminada parcialmente el pasado 28 de febrero de 2018; sin embargo, la culminación de las obras y entrada en operación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la IP GICA que se encuentra de manera paralela al presente contrato.
Si bien la obra ya fue prácticamente culminada es necesario que se termine de adelantar el documento donde se precise la responsabilidad del concesionario para realizar las obras necesarias para el restablecimiento del corredor férreo en los cruces de la intersección que fueron afectados.
A la fecha, el plan de mejoramiento de esta no conformidad está pendiente del documento anteriormente señalado y la supervisión del proyecto reporta que el mismo no se ha podido culminar debido a que hay algunas observaciones respecto a una póliza que establece la vigencia para que el concesionario realice la obra y el valor asegurado, pero que se sigue haciendo la gestión para lograr que dicho documento pueda subsanar esta particularidad"
28/02/2018 La OCI mediante correo electrónico solicita documentos que evidencien gestión para subsanar la no conformidad.
12/03/2018 La supervision envia un correo a la OCI donde comenta gestion efectuada para cerrar la no conformidad. 
23/03/2018 En el mes de marzo se realiza auditoria tecnica con numero de Rad. 20181020051223 donde se analiza que a pesar de que la intersección Buenos Aires fue culminada en febrero de 2018, ésta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4G IP GICA. A la espera de este documento para subsanar no conformidad.
Teniendo en cuenta que el Proyecto cuenta con nueva Interventoría a partir del 09 de mayo de 2018,  se llevo a cabo una reunión el día 25 de junio de 2018 en conjunto con el Conesionario, Interventoría y la ANI, en la cual se le compartio el documento trabajado previamente.
Actualmente, se encuentra en revisión y comentarios por parte del nuevo Interventor con el fin de proceder a suscribir el documento.
04/07/2018 – Se evidencia gestión por parte de la Supervisión. Se solicita copia del acta de la reunión con la nueva interventoría del 25 de junio de 2018. Pendiente el documento donde el Concesionario se compromete a realizar las obras que sean necesarias en caso de que este corredor férreo se reactive, ya sea en el plazo actual de la concesión o en el contrato de 4G IP GICA. De la misma manera se solicita que notifiquen la nueva fecha para el cierre de esta no conformidad. 
27/09/2018 – Esta oficina (OCI) envía correo electrónico solicitando allegar evidencia de la gestión para dar cierre a la no conformidad. Se solicita proponer nueva fecha de cierre a la no conformidad que supero el tiempo establecido. 
16/10/2018 – Mediante correo electrónico, la supervisión allega la trazabilidad de la gestión que se ha realizado para el acuerdo de conciliación cruces férreos ANI, allegan el borrador del Acta de la reunión del 25 de julio de 2018 que aún se encuentra en revisión y el proyecto del Otrosí modificatorio incluyendo los componentes que se habían incluido en el Acta de acuerdo que se venía trabajando previamente. La supervisión propone nueva fecha de cierre a la no conformidad para el primer trimestre de 2019 (30/03/2019), No obstante, esta oficina considera que el cierre de esta no conformidad no debería ser mayor a diciembre de 2018. Pendiente Acta definitiva del 25 de julio y Otrosí firmado. Se debe continuar con el seguimiento al cierre de la no conformidad. (50%)
14/12/2018 Se recibe por correo electrónico del supervisor las gestiones realizadas para el cierre de la no conformidad; se señalo siguiente:
1. 17 de octubre, se recibió correo electrónico con el concepto previo emitido por la Interventoría del Proyecto
2. 13 de noviembre, se recibió correo electrónico del Concesionario, mediante el cual remitieron el documento con algunas observaciones y ajustes
3. 15 de noviembre, se recibe correo electrónico del Área Juridica con algunas observaciones y ajustes a los documentos remitidos previamente.
4. 16 de noviembre, el documento ajustado es remitido al equipo de apoyo para revisión y ajustes que correspondan.
5. 21 de noviembre, se recibe el documento con nuevos ajustes del área jurídica.
6. 27 de noviembre,  se revisa el documento en plan de seguimiento, se concluye que se requiere pronunciamiento de Estructuración de la ANI y del INVIAS que certifiquen que las líneas férreas afectadas no serán reactivadas en el corto o mediano plazo, con este insumo, se debe tramitar la solicitud formal de Otrosí del Concesionario, así como el concepto formal de la Interventoría
7. Las comunicaciones al INVIAS y Estructuración de la ANI se encuentran en proceso de radicación, una vez se cuente con estos insumos, podrá continuar con el proceso.
De acuerdo a lo anterior se mantiene el avance y se sigue pendiente de las gestiones para dar cierre a la no conformidad que esta dentro del tiempo previsto por la supervisión del proyecto.
29/04/2019 Vía correo electrónico se solicitó a la Supervisión documentación que permita dar cierre a la no conformidad o que se replantee, debidamente argumentado, un nuevo plazo para el cierre ya que este venció el 31 de marzo de 2019. A lo que la supervisión, por ese mismo medio, notificó que a partir de mesa de trabajo a realizar el 29/04/2019 se notificará a la OCI del paso a seguir y posibles plazos estimados para dar cierre a la no conformidad. Se mantiene avance en 50%.
29/05/2019 El 23 de mayo de 2019, vía correo electrónico la Supervisión reportó con evidencias que se esta trabajando en el estudio de conveniencia y oportunidad de la modificación contractual, a los contratos de concesión No. 007/2007 y 002/2015, que permita solucionar la causa raíz de la no conformidad. La Supervisión considera que el documento correspondiente podrá estar escrito finalizando agosto de 2019; por lo tanto, se modifica fecha de terminación a 30/08/2019. Se mantiene avance en 50%. (Daniel Felipe Sáenz Lozano)
23/08/2019 En virtud de que el plan de mejoramiento vigente vence el 30 de agosto de 2019, vía correo electrónico se solicitó a la supervisión copia de las modificaciones contractuales a los contratos de concesión 007/2007 y 002/2015, o en su defecto evidencias de la gestión que se viene adelantanto al respecto. (Daniel Felipe Sáenz Lozano)
17/09/2019 Con base en la trazabilidad de la gestión para suscribir la modificación contractual que afectará los contratos de concesión No. 007/2007 y 002/2015, remitida por parte de la Supervisión mediante correo electrónico del 5 de septiembre de 2019, mediante la cual se evidencia que persisten observaciones al respecto, siendo esta la razón para que la Supervisión solicite prórroga para cumplir el plan de mejoramiento, se amplia el plazo hasta el 31 de diciembre de 2019. (Daniel Felipe Sáenz Lozano)
28/01/2020 El 27/01/2019, vía correo electrónico se solicitó a la Supervisión documentación que soporte los avances que se han tenido para subsanar la no conformidad cuyo plan, acorde al PMP vigente venció el pasado 31 de diciembre de 2019. (Daniel Felipe Sáenz Lozano)
12/03/2020 A partir de reiteración de parte de la Oficina de Control Interno sobre evidencias de cumplimiento del plan de mejoramiento, la Supervisión remitió mediante correo electrónico del 11 de marzo trazabilidad de acciones al respecto, así:
1. 2 de octubre de 2019, El área jurídica de GIC remite el documento de estudios previos resolviendo las observaciones jurídicas realizadas por GICA.
2. 9 de octubre de 2019, la Interventoría Consorcio MAB remite la caracterización social solicitada por GICA
3. 9 de octubre de 2019, se remite la caracterización social a GICA para revisión y observaciones
4. 9 de octubre de 2019, la supervisión de GICA informa que no cuenta con observaciones a la caracterización.
5. 18 de octubre de 2019, la interventoría Consorcio MAB remite borrador de comunicación con la favorabilidad de la suscripción del documento.
6. 18 de octubre de 2019, se remite el documento al equipo de apoyo de GIC y a la supervisión de GICA.
7. 06 de diciembre de 2019, bajo comunicación CMAB-1- 476-1040-19, radicado ANI 20194091275922 la interventoría Consorcio MAB, da alcance a la comunicación CMAB-1-476-0526-19 (Radicado ANI 2019-409-066968-2) y a la Comunicación GIC-IB-2019-1167 del 27-sep-19. Concepto favorabilidad suscripción para la regularización cruces férreos.
8. 09 de diciembre de 2019. Se remite la comunicación 20194091275922 junto con los demás soportes a la supervisión de GICA para revisión y observaciones.
En virtud de lo anterior, se solicitó prórroga para cumplir con el plan de mejoramiento hasta el 31 de diciembre de 2020.
 (Daniel Felipe Sáenz Lozano)
03/12/2020 Mediante correo electrónico del 3 de diciembre de 2020 se solicitaron evidencias de cumplimiento del plan de mejoramiento, cuya terminación se tiene prevista para diciembre de 2020. (Daniel Felipe Sáenz Lozano)
10/12/2020 Mediante correo electrónico del 10 de diciembre de 2020 la Supervisión informó sobre la gestión adelantada en 2020, que se vio limitada por la pandemia a causa del COVID-19. Asimismo, indicó que se espera tramitar la modificación contractual durante el primer semestre de 2021. De esta manera se estableció 30 de junio de 2021, como fecha de terminación. (Daniel Felipe Sáenz Lozano)
10/12/2020  -Modificación de fecha- Mediante correo electrónico del 10/12/2020 la Supervisión indicó que se espera tramitar la modificación contractual durante el primer semestre de 2021. De esta manera se estableció 30 de junio de 2021 como fecha de terminación. (Daniel Felipe Sáenz Lozano)
11/06/2021 Teniendo en cuenta que el plan de mejoramiento vence el 30-06-2021, mediante correo electrónico se solicitó remitir evidencias que acrediten el cumplimiento de la acción de mejoramiento. (Daniel Felipe Sáenz Lozano)
23/06/2021  -Modificación de fecha- Mediante correo electrónico la Supervisión informa que "(...) durante este periodo se realizaron mesas de trabajo que permitieron que el equipo de apoyo del proyecto GICA aprobara el documento.  Así las cosas, luego de tramitar unos Otrosíes independientes del proyecto GIC y GICA, procederemos a tramitar el correspondiente Otrosí de Cruces Férreos._x000D_
 _x000D_
Finalmente, esperamos poder finalizar la gestión a más tardar durante el mes de septiembre de 2021."; razón por la que se prorroga plan de mejoramiento hasta el 30 de septiembre de 2021._x000D_
 (Daniel Felipe Sáenz Lozano)
06/09/2021 Teniendo en cuenta que el plan de mejoramiento vence el 30-09-2021, mediante correo electrónico se solicitó remitir evidencias que acrediten el cumplimiento de la acción de mejoramiento.  (Daniel Felipe Sáenz Lozano)
14/09/2021  -Modificación de fecha- Mediante correo electrónico la Supervisión informó que el borrador de otrosí proyectado entre los proyectos GIC y GICA fue remitido el pasado 8 de julio de 2021 vía correo electrónico a la Concesionaria San Rafael. Al respecto el Concesionario emitió respuesta el pasado 9 de septiembre indicando que el documento se encontraba en revisión de la junta directiva de la Concesión._x000D_
_x000D_
La Supervisión también informó que si el Concesionario no se manifiesta o se manifiesta de manera negativa, se estudiará la posibilidad de incluir este tema en la Demanda de reconvención del Tribunal Arbitral que radicó la Concesionaria contra la Agencia en la Cámara de Comercio de Bogotá._x000D_
 _x000D_
Lo anterior dio lugar a solicitar una prórroga de cumplimiento del plan de mejoramiento hasta diciembre de 2021. (Daniel Felipe Sáenz Lozano)
01/12/2021 Teniendo en cuenta que el plan de mejoramiento vence el 31-12-2021, mediante correo electrónico se solicitó remitir evidencias que acrediten el cumplimiento de la acción de mejoramiento.   (Daniel Felipe Sáenz Lozano)
10/12/2021 Mediante correo electrónico del 09/12/2021 la Supervisión presenta, con evidencias, un balance de las acciones ejecutadas, así:_x000D_
_x000D_
" 1. Mediante comunicación 20213050292911 del 20 de septiembre de 2021 se remitió la propuesta de Otrosí de Cruces Férreos al Concesionario solicitando su revisión y aprobación, a la fecha no hemos obtenido respuesta a dicha comunicación_x000D_
_x000D_
2. En el informe anterior se había manifestado que se estaba estudiando la posibilidad de incluir este tema en la demanda arbitral que radicó la Concesionaria San Rafael contra la Agencia. Sin embargo, luego de realizar el análisis respectivo en conjunto con el interventor del proyecto, las áreas jurídica contractual y de defensa judicial, se concluyó que no era posible incluirlo debido a que no existían argumentos suficientes que determinarán la responsabilidad absoluta del Concesionario._x000D_
_x000D_
3. Finalmente, por instrucción del Vicepresidente Ejecutivo, se encuentra en proceso de revisión y radicación una comunicación dirigida al INVIAS, en la que la Agencia solicita a esta entidad como propietaria y administradora de las líneas férreas, autorización para mantener los cruces tal y como se encuentran actualmente y en caso que se llegaren a reactivar, realizar las obras necesarias en el marco de la ejecución de la APP GICA.  Se espera que esta comunicación quede radicada antes de finalizar el año, se adjunta el borrador de la misma."_x000D_
_x000D_
En respuesta a dicho balance se recomienda revisar el alcance y fecha de terminación del plan de mejoramiento, dado que la fecha actual de finalización es 31 de diciembre de 2021._x000D_
_x000D_
 (Daniel Felipe Sáenz Lozano)
15/12/2021  -Modificación de fecha- Mediante correo electrónico la Supervisión solicita prórroga para dar cumplimiento al plan de mejoramiento, así: "Mientras realizamos los trámites internos y recibimos respuesta del INVIAS, solicitamos un plazo estimado hasta el 28 de febrero de 2022". (Daniel Felipe Sáenz Lozano)
16/02/2022 Mediante correos electrónicos del 7 y del 15 de febrero de 2022 se solicitó a la Supervisión evidencias del cumplimiento del plan de mejoramiento debido a que se tiene previsto que su fecha de terminación sea el 28 de febrero de 2022._x000D_
_x000D_
Ante estas solicitudes, la Supervisión remitió copia del radicado ANI No. 20223050016101 del 25-01-2022, donde se informa al INVIAS que en marzo de 2022 se prevé revertir la infraestructura del proyecto y que esta hará parte del contrato de concesión No. 002 de 2015. En dicha comunicación la ANI también informa que "(...) los cruces con los corredores férreos continuarán_x000D_
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cualquier_x000D_
mecanismo que normativamente esté dispuesto para el efecto."_x000D_
_x000D_
Al revisar el contenido de la comunicación citada se evidencia que la intersección Buenos Aires, que dio lugar a la no conformidad, ha sido finalizada; por lo que, se sugirió a la Supervisión revisar el alcance del plan de mejoramiento actual, orientándolo a demostrar que la intersección Buenos Aires se construyó y a demostrar cómo se han venido tratando los cruces con las vías férreas en el proyecto. (Daniel Felipe Sáenz Lozano)
29/03/2022 Mediante correos electrónicos del 02-03-2022 y del 29-03-2022 se reiteró al Líderl del Equipo de Coordinación y seguimiento alerta sobre vencimiento del plan de mejoramiento. (Daniel Felipe Sáenz Lozano)
30/03/2022  -Modificación plan- Mediante correo electrónico del 30-03-2022 el Líder del Equipo de Coordinación y Seguimiento presenta modificación de plan de mejoramiento, que demuestra las acciones desplegadas por la Entidad para superar la situación que dio lugar a la No Conformidad. (Daniel Felipe Sáenz Lozano)
30/03/2022 Una vez revisados los soportes del plan de mejoramiento recibido el 30-03-2022, especialmente lo correspondiente a las acciones No. 10 y 11, se evidenció que las obras que dieron lugar a la no conformidad finalizaron y que la ANI tiene una decisión frente al manejo que se dé sobre los cruces con líneas férreas en caso de no tener un pronunciamiento del INVIAS al respecto._x000D_
_x000D_
La finalización de las obras que en su momento se identificaron como pendientes por parte de la Oficina de Control Interno demuestran que ha desaparecido la causa que dio lugar a la no conformidad; por lo que, se considera que las acciones ejecutadas por la Entidad han sido EFECTIVAS. (Daniel Felipe Sáenz Lozano)</t>
  </si>
  <si>
    <t>Efectiva</t>
  </si>
  <si>
    <t>https://anionline.sharepoint.com/:f:/s/PMPMotor/Eo3DJBBh07tLuhDQ24oaL_gBgeOOx7lJKFzmFxQwRL5N1g?e=xF8958</t>
  </si>
  <si>
    <t>(2015) A lo largo del corredor se evidencian sitios donde el manejo que se realizó a los cortes en talud evidencian ausencia de pradización como mecanismo de compensación ambiental y mitigación de derrumbes; es necesario emprender dichas actividades para mejorar la estabilidad de diferentes puntos a lo largo del corredor.
(2018) En auditoría de marzo del año 2018, se reafirma esta no conformidad,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t>
  </si>
  <si>
    <t>Siberia – La Punta – El Vino – La Vega - Villeta</t>
  </si>
  <si>
    <t>Carlos Felipe Sánchez Pinzón</t>
  </si>
  <si>
    <t>1. Evidenciar, a partir de un informe de la interventoría, el estado actual de los sitios criticos, sus implicaciones para el corredor y la forma en la cual se está garantizando el cumplimiento del reglamento de operación contractual.</t>
  </si>
  <si>
    <t>Mediante correo electrónico del 21/12/15 se anexa acta de reunión en donde se expone la problemática; sin embargo, es necesario conocer las acciones por parte del concesionario. Por tal motivo, mediante correo electrónico del 05/04/2016 se informa que aún quedan pendientes por parte del concesionario.
Mediante correo electrónico del 29/08/2016  se informa que se encuentra en elaboración las actas de entrega y entrada de operación, de los diferentes tramos, ya que el día 26 de agosto de 2016, se entregó toda la vía en segunda calzada completa.
Verbalmente la supervisión del proyecto indicó a la OCI el 4 de abril de 2017 que los taludes son propiedad privada a los que no se les puede hacer seguimiento. A la espera de evidencias para cerrar no conformidad. 
Mediante correo electrónico del 7 de julio de 2017, allegado por la supervisión, se evidencia que se están realizando los trámites pertinentes (Radicado ANI 20174090671472).
Mediante correo electrónico del 02 de marzo de 2018, de 2018 la supervisión envió un informe de resumen de la estabilización de los taludes en el tramo 3 del proyecto; sin embargo, este informe se auditó en marzo de 2018, emitiendo conclusiones al respecto.
Mediante informe de auditoría de marzo de 2018 (radicado ANI 20181020051503) la OCI ratificó y complementó la no conformidad de la siguiente manera:
"se reafirma la no conformidad abierta en el año 2015,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
07/05/2018 Se recibe correo electrónico de fecha 20 de abril de 2018 y memorando de fecha 24 de abril de 2018, en los cuales la Supervisión presenta el plan de mejoramiento. Este se encuentra aprobado por parte de la OCI. Se hará seguimiento periódico a los avances antes de las fechas de entrega.
06/06/2018 - Vía correo electrónico se solicitaron evidencias de seguimiento al cierre al plan de mejora para cerrar la no conformidad 
21/06/2018 Luego de algunos correos de seguimiento, la supervisión confirma que aún está a la espera  de la aprobación de recursos por 20.000 millones de pesos para atender los puntos críticos que no fueron intervenidos por el Fondo de Adaptación. Estos recursos fueron solicitados por la Vicepresidencia de Gestión Contractual presenta a la Vicepresidencia de Planeación, Riesgos y Entorno.
17/09/2019 En reunión de seguimiento, la Supervisión informa y allega los soportes la gestión que ha adelantado a la fecha para atender las inestabilidades del kilómetro 60, en el cual se encuentran en ejecución las obras de estabilización con un avance del 90%, frente a lo cual el Concesionario estima habilitar la doble calzada (sentido Bogotá - Villeta) el 15 de octubre de 2019. Con respecto al kilómetro 70 de la vía, manifiesta que en el anteproyecto para el año 2020 se solicitaron recursos a la Nación para la ejecución de las obras de mitigación y actualmente en la cuenta OCCIRRENTA del proyecto se continúan acumulando recursos para poder atender dicho punto._x000D_
_x000D_
Frente al plan de mejoramiento, la Supervisión solicita reformularlo, de la siguiente manera:_x000D_
_x000D_
1.	Evidenciar, a partir de un informe de la Interventoría, el estado actual de los sitios críticos, sus implicaciones para el corredor y la forma en la cual se está garantizando el cumplimiento del reglamento de operación contractual._x000D_
Se mantiene la fecha de finalización para el 31/10/2019._x000D_
_x000D_
 (Carlos Felipe Sánchez Pinzón)
28/10/2019 En reunión del 22/10/2019 la Supervisión manifiesta que actualmente se está cumpliendo con el reglamento de operación de la vía y por lo tanto solicita el cierre de la no conformidad._x000D_
_x000D_
De parte de la Oficina de Control Interno se señala que a pesar de que se está cumpliendo con el reglamento de operación de la vía y se evidencia que se ha atendido uno de los tramos con puntos críticos (K60), se evidencia que aún están pendientes por atender dos tramos con puntos críticos (en el K67 y K70), lo cual hace parte de las situaciones que dieron origen a la no conformidad (i.e. estabilización de puntos críticos y cierres de carril derecho)._x000D_
_x000D_
Por otra parte, se ha evidenciado la gestión que ha desarrollado la Supervisión en el marco de sus competencias, solicitando la aprobación de recursos adicionales para el proyecto con el fin de atender los puntos críticos, lo cual está en cabeza de un tercero, externo a la ANI que es el Ministerio de Hacienda._x000D_
_x000D_
En consecuencia, la Oficina de Control Interno solicita soportes de las solicitudes de recursos para el proyecto con el fin de estudiar la gestión desarrollada por la Supervisión y pronunciarse sobre el cierre de la no conformidad._x000D_
_x000D_
Posteriormente, mediante correo electrónico, la Oficina de Control Interno precisa que: de acuerdo con lo conversado en la reunión del pasado 22 de octubre de 2019 (acta adjunta) y una vez revisados los soportes recibidos en los correos en copia, se ha evidenciado:_x000D_
_x000D_
-	La gestión para solicitar recursos para la atención de puntos críticos del proyecto, según los anteproyectos para los años 2019 y 2020._x000D_
-	Que se garantiza el cumplimiento del reglamento contractual de operación, de acuerdo con los reportes de Interventoría con radicados ANI No. 20194091001922, 20194091118692._x000D_
-	Que se prioriza la gestión de la Supervisión para que el Concesionario mantenga atendidos los puntos críticos que le corresponden, según correo electrónico del 07/10/2019._x000D_
_x000D_
En consecuencia, se evidencia la gestión de la Supervisión, en el marco de sus competencias, para atender los puntos críticos del proyecto y garantizar la operación de la vía según las obligaciones del contrato de concesión, por lo que se da cierre a la no conformidad No. 2814 en el plan de mejoramiento por procesos de la Entidad. (Carlos Felipe Sánchez Pinzón)</t>
  </si>
  <si>
    <t xml:space="preserve">La Interventoría debe cumplir lo reglamentado por Ley en Colombia, respecto a examen que los ciclos de los recursos del concesionario garanticen que no hay violación a los LA/FT (lavado de activos y financiación de terrorismo). </t>
  </si>
  <si>
    <t>Férreo Pacifico</t>
  </si>
  <si>
    <t>Presentar los soportes en donde evidencia que ha iniciado todas las acciones que están a su alcance para verificar que el Concesionario implementa mecanismos para la prevención del lavado de activos y financiación del terrorismo.</t>
  </si>
  <si>
    <t>01/12/2015 Mediante correo electrónico del 01/12/15 se informa que ya está aprobada la Preforma No. 10; sin embargo, es necesario aportar doc soporte.
La violación al régimen de enajenación de la propiedad accionaria del concesionario es la causal 1 del proceso de caducidad que atraviesa el proyecto, como se evidencia en la resolución 1052 de 2 de agosto de 2017, la cual se recibió por correo electrónico del 14 de diciembre de 2017.
28/02/2018  La OCI mediante correo electrónico solicita documentación que soporte seguimiento a la NC.
19/04/2018 En mesa de trabajo, con participación de la supervisión, OCI e interventoría, se propone adicionar sección en el capítulo financiero de los informes mensuales de interventoría. Seguimiento a denuncias o alertas reportadas por terceros con relación a LA/FT por parte del concesionario. Como ejercicio adicional se evaluará la posibilidad de revisar el registro de los accionistas en listas internacionales (por ejemplo: listas Clinton, listas ONU). Pendiente el recibo de evidencias para dar cierre.
04/05/2018 Mediante correo electrónico la Supervisión remite copia de comunicación en la que la Interventoría solicita a Ferrocarril del Pacífico S.A.S que informe si a la fecha ha sido requerido por alguna entidad sometida a la vigilancia de la SFC, particularmente en lo referido al SARLAFT (Comunicación con radicado ANI No. 20184090423102 del 30 de abril de 2018). La OCI queda pendiente de la respuesta del Concesionario, al igual que las acciones de mejoramiento definidas en mesa de trabajo del 19 de abril de 2018.
06/06/2018- Vía correo electrónico se solicitaron evidencias de seguimiento al cierre al plan de mejora para cerrar la no conformidad 
27/07/2018 - Se evidencia gestión por parte de la Supervisión, no obstante el Concesionario no ha dado respuesta a esta petición. 
27/09/2018 – Esta oficina (OCI) envía correo electrónico solicitando allegar evidencia de la gestión para dar cierre a la no conformidad. Se solicita proponer nueva fecha de cierre a la no conformidad que supero el tiempo establecido. 
30/10/2018 - Con respecto a la respuesta por parte del concesionario, informamos que por parte de la interventoría del proyecto, se le requirió al concesionario radicado ANI No. 20184090423102, se informara si a la fecha había sido requerido por alguna entidad sometida a la vigilancia de la SFC, sin que a la fecha exista alguna respuesta.
La interventoria Nuevamente con radicado No. 20184091058752, de fecha 10 de octubre de 2018, requirio al Concesionario, la entrega de la información pertinente "reitera la solicitud al Concesionario para que se sirva informar si a la fecha ha sido requerido por alguna entidad sometida a la vigilancia de la SFC, particularmente en lo referido al Sistema de Administración de¡ Riesgo de Lavado de Activos y Financiación de¡ Terrorismo - SARLAF"
Por parte de la Gerencia del modo férreo y portuario, se realizará nuevamente el mismo requerimiento.  de igual forma solicitamos a la oficina de CI nos asesore en el caso tal no se obtenga ninguna respuesta por parte del concesionario, y poder cerrar la NC.
SE MODIFICA LA FECHA DE CIERRE DE LA NO CONFORMIDAD AL 31/12/2018, DE NO TENER PRONUNCIAMIENTO POR PARTE DEL CONCESIONARIO SE DEBERA MODIFICAR EL PLAN DE ACCION PARA EL CIERRE DE LA NO CONFORMIDAD. 
17/12/2018 Se solicita vía correo electrónico avances respecto al cierre de la no conformidad, a la fecha no se ha recibido retroalimentación al respecto. En caso de superar la fecha planteada para el cierre se remitira memo para definir la gestión y avance al área correspondiente.
28/01/2019 - 2856. Se solicitara a la Interventoria conminar al Concesionario y notifique a la ANI que documentos conforme a la normativa legal vigente, que documentos debe entregar el Concesionario para certificar que no realiza lavados de activos. La Supervisión solicitara a la Supersociedades si el Concesionario le ha garantizado la no violacion de LA/FT. En espereda de las comunicaciones y respuestas de los mismos. 
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12/07/2019 En reunión del 11/07/2019 la Interventoría precisa que, a la fecha de emisión de la no conformidad, el Consorcio Trenes del Pacífico no estaba a cargo de la Interventoría del proyecto y además precisa que esta obligación no hace parte de sus obligaciones contractuales. No obstante, la Interventoría ha requerido al Concesionario reiteradamente, sin recibir respuesta.
En este sentido, la Interventoría presentará los soportes en donde evidencia que ha iniciado todas las acciones que están a su alcance para verificar que el Concesionario implementa mecanismos para la prevención del lavado de activos y financiación del terrorismo.
Fecha de finalización reprogramada: 19/07/2019. (Carlos Felipe Sánchez Pinzón)
25/10/2019 En reunión del 25/10/2019, la Supervisión aclara que el Concesionario, FDP, no cuenta con fiducia. Y que por Ley, el control de SARLAFT lo hace el sector financiero. El manual de interventoría y Supervisión, establece que se solicitará a la fiducia el seguimiento de SARLAFT, en tal sentido, al no tener FDP fiducia y al no ser obligaciones de la ANI e Interventoría, la implementación de SARLAFT, es imposible hacer la certificación para FDP. Adicionalmente, esta posición es soportada por un informe de la Interventoría Consorcio Trenes del Pacífico (contrato 181 del 2016) con radicado ANI No. 20194090740052._x000D_
_x000D_
Por otra parte, en cuanto al contratista Tren de Occidente, se evidencian mediante radicados ANI No. 20194090896722 y 20194090863162, los informes de fiducia con el reporte del cumplimiento de la implementación del SARLAFT por parte del contratista Tren de Occidente._x000D_
_x000D_
Finalmente, la Supervisión considera que el manual de Supervisión e Interventoría, no debe incluir la función de la Interventoría en la que se le pide ejercer el control garantizando que no hay violación a los LA/FT (lavado de activos y financiación de terrorismo) según lo explicado anteriormente._x000D_
_x000D_
Se adjunta a la presente acta el correo electrónico, 30 de julio de 2019 donde se anexa el oficio con radicado ANI No. 20196010107793 del presidente de la Agencia al GIT de planeación._x000D_
_x000D_
De acuerdo con lo anterior, se evidencia la ejecución de acciones de mejoramiento asociadas a la no conformidad No. 2857, por lo que se le da cierre en el plan de mejoramiento por procesos de la Entidad. (Carlos Felipe Sánchez Pinzón)</t>
  </si>
  <si>
    <r>
      <t xml:space="preserve">6. Dotar de mecanismos de riego de agua para eventualidades de incendio en los centros de cómputo de los pisos 6 y 7. Igualmente dotar de sendos equipos extintores los cuartos que conforman el centro de cómputo del piso octavo.
</t>
    </r>
    <r>
      <rPr>
        <b/>
        <sz val="12"/>
        <color rgb="FFFF0000"/>
        <rFont val="Aptos Narrow"/>
        <family val="2"/>
        <scheme val="minor"/>
      </rPr>
      <t>AUDITORIA MES DE ABRIL 2018:</t>
    </r>
    <r>
      <rPr>
        <sz val="12"/>
        <rFont val="Aptos Narrow"/>
        <family val="2"/>
        <scheme val="minor"/>
      </rPr>
      <t xml:space="preserve"> 2. Los centros de datos de los pisos 6 y 7 no cuentan con un sistema de extinción de incendio por tubería y splinters (regaderas), entretanto, en los pisos 2 y 8, se cuenta con este sistema, pero extingue el incendio con agua y no con agente limpio o Solkaflam. Lo anterior no cumple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incendio y de pérdidas de bienes tangibles e intangibles.</t>
    </r>
  </si>
  <si>
    <t>Tecnológico</t>
  </si>
  <si>
    <t>ALGUNOS PROCESOS</t>
  </si>
  <si>
    <t>VAF - Grupo Interno de Trabajo Administrativo y Financiero.
VPRE- Equipo de Sistemas de información y tecnología</t>
  </si>
  <si>
    <t>Juan Diego Toro Bautista</t>
  </si>
  <si>
    <t>Septiembre de 2015</t>
  </si>
  <si>
    <t>- Incluir en el anteproyecto de presupuesto rubro mantenimiento
- Instalación de equipos de riego
- Instalación equipos extintores</t>
  </si>
  <si>
    <t>Se solicitó el presupuesto para adelantar la adquisición;
Luis Fabian Ramos</t>
  </si>
  <si>
    <t>Se documento con el anteproyecto de presupuesto 2017, se está a la espera de aprobación por parte de hacienda
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
Queda pendiente la implementación 
30/04/2017: Se encuentra en proceso de contratación. Ya supero la etapa de estudios previos. Sin embargo, Este contrato no contempló el tema de la implementación del sistema de riego de los centros de cómputo pisos 6 y 7. Se prorroga hasta 30 junio de 2018. Se incorporará nuevamente en el anteproyecto de presupuesto 2018. En cuanto a los extintores del piso 8, ya fueron adquiridos y ubicados debidamente.
30/06/2017: Se continua esperando la aprobación para la implementación del sistema de riego de los pisos 6 y 7. Se revisará nuevamente en noviembre de 2017.
30/11/2017 Se continua esperando la aprobación para la implementación del sistema de riego de los pisos 6 y 7. Se revisará nuevamente en enero de 2018.
28/02/2018 No se aprobó esta actividad en el presupuesto 2018. Se incluirá nuevamente en el presupuesto para 2019. Revisar nuevamente en 30/05/2018
05/04/2018: Se realiza la reasignación de esta nc a sistemas por competencia.
11/07/2018 mediante correo electronico de esta misma fecha se reitera la solicitud de la suscripción del plan de mejoramiento que corrija la causa raiz que dio origen a esta no conformidad. El plazo para el cumplimiento de este se fijó para el 19 de julio de 2018.
11/07/2018 La dependencia de sistemas mediante correo de esta misma fecha informa lo siguiente: "Se está adelantando un proceso de contratación que incluye el mantenimiento correctivo y adecuación con suministro de repuestos del sistema de detección y extinción de incendio con agente limpio 3M NOVEC 1230 y se solcito el cumplimiento de las normativas requeridas para este tipo de sistemas que aplica únicamente al centro de cómputo del 2 piso, este proceso se radico antes contratación el 15/06/2018 mediante el radicado 2018-103-008909-3. Se lo asignaron al abogado Omar Orlando Maldonado Gomez, quien realizó observaciones a los documentos, la cuales se van a revisar para poderlo publicar en el SECOP 2 próximamente."
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
07/06/2019 El sistema de regaderas para extinción de incendios fue implementado en la construcción inicial del edificio y no es de propiedad de la Agencia. Los centros de computo fueron adecuados con posterioridad a la construcción. En virtud de lo anterior, la corrección de esta no conformidad depende de un tercero, en este caso la administración del edificio. Se hizo una solicitud formal a la administración del edificio y sus respuesta fue negativa. Se encontró una solución alternativa y correctiva, con la dotación del extintor. No hay acción preventiva. Dada la imposibilidad de adelantar obra civil, por parte del tercero, para la prevención, se cierra la no conformidad. (Juan Diego Toro Bautista)</t>
  </si>
  <si>
    <r>
      <t xml:space="preserve">8. Dotar de un aire acondicionado portátil con control de temperatura el centro de cómputo del piso 7, similar al que se encuentra operando en el piso 8.
</t>
    </r>
    <r>
      <rPr>
        <b/>
        <sz val="12"/>
        <color rgb="FFFF0000"/>
        <rFont val="Aptos Narrow"/>
        <family val="2"/>
        <scheme val="minor"/>
      </rPr>
      <t>AUDITORIA INTERNA EN ABRIL DE 2018:</t>
    </r>
    <r>
      <rPr>
        <sz val="12"/>
        <rFont val="Aptos Narrow"/>
        <family val="2"/>
        <scheme val="minor"/>
      </rPr>
      <t xml:space="preserve"> 5. La Entidad carece de un sistema de refrigeración en el centro de datos del piso 7 y adicionalmente, este cuarto no cuenta con fuentes de ventilación natural. Lo anterior se refleja en una alta sensación térmica que aumenta el riesgo de daño o mal funcionamiento en los equipos de red.</t>
    </r>
  </si>
  <si>
    <t>- Incluir en el anteproyecto de presupuesto rubro mantenimiento
- Instalación de equipos de refrigeración</t>
  </si>
  <si>
    <t>Se documento con el anteproyecto de presupuesto 2017, se está a la espera de aprobación por parte de hacienda
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
Queda pendiente la implementación 
30/04/2017: Se encuentra en proceso de contratación. Ya supero la etapa de estudios previos. Sin embargo, Este contrato no contempló el tema de la implementación del sistema de refrigeración del centro de cómputo piso 7. Se prorroga hasta 30 junio de 2018. Se incorporará nuevamente en el anteproyecto de presupuesto 2018. 
30/06/2017: Se continua esperando la aprobación para la implementación del sistema de refrigeración del piso 7. Se revisará nuevamente en noviembre de 2017.
30/11/2017: Se continua esperando la aprobación para la implementación del sistema de refrigeración del piso 7. Se revisará nuevamente en febrero de 2018.
28/02/2018 No se aprobó esta actividad en el presupuesto 2018. Se incluirá nuevamente en el presupuesto para 2019. Revisar nuevamente en 30/05/2018
05/04/2018: Se realiza la reasignación de esta nc a sistemas por competencia.
11/07/2018 mediante correo electronico de esta misma fecha se reitera la solicitud de la suscripción del plan de mejoramiento que corrija la causa raiz que dio origen a esta no conformidad. El plazo para el cumplimiento de este se fijó para el 19 de julio de 2018.
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
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
09/10/2020  -Modificación de fecha- Se mantiene la restricción se incluyó en el anteproyecto año 2021 (Juan Diego Toro Bautista)
29/07/2021 Se determina el cierre de esta no conformidad en virtud de la restricción del gasto para la adquisición de este equipo de aire acondicionado. Tambien se toma la decisión en virtud de que a partir de la NC es decir 2016 (5 años), no se ha presentado ningun inconveniente o situación adversa</t>
  </si>
  <si>
    <r>
      <t xml:space="preserve">3. Nueve (9) funcionarios públicos evaluados en las anteriores auditorias, continúan con la información incompleta en la hoja de vida reportada en el SIGEP, los cuales se listan a continuación:  
</t>
    </r>
    <r>
      <rPr>
        <sz val="12"/>
        <color indexed="10"/>
        <rFont val="Calibri"/>
        <family val="2"/>
      </rPr>
      <t>1. Marlenny  del Carmen Elorza Restrepo.</t>
    </r>
    <r>
      <rPr>
        <sz val="12"/>
        <rFont val="Calibri"/>
        <family val="2"/>
      </rPr>
      <t xml:space="preserve">
2. Myriam Luz Garcia Chaparro
3. Alejandro Gutierrez Ramirez
</t>
    </r>
    <r>
      <rPr>
        <sz val="12"/>
        <color indexed="10"/>
        <rFont val="Calibri"/>
        <family val="2"/>
      </rPr>
      <t>4. Poldy Paola Osorio Alvarez</t>
    </r>
    <r>
      <rPr>
        <sz val="12"/>
        <rFont val="Calibri"/>
        <family val="2"/>
      </rPr>
      <t xml:space="preserve">
5. Ivan Felipe Pineda Ariza
6. Liliana Andrea Del Pilar Coy Cruz
7. Alberto Augusto Rodriguez Ortiz
8. Claudia Judith Mendoza Cerquera
9. Monica Viviana Parra Segura</t>
    </r>
  </si>
  <si>
    <t>GESTIÓN DEL TALENTO HUMANO</t>
  </si>
  <si>
    <t>Vicepresidencia de Gestión Corporativa (VGCorp)</t>
  </si>
  <si>
    <t>Grupo Interno de Trabajo de Talento Humano</t>
  </si>
  <si>
    <t>De acuerdo a las no conformidades presentadas, cordialmente se le informa como plan de mejora se revisará la Hoja de vida de cada funcionario para que los documentos faltantes sean subidos al Aplicativo. A los contratistas se le revisara en cada renovación del contrato.
23/05/2018: Como acción preventiva se expidió Circular recordando la obligacion de actualizacion del SIGEP (Rad No. 2018-409-000017-4 Fecha: 08/05/2018)</t>
  </si>
  <si>
    <t>28/02/2019: Se efectuó revicion de Hoja de vida de los funcionarios y se completó la infomacion faltante. Adicionalmente se enviaron comunicados y se expidió circular con el fin de recordar la obligatoriedad de diligencia y actualizar la informacion en el SIGEP</t>
  </si>
  <si>
    <t xml:space="preserve">17 de abril de 2017: de los 9 funcionarios reportados, cinco aparecen con la información completa, 3 no tienen foto y 1 ya no se encuentra en la planta de personal de la ANI. 
22/09/2017: No se puede realizar el cumplimiento del plan de acción debido a que, no se encuentra habilitado el aplicativo SIGEP, para realizar esta consulta.
23/05/2018: Se consulta en el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
De acuerdo con lo anterior, se solicitó a l proceso de gestión de talento humano, reportar avances frente a esta no conformidad.
30/05/2018: De acuerdo con la acción preventiva formulada, esta auditoria la encuentra pertinente. Para el cierre de esta no conformidad se tendrá en cuenta los resultados de la auditoría que se realizará en el mes de junio del año 2018.
15/06/2018: Se consultó en el aplicativo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
Con respecto al seguimiento realizado en  esta ocasión al SIGEP, se evidenció que 15 de 29 funcionarios consultados en el aplicativo no cuentan con la información actualizada en el campo correspondiente a “experiencia laboral”. Por lo anterior, se mantiene abierta la no conformidad y se recomienda generar una campaña que llame a la actualización de la información correspondiente a la hoja de vida de los funcionarios que ingresaron el último año a la Entidad.
Diciembre de 2018: De acuerdo con el resultado del informe de seguimiento correspondiente al aplicativo SIGEP. Persiste la situación de la información en el aplicativo. Por esta razón se mantiene abierta la no conformidad.
La acción preventiva se encuentra implementada de acuerdo con la evidencia proporcionada.
26/02/2019: De acuerdo con las acciones propuestas por el auditado, se evidenció la implementación de la acción preventiva. Sin embargo, se solicita al auditado presentar evidencias sobre la revisión que se ha realizado de las hojas de vida de los funcionarios y los documentos que hacen falta.
28/02/2019: De acuerdo a la solicitud realizada, se recibe por correo electrónico la evidencia de la campaña generada para realizar la actualización de los documentos que se cargan en el aplicativo SIGEP.
De acuerdo con la evidencia suministrada, se genera el cierre de esta no conformidad.
</t>
  </si>
  <si>
    <t>FEBRERO</t>
  </si>
  <si>
    <t xml:space="preserve">La entidad cuenta con la política de comunicación externa código TPSC-PT-0002 y con la política de comunicación interna código TPSC-PT-0001; no obstante, falta incluir en estas, una matriz de comunicaciones y guía de comunicaciones y socializarla  a todos los servidores. </t>
  </si>
  <si>
    <t>TRANSPARENCIA, PARTICIPACIÓN, SERVICIO AL CIUDADANO Y COMUNICACIÓN</t>
  </si>
  <si>
    <t>Oficina Comunicaciones (OC)</t>
  </si>
  <si>
    <t>Oficina de comunicaciones</t>
  </si>
  <si>
    <t>Noviembre de 2015</t>
  </si>
  <si>
    <t>NOVIEMBRE</t>
  </si>
  <si>
    <t>25/02/2019: 
• La oficina de comunicaciones revisará la aplicabilidad y compromisos definidos a través de las políticas interna y externa.
Responsable: Jefe de Oficina 
Fecha: entre el 25 y 28 de febrero de 2019
• Desarrollar una mesa de trabajo con Talento Humano y SIG para conocer sus percepciones de las políticas definidas.
Responsable: Comunicaciones
Fecha: entre el 1 y el 6 de marzo de 2019
• Actualización de las políticas, formatos, documentos y procedimientos asociados a la Oficina de Comunicaciones. 
Responsable: Comunicaciones
Fecha: entre el 7 y el 15 de marzo de 2019
• Divulgar la nueva documentación de la oficina de comunicaciones a través de los canales de comunicación interna. 
Responsable: Comunicaciones
Fecha: entre el 18 y el 29 de marzo de 2019</t>
  </si>
  <si>
    <t>04/03/2016, la OC revisara y ajustara la documentación del SIG en el año 2016.
14/03/2018
Se esta adelantando el proceso de revisión de los procedimientos.</t>
  </si>
  <si>
    <t>28/09/2018: Se evidenció que la Entidad generó la actualización de la política de comunicación interna – TPSC-PT-0001 Versión 3 a partir del 17 de abril de 2018. Esta política se encuentra disponible en la página web de la Entidad en el siguiente vínculo: https://www.ani.gov.co/sites/default/files/sig//tpsc-pt-0001_politica_comunicacion_interna_v3.pdf
De igual manera, se evidenció que la política externa de comunicación no ha sido modificada desde 26 de mayo de 2015. 
Con respecto a la no conformidad que se levantó, se solicita a la oficina de comunicaciones que revise la pertinencia de la propuesta realizada por planeación o generar un nuevo plan de acción para esta no conformidad. 
Por lo anterior, no se registra avances y se envía la información a la oficina de comunicaciones para generar las actualizaciones pertinentes en esta no conformidad. 
20/02/2019: Se solicita via correo electronico a la dependencia resposanble la generación de las acciones de mejora para darle tratamiento a esta no conformidad.
25/02/2019: La Oficina de Comunicaciones envía por correo electrónico, las acciones de mejora a implementar. Las acciones se encuentran pertinentes para tratar la no conformidad.
Se ajusta fecha de terminación del plan y se informa al auditado que fue aceptado el plan de acción. Se realizará el seguimiento al cumplimiento de estas acciones en el mes de abril del presente año.
31/05/2019 07/05/2019: Se envía correo electrónico a la Oficina de Comunicaciones, solicitando avances sobre las acciones propuestas con el fin de cerrar la no conformidad._x000D_
17/05/2019: La Oficina de Comunicaciones reporta los siguientes avances con respecto a las acciones de mejoramiento propuestas:_x000D_
1. Política interna y Externa_x000D_
En reunión con el Jefe de la Oficina de Comunicaciones en el mes de febrero se acordó lo siguiente: _x000D_
A través de la Política Interna de comunicaciones se expondrá que únicamente el G.I.T. de Talento Humano podrá realizar divulgación masiva cuando sean temas relacionados con bienestar, capacitación, SG SST, reemplazos y asignaciones, los cuales son temas liderados por dicha oficina. _x000D_
Respecto a las demás divulgaciones se fortalecerá la divulgación de la Política Interna actualizada para que recuerden la comunicación estratégica, transversal y de otras oficinas seguirá siendo manejada por la oficina de comunicaciones._x000D_
2. Mesa de trabajo con talento humano y oficina de comunicaciones_x000D_
Desde el mes de marzo se dieron inicio a reuniones periódicas con la Vicepresidencia Administrativa y Financiera, Talento Humano, Coordinación Administrativa y Financiera, Transparencia y la Oficina de Comunicaciones, permitiendo así conocer la trazabilidad de las solicitudes, tiempos y cronogramas de trabajo._x000D_
3. Actualización documental del proceso_x000D_
Los formatos de cesión de derechos y uso de imagen, voz y nombre para niños y adultos se actualizó en el sistema integrado de gestión de calidad en el mes de febrero. _x000D_
El manual de marca institucional se actualizará en el sistema integrado de gestión en el mes de mayo, atendiendo las nuevas directrices del Gobierno Nacional._x000D_
Actualmente, la oficina de comunicaciones trabaja en la actualización de las políticas interna y externa además de los procedimientos  asociados a las mismas, hecho que se espera que el 21 de junio de 2019 ya esté actualizado en el SIG, para proceder con la divulgación a público interno._x000D_
4. Divulgación de los documentos ajustados_x000D_
La divulgación de la nueva información se iniciará el 2 de Julio de 2019 por un tiempo no mayor a 15 días._x000D_
De acuerdo con la información anterior, se solicita evidencia de las mesas de trabajo con talento humano, con el fin de generar avances en la NC. Se envía correo electrónico con la solicitud._x000D_
No se registran avances en las acciones de mejora. se realiza el ajuste en la fecha final de la acción al 31/07/2019. En el mes de agosto el auditor realizará el seguimiento a las acciones propuestas por el auditado. (Yuly Andrea Ujueta Castillo )
04/07/2019 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
_x000D_
Por otra parte, se evidenció que las políticas de comunicación interna y externa, se encuentran pendiente de aprobación por parte de la Presidencia de la ANI._x000D_
Por lo anterior, se concluyó un avance del 25% en el plan de mejoramiento propuesto por el auditado._x000D_
_x000D_
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
_x000D_
Por otra parte, se evidenció que las políticas de comunicación interna y externa, se encuentran pendiente de aprobación por parte de la Presidencia de la ANI._x000D_
Por lo anterior, se concluyó un avance del 25% en el plan de mejoramiento propuesto por el auditado. (Yuly Andrea Ujueta Castillo )
02/08/2019  La Oficina de comunicaciones reporta a través de correo electrónico lo siguiente:_x000D_
- Las conocidas Políticas de Comunicaciones se convertirán en Instructivos de comunicación interna y externa, cada uno con un respectivo procedimiento de soporte. _x000D_
- La política de Comunicaciones será una sola y resumirá la importancia de las comunicaciones para la ANI. _x000D_
- Actualmente ya está en el SIG el procedimiento de comunicaciones internas (adjunto correo), el link es el siguiente: https://www.ani.gov.co/sites/default/files/sig//tpsc-p-003_comunicacion_interna_v2.pdf _x000D_
- Estamos pendientes que el procedimiento de comunicaciones externas quede actualizado en el SIG, estamos recolectando firmas._x000D_
De acuerdo con los avances reportados, se informó que una vez se encuentren los instructivos y procedimientos publicados y socializados al interior de la Entidad, se cumpliría al 100% con el plan de mejoramiento propuesto._x000D_
Se realizará seguimiento a la no conformidad en el mes de agosto y se mantiene el 25% de avance. (Yuly Andrea Ujueta Castillo )
16/08/2019 Se recibe correo electrónico con la evidencia de la actualización de los documentos asociados al manual de marca e imagen institucional (TPSC-M-001, versión 2 del 17 de mayo de 2019), instructivos de comunicaciones internas y externas (TPSC-I-006 versión 001 del 31 de julio de 2019 y TSPC-I-007 versión 001 del 31 de julio de 2019) y procedimientos asociados a las comunicaciones internas y externas (TPSC-P-003 versión 2 del 18 de junio de 2019 y TPSC-P-003 versión 3 del 26 de julio de 2019)._x000D_
Estos documentos se encuentran disponibles en la página web de la Entidad en los siguientes vínculos:_x000D_
https://www.ani.gov.co/sites/default/files/sig//tpsc-m-001_marca_e_imagen_institucional_v2.pdf_x000D_
https://www.ani.gov.co/sites/default/files/sig//tpsc-p-003_comunicacion_interna_v2.pdf_x000D_
https://www.ani.gov.co/sites/default/files/sig//tpsc-p-002_comunicacion_externa_v3.pdf_x000D_
https://www.ani.gov.co/sites/default/files/sig//tpsc-i-006_instructivo_comunicacion_interna_v1.pdf_x000D_
https://www.ani.gov.co/sites/default/files/sig//tpsc-i-007_instructivo_comunicacion_externa_v1.pdf_x000D_
Por otra parte, se evidenció una campaña de divulgación de los documentos a través del correo electrónico institucional y la intranet._x000D_
De acuerdo con lo evidenciado, el plan de mejoramiento propuesto por el auditado se encuentra finalizado, cumplimiento de esta manera en un 100%. Por esta razón se genera el cierre de esta no conformidad. (Yuly Andrea Ujueta Castillo )</t>
  </si>
  <si>
    <t>1. En el modo carretero tenemos 51 proyectos vigentes (2 en reversión), de los cuales 24 no requieren contar con bitácora (estructuración ni contratación) por la fecha de su contratación y celebración del contrato.  De los 27 proyectos restantes,  2 no cuentan por bitácora de estructuración técnica y financiera, 8 no han radicado bitácora de estructuración legal y 2 no han radicado bitácora de contratación.</t>
  </si>
  <si>
    <t>Grupo Interno de Trabajo Contratación - Grupo Interno de Trabajo Asesoría Estructuración</t>
  </si>
  <si>
    <t>Se debe trasladar a la Vicepresidencia Jurídica Gerencia de Estructuración Legal y Gerencia de Contratación para los casos de su competencia</t>
  </si>
  <si>
    <t>Se debe trasladar a la Vicepresidencia Jurídica Gerencia de Estructuración Legal y Gerencia de Contratación para los casos de su competencia.
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Verificado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</si>
  <si>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t>3. Se observa una dificultad importante para encontrar una bitácora específica en los archivos magnéticos de bitácora que se han entregado al área de archivo, debido a que la denominación de los archivos no corresponde a una nemotecnia estandarizada ni está alineada a la codificación usada en el SECOP.</t>
  </si>
  <si>
    <t>Con el código que asigna planeación para la Bitácora de Estructuración se asocia al proyecto y se evita de esta manera la distinta denominación del nombre del Proyecto
la VPRE adelantará el proceso de automatización de Bitácora mediante la herramieta BPM (Business Process Management)</t>
  </si>
  <si>
    <t>No conformidad vigente, con cumplimiento parcial de acción de mejoramiento conforme a lo evidenciado en reuniones de seguimiento adelantadas el 21 y el 23 de noviembre de 2017, y el 5 de octubre de 2018 en las que presentaron por parte de la VPRE los avances del proceso de automatización de Bitácora mediante la herramieta BPM (Business Process Management)
08/08/2019 Mediante acta No. 4 de 01/08/2019,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</si>
  <si>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4. En relación a las bitácoras de los contratos de concesión portuaria, las mismas no desarrollan en orden cronológico y secuencial las actividades correspondientes al informe mínimo en la fase de estructuración, así como tampoco en la bitácora de modificaciones contractuales.  No se ha unificado criterio para la publicación de documentos en el SECOP, ya que en algunos se publican los actos administrativos  y el contrato y en otros, solo el contrato.</t>
  </si>
  <si>
    <t>Remitir a Contratación los actos administrativos previos a la celebración del contrato para su publicación en el seco.
La Vicepresidencia Jurídica y la Vicepresidencia de Estructuración verificarán e informarán a la Oficina de Control Interno el cumplimiento de la acción de mejoramiento correspondientae a esta no conformidad, o en su defecto la replanteará para lo cual solicita plazo hasta el 11 de febrero de 2019.</t>
  </si>
  <si>
    <t xml:space="preserve">Las bitácoras de Concesión portuaria, se encuentran elaboradas de conformidad con lo descrito en la Resolución 959 de 2013
Los Proyectos de concesión Portuaria por ser otorgados bajo normas especiales se publican en el SECOP únicamente lo referente al contrato y no a su etapa precontractual  </t>
  </si>
  <si>
    <t>Las bitácoras de Concesión portuaria, se encuentran elaboradas de conformidad con lo descrito en la Resolución 959 de 2013
Los Proyectos de concesión Portuaria por ser otorgados bajo normas especiales se publican en el SECOP únicamente lo referente al contrato y no a su etapa precontractual.
No conformidad vigente con formulación de acción de mejoramiento en desarrollo de la reunión de seguimiento adelantada el 11 de octubtre de 2018 por parte de la OCI.
08/08/2019 Mediante acta No. 4 de 01/08/2019,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</si>
  <si>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5. La Gerencia Jurídica de Estructuración legal,  a 25 de septiembre de 2015, no ha radicado las bitácoras de Proyecto a su cargo. El último registro de radicación, data del 29 de noviembre de 2013.</t>
  </si>
  <si>
    <t>Se debe dar traslado a la Vicepresidencia Jurídica por ser de su competencia</t>
  </si>
  <si>
    <t>Se debe trasladar a la Vicepresidencia Jurídica Gerencia de Estructuración Legal y Gerencia de Contratación para los casos de su competencia.
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Se revisó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
06/11/2019 Mediante radicado No. 20191010167983, recibido en copia por correo electrónico el 01/11/2019, se emitió la unidad formulada en el cambio del mes de octubre.  (Andrés Fernando Huérfano Huérfano)</t>
  </si>
  <si>
    <t>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 básico.</t>
  </si>
  <si>
    <t>Destinación o uso inadecuado de recursos del proyecto</t>
  </si>
  <si>
    <t>Córdoba-Sucre</t>
  </si>
  <si>
    <t>1. Solicitud de información a la Fiduciaria y mesas de trabajo para su revisión 
2. Informe de interventoría subcuentas prediales 
3. Remisión observaciones del área predial al Concesionario e Interventoría 
4. Consolidación versión final del listado de predios 
5. Solicitud o acuerdo de pago con la firma Concesionaria 
6. Paralelamente se encuentra en desarrollo el Tribunal Arbitral No. 3, el cual puede fallar antes del cumplimiento de la acción No. 4, razón por la cual se acatará el fallo.</t>
  </si>
  <si>
    <t xml:space="preserve">
3/04/2023 La Oficina de Control Interno recibió el memorando con radicado No. 20226040048953 del 25 de marzo de 2022, a través del cual se evidenció la gestión realizada por la Supervisión en aras de culminar las acciones de mejoramiento propuestas para la No Conformidad 2988, que se cita a_x000D_
continuación:_x000D_
_x000D_
“(…)20.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alcance_x000D_
básico(…)”_x000D_
_x000D_
Al respecto la Supervisión formuló la modificación de las acciones de mejoramiento, de acuerdo con la comunicación 20226040048953 del 25 de marzo de 2022:_x000D_
_x000D_
“(…) 1. Solicitud de información a la Fiduciaria y mesas de trabajo para su revisión_x000D_
2. Informe de interventoría subcuentas prediales_x000D_
3. Remisión observaciones del área predial al Concesionario e Interventoría_x000D_
4. Consolidación versión final del listado de predios_x000D_
5. Solicitud o acuerdo de pago con la firma Concesionaria_x000D_
6. Paralelamente se encuentra en desarrollo el Tribunal Arbitral N°3, el cual puede_x000D_
fallar antes del cumplimiento de la acción N°4, razón por la cual se acatará el fallo_x000D_
(…)”_x000D_
_x000D_
A continuación, se cita lo expuesto por la Supervisión en el memorando del asunto relacionado con los avances en la realización del plan de mejoramiento propuesto:_x000D_
_x000D_
“(…) De acuerdo con las acciones propuestas, se puede demostrar que fue posible determinar que los aportes realizados por la ANI fueron utilizados para dar cumplimiento al pago de predios afectados con las obras asociadas al Alcance Básico del Contrato de Concesión No 002 de 2007, en contexto con los riesgos a cargo de la Entidad y que son determinados en el referido Contrato,_x000D_
con lo cual se atacó la causa de la NO CONFORMIDAD evidenciada(…)”._x000D_
_x000D_
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 (Daniel Felipe Sáenz Lozano)</t>
  </si>
  <si>
    <t>24/12/2015 En el numeral 3 del memorando No. 2015-500-015325-3 del 24/12/15, se mencionó que esta no conformidad no había sido enviada en la matriz original que remitió la oficina de control interno el 17/11/2015, por lo cual no se presentaron acciones para la misma. Es necesario resaltar, que la decisión de realizar el mencionado pago fue anterior al inicio del contrato de la actual interventoría y anterior a la actual supervisión. No obstante lo anterior, el concepto de la interventoría respecto a la forma en la cual se debe de reconocer una posible deuda se encuentra explicado en los oficios El Pino 325 y 373 de 2015.
16/03/2016 Mediante memorando No. 2016-500-003794-3 del 16/03/2016 se informa que la interventoría ya generó un concepto al respecto; sin embargo, la problemática sigue vigente razón por la cual se realizará seguimiento por parte de la OCI.
24/06/2016 Mediante correo electrónico del 24/06/2016, se informa que se han realizado varias gestiones al respecto, en donde se  tiene concepto de la interventoría respecto al reconocimiento de una posible deuda, al igual que lo estiupado en el otrosí 7. Por tal motivo, la interventoría adelantará la gestión con el concesionario para hacer un balance de todos los pagos prediales y los correspondientes soportes. 
16/09/2016 Mediante correo electrónico del 16/09/2016 y memorando No. 2016-500-012220-3 del 03/10/2016, se informa las gestiones que se han realizado con el fin de lograr que el concesionario genere los reintegros entre subcuentas prediales o reintegros por pagos por fuera de los alcances del contrato.
07/03/2017 Durante la auditoría técnica de febrero de 2017 se encontró que tanto la interventoría como la ANI adelantan las labores con la fiducia y el concesionario para revisar los soportes pertinentes y pedir los reintegros a que haya lugar. Sin embargo, a la fecha no se tiene un balance definitivo. (Ver comunicación con radicado ANI No. 20171020038903)
07/04/2017 El 7 de abril de 2017 se recibe por medio de correo electrónico Acta de Comité en la que se evidencia el Plan de Acción para 2017.
17/07/2017 Mediante correo electrónico del 17 de julio de 2017 se indicó que el área Predial de la ANI solicitó a la interventoría presentar el estado del desembolso predial a la fecha del mencionado pago, lo cual se encuentra en proceso de revisión, lo cual se ratificó con el memorando No. 2017-306-010785-3 del 3 de agosto de 2017. 
20/11/2017 Mediante correo electrónico del 20 de noviembre de 2017 la supervisión del proyecto reporta que luego de reuniones con las áreas predial y jurídico predial se tienen los siguientes conceptos con relación a esta situación:
- El acta de entendimiento, junto con sus actas aclaratorias, se incluyó dentro del modelo financiero que sirvió de base del acuerdo conciliatorio del 6 de noviembre de 2015 y posteriormente del otrosí No. 7 del Contrato de Concesión. En este sentido, se establece en el acuerdo conciliatorio que:
"(...) se toman aportes realizados por la ANI a la Subcuenta Pagos INCO según la certificación expedida por la Fiduciaria Bancolombia ". Posterior a esto, se establece que "valor que incluye el reconocimiento al Concesionario de la deuda predial generada por fondeos superiores a la obligación contractual del Alcance Básico por un monto de $21.894.047.282, tal como se estableció en Acta de Entendimiento No. 1 y la Aclaración al Acta de entendimiento No. 1".
Por otra parte, y con el fin de  establecer claramente el estado de adquisición predial,  desde junio del 2016, la interventoría viene recibiendo y revisando un gran número de carpetas prediales del contrato, por lo que se solicitó a la misma que realizara un barrido de los predios adquiridos a la fecha del pago y así determinar efectivamente los predios pagados mediante dicha acta. La oficina de control interno solicita resultado del ejercicio anterior para dar cierre a la no conformidad.
27/02/2018  La OCI solicita vía correo electrónico documentación que evidencie gestión para subsanar la no conformidad.
21/03/2018 La supervisión reporta que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Por lo anterior, se solicitó a la Interventoría que realice una auditoría a la subcuenta predial del Fideicomiso y de esta manera se tenga una relación depurada de pagos, soportados por la adquisición de predios con lo que se tendría mayor claridad del pago de esta Acta. En el informe mensual de interventoría de febrero de 2018, la Interventoría presentó un cronograma de trabajo de esta auditoría (recibido por correo electrónico) e informó que tiene un avance del 25% de los soportes de las órdenes de operación de las subcuentas.
27/03/2018 La OCI mediante correo electrónico reporta que la no conformidad continua pendiente. A la espera de los resultados del 75% pendiente de revisión. Recomienda adicionar un cuadro donde se detallen los pagos hechos a cada predio.
12/04/2018 La OCI recibió mediante memorando ANI con rad. 20183060057723 con la gestión de la interventoría en cuanto a la relación depurada de pagos, de acuerdo con la adquisición predial, la cual representa un 25% de avance. La OCI sigue pendiente del 75% pendiente por revisión. 
06/06/2018- Vía correo electrónico se solicitaron evidencias de seguimiento al cierre al plan de mejora para cerrar la no conformidad 
25/07/2018 -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Con esto, el pago de esta acta corresponde en ciertos casos a pagos de primeras cuotas, compensaciones sociales o pago de enajenación a juzgados para la entrega de predios expropiados.
Por lo anterior, se solicitó a la Interventoría que realice una auditoría a la subcuenta predial del Fideicomiso y de esta manera se tenga una relación depurada de pagos, soportados por la adquisición de predios con lo que se tendría mayor claridad del pago de esta Acta.
Mediante radicado 20184090684562 del 10 de julio de 2018, la Interventoría Consorcio Interventores Viales AIG remitió un informe del avance de su revisión de las subcuentas para cruzar los pagos efectuados con el listado de predios adquiridos y así hacer un corte de fecha de pago del Acta de Entendimiento que trata la presente no conformidad.
26/09/2018 – Esta oficina (OCI) envía correo electrónico solicitando allegar y evidencia de la gestión de la no conformidad para dar cierre a la no conformidad.  
13/11/2019 Según memorando No. 2019-311-016929-3 del 5 de noviembre la dependencia solicita modificación del plan de mejora suscrito y ampliación del plazo hasta el 30 de septiembre de 2020. (Luz Jeni Fung Muñoz)
22/03/2022 De acuerdo a instrucciones de la jefatura se reasigna la responsabilidad de la gestión de esta No Conformidad pasando de Luz Jeni Fung Muñoz a Daniel Felipe Sáenz Lozano por contener temas técnicos. (Juan Diego Toro Bautista)
27/03/2023 Mediante memorando con radicado ANI No. 20231020043973 del 22-03-2023 se hizo solicitud a la Vicepresidencia Ejecutiva de evidencias que acrediten el cumplimiento del plan de mejoramiento. (Daniel Felipe Sáenz Lozano)
3/04/2023 Mediante memorando con radicado ANI No. 20235000050293 del 31-03-2023 la Vicepresidencia Ejecutiva informó que "A través del memorando ANI No. 20221020053033 del 05-04-2022 la Oficina de Control Interno indicó lo siguiente: “(…) 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Entidad.”._x000D_
_x000D_
Lo anterior demuestra que en la vigencia 2022 la Oficina de Control Interno se pronunció respecto al cumplimiento y efectividad del plan de mejoramiento. (Daniel Felipe Sáenz Lozano)
4/04/2023 Lo anterior se reportó a la Vicepresidencia Ejecutiva a través del memorando ANI No. 20231020050923 del 04-04-2023. (Daniel Felipe Sáenz Lozano)</t>
  </si>
  <si>
    <t>https://anionline.sharepoint.com/:f:/s/PMPMotor/EiBNhDoUPCdMjlgxIyZQwusBlPJByijbTUD-8xMw-doa6Q?e=5x9p5V</t>
  </si>
  <si>
    <t xml:space="preserve">No conformidad  por contravenir la exigencia del deber de publicación de estudios previos:
Nueve  (9)  convenios no publicaron estudios previos:
1. Convenio Interadministrativo sin número, suscrito el 29 de octubre de 2014,  con el Distrito Especial, Industrial y Portuario de Barranquilla.
2. Convenio de colaboración No. 004, suscrito el 19 de septiembre de 2014, con el Ministerio de Minas y Energía.
3. Convenio interadministrativo de cooperación  para la ejecución del proyecto vial Cartagena – Barranquilla – Circunvalar de la Prosperidad No. 007, suscrito el 29 de octubre de 2014 con el departamento del Atlántico.
4. Convenio Interadministrativo CISAF 011-2014, suscrito el 30 de diciembre de 2014 con Servicios Postales Nacionales S.A.
5. Convenio interadministrativo de cooperación No. 029 de 2015, suscrito el  9 de septiembre de 2014 con el INVIAS
6. Convenio interadministrativo de colaboración No. 11 de 2015, suscrito  el 4 de mayo de 2015 con el Municipio de Villavicencio y el Departamento del Meta.
7. Convenio interadministrativo de colaboración No. 10 de 2015, suscrito  el 4 de mayo de 2015 con el Departamento del Meta
8. Convenio marco interadministrativo No. 003 de 2015, suscrito el 10 de febrero de 2015 con el SENA
9. Convenio  de adhesión  ( denominado convenio ANI 014-2015) al convenio  marco de cooperación No. 0476 de 2014 suscrito el 16 de junio de 2015, entre el Ministerio  de Agricultura y Desarrollo Rural y el Fideicomiso Procolombia , antes Proexport Colombia, 
</t>
  </si>
  <si>
    <t>GESTIÓN DE LA CONTRATACIÓN PÚBLICA</t>
  </si>
  <si>
    <t>Diciembre de 2015</t>
  </si>
  <si>
    <t>DICIEMBRE</t>
  </si>
  <si>
    <t xml:space="preserve">Expedir una circular mediante la cual se ratifique el deber de adelantar los convenios interadministrativos con base en el procedimiento establecido para el efecto.
La VE Remitira dentro de los tres días siguientes a la expedición del documento que contiene los estudios previos y demás soportes necesarios a la gerencia de contratación para su publicación en el SECOP </t>
  </si>
  <si>
    <t>Gabriel Eduardo del Toro Benavides</t>
  </si>
  <si>
    <t>LMSC 06/03/2017 No se verifica avance, se solicita reunión por correo al Dr. Del Toro y a Cesar García para seguimiento a realizarse el 07/02/2017
12/11/2019 OCI 97. Mediante radicado No. 20197030142343 el GIT Contratación solicita cierre y remite mediante correo de 10/01/2019, vínculos de procesos objeto de las acciones de mejora.  (Andrés Fernando Huérfano Huérfano)</t>
  </si>
  <si>
    <t xml:space="preserve">No conformidad  por contravenir la exigencia del deber de publicación de acto  administrativo de justificación de contratación directa:
Cinco (5) convenios no publicaron acto administrativo de justificación de la contratación directa:
1. Convenio interadministrativo CISAF 002, suscrito el 5 de julio de 2014 con Servicios Postales Nacionales S.A.
2. Convenio Interadministrativo CISAF 011-2014, suscrito el 30 de diciembre de 2014 con Servicios Postales Nacionales S.A.
3. Convenio interadministrativo 003, suscrito el 10 de septiembre de 2014 con la AEROCIVIL
4. Convenio interadministrativo de cooperación No. 029 de 2015, suscrito el  9 de septiembre de 2014 con el INVIAS
5. Convenio  de adhesión  (denominado convenio ANI 014-2015) al convenio  marco de cooperación No. 0476 de 2014 suscrito el 16 de junio de 2015, entre el Ministerio  de Agricultura y Desarrollo Rural y el Fideicomiso Procolombia, antes Proexport Colombia.
</t>
  </si>
  <si>
    <t xml:space="preserve">Expedir una circular mediante la cual se ratifique el deber de adelantar los convenios interadministrativos con base en el procedimiento establecido para el efecto.
la VE Remitira dentro de los tres días siguientes a la expedición del documento que contiene el acto administrativo de justificación de la Contratación directa a la gerencia de contratación para su publicación en el SECOP
 </t>
  </si>
  <si>
    <t>LMSC 06/03/2017 No se verifica avance, se solicita reunión por correo al Dr. Del Toro y a Cesar García para seguimiento a realizarse el 07/02/2017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12/11/2019 OCI 97. Mediante radicado No. 20197030142343 el GIT Contratación solicita cierre y remite mediante correo de 10/01/2019, vínculos de procesos objeto de las acciones de mejora.  (Andrés Fernando Huérfano Huérfano)</t>
  </si>
  <si>
    <t>1. En cuanto a la reservas presupuestales, se evidencia cuatro (4) contratos con asignación de reservas presupuestales en el 2014, las cuales no se pagaron en el año 2015 y fenecieron a 31 de diciembre de 2015; por lo anterior, solicitarle a la gerencia del G.I.T de defensa judicial que gestione la liquidación de dichos contratos que están bajo su supervisión.</t>
  </si>
  <si>
    <t>Grupo Interno de Trabajo Defensa Judicial</t>
  </si>
  <si>
    <t>Luz Jeni Fung Muñoz</t>
  </si>
  <si>
    <t>Mayo de 2016</t>
  </si>
  <si>
    <t>01/06/2017: Nuevamente solicitó revisar esta no conformidad, ya que lo indica la Auditorá el G.I.T. de Defensa Judicial debe gestionar la liquidación de los contratos.</t>
  </si>
  <si>
    <t>02/06/2017: Se avanza en un 25% por cuanto la coordinadora del GIT presupuesto entregó el acta de liquidacion de– Litigar Punto Com S.A., honorarios por valor de $1.593.653=.  queda pendiente el acta del cto – Rodrigo Escobar Gil Consultores SAS, apoyo a la gestión del estado por $116.000.000=.. Las obligaciones establecidas a  – Jorge Enrique Ibañez Najar, gastos judiciales por $1.816.918=.
– Florencia Lozano Reveiz, gastos judiciales por $1.816.918=.quedan a cargo del grupo de Defensa judicial, para lo cual se solicito mediante correo electrónico al grupo de defensa judicial,  el envío de documentos que soporten la no existencia de las obligaciones.</t>
  </si>
  <si>
    <t>Es necesario realizar  las actividades: Remitir el mapa de riesgos a las partes interesadas con el fin de obtener comentarios, para involucrar a las partes interesadas a participar y reunir diferentes áreas de experticias, para el análisis de riesgos y socializar el código de ética la OCI considera una no conformidad que no se realizara el monitoreo y control al plan, para asegurar la ejecución de las actividades programadas en el plan anticorrupción y atención al ciudadano 2016.</t>
  </si>
  <si>
    <t>Planeación</t>
  </si>
  <si>
    <t>SISTEMA ESTRATÉGICO DE PLANEACIÓN Y GESTIÓN</t>
  </si>
  <si>
    <t>Vicepresidencia de Planeación, Riesgos y Entorno (VPRE)</t>
  </si>
  <si>
    <t>Grupo Interno de Trabajo Riesgos</t>
  </si>
  <si>
    <t xml:space="preserve">*Se suspendió la remisión del mapa de riesgos para hacer un único ejercicio con la socialización que se haga de la política anticorrupción una vez aprobada en el MPIG y en el Comité de Presidencia.
* se reprogramó la fecha de socializar el  codigo de etica; En el Comité MPIG se informó que se tuvo reunión con un representante de la OCDE, el cual está interesado en el tema del Códigos de ética y buen gobierno de entidades estatales. Se le solicitaron comentarios respecto del de la ANI. Hasta el momento no han llegado comentarios. </t>
  </si>
  <si>
    <t xml:space="preserve">Tanto en el 2016 como en el 2017, los mapas de riesgo fueron socializados con la comunidad. En su momento del 2016 y 2017  se envio copia de la evidencia a la oficina de Control Interno (en el presente se envia correo del 2016 y 2017 enviado a planeacion). En 2017  el mismo fue publicado en espacio web.
Se realizó una publicación preliminar de los mapas de riesgos de corrupción en la página web de la entidad y un banner para que el ciudadano ingresara y reportara sus comentarios. 
Por otra parte, se lanzó una campaña de participación a los servidores públicos el 24 y 25 de enero de 2017, con el fin de obtener sus aportes y comentarios.
Se recibieron comentarios de un ciudadano, y posteriormente se realizó una reunión en donde se abordaron los temas propuestos por el.
26/02/2019 
Se realizó la publicación preliminar del PAAC-2019 (Incluye los mapas de riesgos de corrupción) en la página web, correos instituciona de la entidad y campaña  en redes sociales,  para que el ciudadano ingresara y reportara sus comentarios </t>
  </si>
  <si>
    <t>a través de correo institucional del  25/07/2016 remitieron el plan de acción y los avances de las tareas realizadas
seguimiento septiembre.
30/04/2017: En esta etapa, es importante incentivar la participación de los servidores públicos de la entidad y la ciudadanía. 
En esta ocasión, se consiguió la participación de un ciudadano que aportó sus observaciones al plan, pero fueron recibidas fuera de la fecha de su publicación y por esta razón no se pudieron incluir en el primer cuatrimestre del presente año.
Por lo anterior, se observa que la publicación a los ciudadanos o los servidores de la entidad debe hacerse con suficiente antelación, para que de esta manera los aportes sean incluidos en su etapa de estructuración. 
Por otra parte, no se evidencia la participación de los servidores. Se debe lograr una participación masiva para obtener aportes consistentes que alimenten y fortalezcan el plan y posteriormente socializar todas aquellas acciones que permiten el mejoramiento del plan.
30/11/2018: De acuerdo con la publicación realizada del Plan Anticorrupción y mapa de riesgos de corrupción, se evidenció que durante el año 2018,  no se logró su publicación con tiempo para incentivar la participación de las partes interesadas. Por esta razón, esta no conformidad sigue abierta. Se informa al Grupo Interno de Trabajo de Planeación sobre los resultados de este seguimiento y se recomienda que se adopten medidas para el próximo año.
Se realiza el cambio de fecha de terminación de la acción de mejora propuesta.
26/02/2019:Se envía correo electrónico con el estado de la no conformidad, con el fin de enviar avances en las acciones propuestas.
De acuerdo con el reporte de avance, realizado por planeación mediante correo electrónico. Se evidenció en el año 2019, se realizó la campaña de divulgación del PAAC, al interior de la Entidad, con el fin de incentivar la participación de los servidores en la elaboración de este plan.
Por otra parte y de acuerdo con el cumplimiento de las acciones propuestas para tratar esta no conformidad, se evidenció que el código de ética se encuentra publicado en la página web de la Entidad y disponible para su consulta. De igual manera se han realizado campañas de socialización.
Por lo anterior, se concluye el cumplimiento de las acciones propuestas para tratar esta no conformidad y se genera el cierre.
10/05/2019  (Yuly Andrea Ujueta Castillo )</t>
  </si>
  <si>
    <t>Si bien se publicaron los indicadores de proceso del 1er trimestre del 2016, se deben revisar para que sean los que aportan a la medición de la gestión de la entidad, y que estén bien clasificados y conforme al manual para la elaboración de indicadores SEPG-M-003 del 27/10/2014.</t>
  </si>
  <si>
    <t>Julio de 2016</t>
  </si>
  <si>
    <t>JULIO</t>
  </si>
  <si>
    <t xml:space="preserve">
Se revisará y ajustará el "MANUAL PARA LA ELABORACIÓN DE INDICADORES SEPG-M-003".</t>
  </si>
  <si>
    <t>14/03/2018
Se esta adelantando el proceso de revisión de la metodología por parte de la GITP.
26/02/2019 
El GITP esta trabajando en la reformulación de la metodologia para realizar seguimiento a los planes (Estrategico, acción y operativo) lo cual conlleva en la actualización del manual de indicadores.</t>
  </si>
  <si>
    <t>19/09/2016 a través de correo institucional la VPRE envía el plan de mejoramiento en la no conformidad No. 3144.
13/03/2018: Se unifica no conformidad con la 3034.
28/09/2018: De acuerdo con el seguimiento realizado a la no conformidad, se evidenció que no se han generado actualizaciones asociadas al manual de indicadores señalado como acción de mejora para cerrar la no conformidad. Se informa al Grupo Interno de Trabajo de Planeación, para que inicie esta labor.
30/11/2018: No se ha generado la actualización del manual. Planeación solicita reprogramar la fecha de terminación de esta acción de mejora. Se realiza el cambio
26/02/2019: Se envía correo electrónico con el estado de la no conformidad, con el fin de enviar avances en las acciones propuestas.
De acuerdo con el reporte de avance, realizado por planeación mediante correo electrónico. No se evidenció ningún avance relacionado con las acciones de mejora. Se modifica la fecha de cumplimiento de la acción de mejora y se realizará en el mes de abril seguimiento a la no conformidad.
31/05/2019 Se recibe memorando interno bajo el radicado No. 20196010079873, del 30 de mayo del presente año. El auditado informa que la acción de mejora propuesta para tratar esta no conformidad se incluirá en el plan operativo del grupo interno de trabajo de planeación, con el propósito de dar cumplimiento a la fecha propuesta.
De acuerdo a la solicitud, se realiza el ajuste en la fecha de terminación del plan de mejora propuesto por el auditado. (31/12/2019). De acuerdo con lo anterior, el auditor realizará seguimiento a esta no conformidad en el mes de agosto, con el fin de identificar avances al respecto. (Yuly Andrea Ujueta Castillo )
12/12/2019 de acuerdo con el reporte de seguimiento realizado por el Grupo Interno de Trabajo de Planeación, radicado bajo el número 20196010184913 del 2 de diciembre de 2019, se solicita realizar el cambio de la fecha de terminación del plan de acción propuesto. Informando lo siguiente “Se incluirá la actualización del Manual para la elaboración de indicadores SEPG-M-003 en el plan operativo del Grupo Interno de Trabajo de Planeación para la vigencia 2020, fecha propuesta para tener la acción implementada (30/06/2020). Se realizan los ajustes pertinentes en el Plan de Mejoramiento Procesos.
No se registra ningún avance. (Yuly Andrea Ujueta Castillo )
26/05/2020 Se solicitó a los responsables, a través de correo electrónico del 14 de mayo del presente año, reportar los avances y ajustar las fechas de cumplimiento de las acciones de mejora. (Yuly Andrea Ujueta Castillo )
29/05/2020 26/05/2020: Teniendo en cuenta la reunión realizada el 14 de mayo de 2020 con el responsable de las acciones de mejora, se recibió memorando interno el 26 de mayo del presente año, bajo el radicado 20206010068003, donde se informa lo siguiente: “acción de mejora propuesta – se revisará y ajustará el Manual para la elaboración de indicadores SEPG-M-003. Fecha de cumplimiento: 31 de agosto de 2020 (Se ajustó fecha de cumplimiento de 30/06/2020)
Por lo anterior, se realiza el ajuste de la fecha de cumplimiento de la acción de mejora. (Yuly Andrea Ujueta Castillo )
18/09/2020 Se envía a través de correo electrónico solicitud de avances correspondientes a esta no conformidad.  (Yuly Andrea Ujueta Castillo )
12/11/2020 el 21 de septiembre de 2020 el proceso solicita el aplazamiento de la actividad para diciembre, a través de correo electrónico. Se realiza ajuste en el PMP. (Yuly Andrea Ujueta Castillo )
29/12/2020 Se consultó la página web de la Entidad y se observó que el Manual de indicadores de gestión se encuentra actualizado desde el 9 de noviembre de 2020 en su versión 2. Este manual se encuentra disponible en la página web de la Entidad https://www.ani.gov.co/sites/default/files/sig//sepg-m-003_manual_de_indicadores_de_gestion_v2.pdf_x000D_
_x000D_
De acuerdo con la acción de mejora propuesta por el auditado y teniendo en cuenta la evidencia, se cumple en un 100% la acción, dando lugar al cierre de la no conformidad. La aplicación adecuada de este manual se podrá evidenciar en las auditorias internas realizadas por la Oficina de Control Interno asociada a SINERGIA o evaluación por dependencias del 2022, donde se reflejará la efectividad de la acción de mejora implementada. (Yuly Andrea Ujueta Castillo )</t>
  </si>
  <si>
    <r>
      <rPr>
        <b/>
        <u/>
        <sz val="12"/>
        <rFont val="Aptos Narrow"/>
        <family val="2"/>
        <scheme val="minor"/>
      </rPr>
      <t xml:space="preserve">INCUMPLIMIENTO DE LA RESOLUCIÓN 652 DE 2012 EN LOS SIGUIENTES ART (comité de convivencia laboral):
</t>
    </r>
    <r>
      <rPr>
        <sz val="12"/>
        <rFont val="Aptos Narrow"/>
        <family val="2"/>
        <scheme val="minor"/>
      </rPr>
      <t xml:space="preserve">
</t>
    </r>
    <r>
      <rPr>
        <b/>
        <sz val="12"/>
        <rFont val="Aptos Narrow"/>
        <family val="2"/>
        <scheme val="minor"/>
      </rPr>
      <t>NC 3154:</t>
    </r>
    <r>
      <rPr>
        <sz val="12"/>
        <rFont val="Aptos Narrow"/>
        <family val="2"/>
        <scheme val="minor"/>
      </rPr>
      <t xml:space="preserve"> 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
</t>
    </r>
    <r>
      <rPr>
        <b/>
        <sz val="12"/>
        <rFont val="Aptos Narrow"/>
        <family val="2"/>
        <scheme val="minor"/>
      </rPr>
      <t>NC 3155:</t>
    </r>
    <r>
      <rPr>
        <sz val="12"/>
        <rFont val="Aptos Narrow"/>
        <family val="2"/>
        <scheme val="minor"/>
      </rPr>
      <t xml:space="preserve"> 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
</t>
    </r>
    <r>
      <rPr>
        <b/>
        <sz val="12"/>
        <rFont val="Aptos Narrow"/>
        <family val="2"/>
        <scheme val="minor"/>
      </rPr>
      <t>NC 3156:</t>
    </r>
    <r>
      <rPr>
        <sz val="12"/>
        <rFont val="Aptos Narrow"/>
        <family val="2"/>
        <scheme val="minor"/>
      </rPr>
      <t xml:space="preserve"> 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
</t>
    </r>
    <r>
      <rPr>
        <b/>
        <sz val="12"/>
        <rFont val="Aptos Narrow"/>
        <family val="2"/>
        <scheme val="minor"/>
      </rPr>
      <t xml:space="preserve">
NC 3157:</t>
    </r>
    <r>
      <rPr>
        <sz val="12"/>
        <rFont val="Aptos Narrow"/>
        <family val="2"/>
        <scheme val="minor"/>
      </rPr>
      <t xml:space="preserve"> 13.  En el Art. 8 de la resolución 652 de 2012, el secretario del comité de convivencia laboral debe generar un informe trimestral para la alta dirección. Esta información no fue suministrada a la OCI. Por lo anterior, se determina el incumplimiento de este artículo.</t>
    </r>
  </si>
  <si>
    <t>Presentaremos copia de las comunicaciones solicitadas.
Redactaremos en todos los Comités actas de reunión
Programar reuniones de seguimiento sorpresa a las diferentes dependencias a fin de verificar de manera directa el clima de cada una.</t>
  </si>
  <si>
    <t>06/06/2017: Se realizó informe de la gestión realizada por el Comité. Se han realizado diferentes reuniones con diferentes áreas.
23/05/2018: La Resolucion No. 396 de 2012 define la conformacion y funcionamiento del comité de convivencia laboral de la ANI.
En la vigencia 2018 se adelantó el proceso para la conformación del Comité de Convivencia laboral para el período 2018-2020, conforme el procedimiento fijado por la entidad y se efectuaron las comunicaciones del caso. El día 26 de febrero de 2018 se instaló el comité de convivencia laboral 2018 -2020.
Es necesario precisar que si bien el Grupo Interno de Trabajo de Talento Humano adelanta el proceso para la conformación del comité, posterior a esto, no tiene la competencia para administrar las actas correspondiente al comite de convivencia, puesto que no hace parte del mismo ni ejerce la función de secretaria técnica.</t>
  </si>
  <si>
    <t>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06/06/2017: Enviar el último informe generado y presentado. Y evidencia de las reuniones realizadas. Una vez se reciba esta información se realizará el cierre de la no conformidad.
09/03/2018: Se solicita presentar la evidencia pertinente para realizar el cierre de la no conformidad.
06/04/2018: Se unifican las no conformidades 3154, 3155, 3156 y 3157, debido a que se encuentran relacionadas con el incumplimiento de la resolución 652 de 2012. Por lo anterior, se realiza el cierre de las no conformidades 3154, 3155 y 3156, quedando vigente la 3157 para su tratamiento.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30/05/2018: De acuerdo con el seguimiento presentado por la coordinación de talento humano, se procede a solicitar al Presidente del comité de convivencia laboral, el seguimiento a las acciones planteadas con el fin de darle cierre a esta no conformidad.
26/02/2019: No se han presentado las evidencias para realizar el cierre de esta no conformidad. Al día de hoy, la Entidad no cuenta con Presidente en el comité de convivencia laboral, debido a que se ya no se encuentra vinculado con la Entidad.
Se realizará el seguimiento a esta no conformidad en el mes de marzo, con el fin de verificar el cumplimiento de las acciones propuestas por la Entidad.
31/05/2019 Se recibe memorando interno bajo el radicado No. 2019101007883 del 28 de mayo de 2019, donde el auditado presenta las siguientes evidencias:_x000D_
1.	El comité de convivencia laboral fue formalizado mediante resolución 274 de 2018 para el periodo comprendido entre 2018 y el 2020._x000D_
2.	De acuerdo con las actas suministradas, el comité de convivencia laboral se reunió 7 veces durante el año 2018. Cumpliendo de esta manera con sus reuniones por lo menos 1 vez cada tres meses._x000D_
3.	Se evidenció que el comité suministro informes de gestión a la presidencia de la Entidad en dos ocasiones. _x000D_
4.	De acuerdo al informe de gestión presentado a la Presidencia de la ANI, bajo el radicado 20181010124043 del 16 de agosto de 2018. El comité de convivencia laboral informó que se recibió capacitación en temas asociados a las funciones, roles y normatividad; manejo de conflictos y liderazgo._x000D_
Frente a la acción de mejora correspondiente a “Programar reuniones de seguimiento sorpresa a las diferentes dependencias a fin de verificar de manera directa el clima de cada una”. El auditado manifiesta que ha realizado actividades lúdicas con los funcionarios de la Entidad, y pautas o mensajes por medio electrónico para que los funcionarios conozcan de las funciones del comité._x000D_
De acuerdo con la información anterior, se concluye el cumplimiento de las acciones de mejora propuestas por el auditado alcanzando el 100%, generando el cierre de esta no conformidad. (Yuly Andrea Ujueta Castillo )</t>
  </si>
  <si>
    <t>1. La implementación del aplicativo no comparte la visión de la estrategia de gobierno en línea, en cuanto a que está planeado para gestionar los proyectos al interior de la agencia y no de cara a proveer información directamente a los ciudadanos, incumpliendo lo referente en el decreto 1078 de 2015 y obligando a reprocesos a desarrollos de interfaces adicionales</t>
  </si>
  <si>
    <t>GESTIÓN DE LA  INFORMACIÓN Y  COMUNICACIONES</t>
  </si>
  <si>
    <t>Grupo Interno de Trabajo Sistemas de Información y Tecnología</t>
  </si>
  <si>
    <t>En el plan de acción 2017 se tiene contemplada adquisición de una solución informática para dar a conocer al ciudadano la información de los proyectos a cargo de la ANI, en donde una de las fuentes de información es la herramienta Project Online, y de esta manera estar alineado con la estrategia de gobierno en línea.</t>
  </si>
  <si>
    <t>30/12/2016 Efectivamente se incorporó el proyecto en el plan de acción, Pendiente de aprobación presupuestal.
28/02/2018 Se contemplaron para el año 2017 modificaciones en el aplicativo de seguimiento a los proyectos- Project Online. Sin embargo no se contempló la posibilidad de compartir esta información con los ciudadanos. Esta problemática se mantiene. Es conveniente analizar en marzo de 2018, las directirces de la administración en este sentido.
11/07/2018 La Entidad suscribió el contrato para el desarrollo de ANISCOPIO
30/11/2018 Se encuentra en desarrollo la herramienta ANISCOPIO. No ha sido entregada a satisfacción
07/06/2019 Se encuentra en ejecución el plan de choque para el redireccionamiento del aplicativo ANISCOPIO y la terminación de los pendientes. Se amplía al plazo hasta el 31 de diciembre de 2019. (Juan Diego Toro Bautista)
30/04/2020 Producto de la auditoría vigencia 2020 se verificó el estado de avance encontrando que la información se esta compartiendo actualmente para la ciudadanía, sin embargo solo para el modo carretero los demás modos se enciuentran en fase de desarrollo y afinamiento (reingenieria). Se prórroga hasta el 31 de diciembre de 2020 (Juan Diego Toro)
16/03/2021 En revisión de los avances del aplicativo ANISCOPIO se observa la modificación de algunos módulos y avance en el desarrollo de otros. Por lo anterior se prórroga el cumplimineto del plan para 31 de agosto de 2021 y se actualiza el avance al 90%.  (Juan Diego Toro Bautista)
5/11/2021 Se verifica el cumplimiento de la totalidad de los modos en el Aplicativo ANISCOPIO y su liberación para consulta de la ciudadanía en general.  (Juan Diego Toro Bautista)</t>
  </si>
  <si>
    <t>4. En lo concerniente con las solicitudes en materia de ejecución contractual, se  evidenció que de las 124 reportadas en el primer trimestre en término, aún existen 96 de ellas que no tienen documento de respuesta que permita determinar la gestión efectuada, según anexo 6 e identificadas por los responsables.</t>
  </si>
  <si>
    <t>VGC - VE - VPRE - VJ</t>
  </si>
  <si>
    <t>Luz Mary Hernández Villadiego</t>
  </si>
  <si>
    <t>Agosto de 2016</t>
  </si>
  <si>
    <t>AGOSTO</t>
  </si>
  <si>
    <t>Se recibe correo electrónico  y memorandos de las vicepresidencias mediante los cuales informan sobre el estado actual de las peticiones a cargo.</t>
  </si>
  <si>
    <t>la ingeniera encargada del sistema de información Orfeo (Elvia Lucia Ojeda Acosta) informa los ajustes efectuados al cálculo de los términos de vencimiento .</t>
  </si>
  <si>
    <t xml:space="preserve">Se procede a realizar verificación parcial hasta el momento del total de los anexos que se indican en el informe de PQRS. </t>
  </si>
  <si>
    <t>Febrero</t>
  </si>
  <si>
    <t xml:space="preserve">6. Incumplimiento a lo previsto en el art. 8 de la Ley 1437 de 2011, consistente en que el enlace de seguimiento a radicados presenta inexactitudes en los trámites ofrecidos a las peticiones ciudadanas, situación que impide al ciudadano consultar el estado del radicado. </t>
  </si>
  <si>
    <t>VGC - VJ - VPRE</t>
  </si>
  <si>
    <t xml:space="preserve">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t>
  </si>
  <si>
    <t>Se realizará seguimiento trimestral a las acciones de mejora propuestas.</t>
  </si>
  <si>
    <t>Se procede a realizar verificación parcial hasta el momento del total de los anexos que se indican en el informe de PQRS. 
22/05/2017: Se traslada a la vicepresidencia de gestión contractual, juridica y planeación , riesgos y entorno debido a su competencia.                                  Se recibieron los memorandos Radicados Nros. en los cuales las Vicepresidencias informan las acciones de mejora: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</si>
  <si>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7.1.2 Se revisan las actas de reunión con la comisión de personal N° 5 del 3 de agosto de 2015 y la N° 8 del 20 de abril de 2016, donde se encuentra que la coordinación de talento humano presenta el PIC a la comisión de personal. En el acta N° 8 del 20 de abril, no se evidencia la presentación de las cifras de impacto del año 2015 a la comisión de personal, dando lugar al incumplimiento del art. 11 literal h del Decreto Ley 1567 de 1998, lo cual es una obligación de la Entidad.</t>
  </si>
  <si>
    <t>En la Reunión de la Comisión de Personal según acta No. 11 del 13 de octubre del presente año fue presentado el resultado del Impacto de la Capacitación año 2015
23/05/2018: Dejar las constancias en las actas del seguimiento del PIC, cuando sea del caso.</t>
  </si>
  <si>
    <t>Se presentó a la comision de personal de el resultado de la capacitacion el cual incluye el impacto.</t>
  </si>
  <si>
    <t>Se tomaron las correcciones pertinentes. Sin embargo esta auditoria considera tomar acciones preventivas a través de un plan de mejoramiento para que esta situación no vuelva a ocurrir. Se informa a la coordinación de talento humano para generar su plan de mejoramiento. Se revisará en agosto de 2017 la efectividad del plan.
09/03/2018: Se solicita presentar la evidencia pertinente para realizar el cierre de la no conformidad.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26/02/2019: Se encuentra pendiente generar las acciones preventivas para generar el cierre de esta no conformidad.
De igual manera, se encuentra pendiente el reporte de avances por parte del auditado y presentar evidencias de cumplimiento del plan de acción propuesto. Se envía correo electrónico con el estado de las no conformidades.
28/02/2019: De acuerdo con el acta 1, correspondiente a la sesión ordinaria presencial de la comisión de personal, celebrada el día 18 de diciembre de 2018, se evidenció la presentación de la evaluación y seguimiento del PIC-2018. 
De acuerdo con esta evidencia, se realiza el cierre de la no conformidad.</t>
  </si>
  <si>
    <t xml:space="preserve">7.1.4 En cuanto a la presentación del programa de bienestar social e incentivos a la comisión de personal correspondiente al año 2016, el señor Diego Fernando Ramírez envía el acta del día 12 de agosto de 2016, donde se encuentra relacionado en el punto 4 y 5, la presentación y aprobación del plan de bienestar 2016. Esta acta no ha sido firmada y tampoco se encuentra numerada. Por lo anterior, se evidencia un incumplimiento al procedimiento interno GETH-P-0006, elaboración y ejecución del plan de estímulos. </t>
  </si>
  <si>
    <t>El acta No 10 de la Comisión de Personal ya se encuentra firmada.</t>
  </si>
  <si>
    <t>23/05/2018: Se verificará por parte del coordinador de talento humano que todas las actas de reunión se encuentren numeradas y firmadas.
28-2-2019: Se definió por parte de talento Humano una persona con el fin de hacer el seguimiento a las Actas de la Comison de Personal.</t>
  </si>
  <si>
    <t>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Esta auditoria estima que se deben tomar acciones preventivas a través de un plan de mejoramiento para asegurar que esta situación no vuelva a ocurrir. Se informa a la coordinación de Talento Humano, para que se inicie la elaboración de dicho plan. Esta no conformidad se revisará en la medida que se ejecute el plan.
09/03/2018: Se solicita presentar la evidencia pertinente para realizar el cierre de la no conformidad.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30/05/2018: Se realizará el seguimiento en el mes de agosto, con el fin de verificar la acción preventiva propuesta.
26/02/2019: Se encuentra pendiente generar las acciones preventivas para generar el cierre de esta no conformidad.
De igual manera, se encuentra pendiente el reporte de avances por parte del auditado y presentar evidencias de cumplimiento del plan de acción propuesto. Se envía correo electrónico con el estado de las no conformidades.
28/02/2019: Se evidenció que en las 12 actas generadas en las sesiones de la comisión de personal, se encuentran debidamente firmadas. Por lo anterior, se evidenció el cumplimiento de la acción propuesta para tratar la no conformidad. Consecuente con lo anterior, se realiza el cierre de la no conformidad.</t>
  </si>
  <si>
    <r>
      <rPr>
        <b/>
        <sz val="12"/>
        <rFont val="Aptos Narrow"/>
        <family val="2"/>
        <scheme val="minor"/>
      </rPr>
      <t>VALIDICACIÓN DE LA EXPERIENCIA LABORAL:</t>
    </r>
    <r>
      <rPr>
        <sz val="12"/>
        <rFont val="Aptos Narrow"/>
        <family val="2"/>
        <scheme val="minor"/>
      </rPr>
      <t xml:space="preserve">
</t>
    </r>
    <r>
      <rPr>
        <b/>
        <sz val="12"/>
        <rFont val="Aptos Narrow"/>
        <family val="2"/>
        <scheme val="minor"/>
      </rPr>
      <t>NC 1289:</t>
    </r>
    <r>
      <rPr>
        <sz val="12"/>
        <rFont val="Aptos Narrow"/>
        <family val="2"/>
        <scheme val="minor"/>
      </rPr>
      <t xml:space="preserve"> 8. Historia Laboral de Ivonne de la Caridad Prada Medina – Cargo Gerente de proyectos o Funcional Código G2, Grado 09.
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
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
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
</t>
    </r>
    <r>
      <rPr>
        <b/>
        <sz val="12"/>
        <rFont val="Aptos Narrow"/>
        <family val="2"/>
        <scheme val="minor"/>
      </rPr>
      <t>NC 3258:</t>
    </r>
    <r>
      <rPr>
        <sz val="12"/>
        <rFont val="Aptos Narrow"/>
        <family val="2"/>
        <scheme val="minor"/>
      </rPr>
      <t xml:space="preserve"> 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o Andrés Eduardo Del Toro Benavides. Gerente de proyecto, Código G2, Grado 09.
o Iván Alberto López Luna. Experto G3 Grado 07
o Germán Andrés Fuertes Chaparro. Experto G3 Grado 07
o Jairo Arguello Urrego. Experto G3 Grado 06
o Luis Ariel Romero Palacio. Experto G3  Grado 08
</t>
    </r>
    <r>
      <rPr>
        <b/>
        <sz val="12"/>
        <rFont val="Aptos Narrow"/>
        <family val="2"/>
        <scheme val="minor"/>
      </rPr>
      <t>NC 3259</t>
    </r>
    <r>
      <rPr>
        <sz val="12"/>
        <rFont val="Aptos Narrow"/>
        <family val="2"/>
        <scheme val="minor"/>
      </rPr>
      <t xml:space="preserve">: 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
</t>
    </r>
    <r>
      <rPr>
        <b/>
        <sz val="12"/>
        <rFont val="Aptos Narrow"/>
        <family val="2"/>
        <scheme val="minor"/>
      </rPr>
      <t>NC 3260:</t>
    </r>
    <r>
      <rPr>
        <sz val="12"/>
        <rFont val="Aptos Narrow"/>
        <family val="2"/>
        <scheme val="minor"/>
      </rPr>
      <t xml:space="preserve"> 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t>
    </r>
    <r>
      <rPr>
        <b/>
        <sz val="12"/>
        <rFont val="Aptos Narrow"/>
        <family val="2"/>
        <scheme val="minor"/>
      </rPr>
      <t>NC 3261:</t>
    </r>
    <r>
      <rPr>
        <sz val="12"/>
        <rFont val="Aptos Narrow"/>
        <family val="2"/>
        <scheme val="minor"/>
      </rPr>
      <t xml:space="preserve"> Inconsistencias en la información registrada. Se evidenciaron defectos de concordancia, y exactitud entre documentos incorporados en el SIGEP y la información incorporada en las carpetas, en los siguientes casos conforme lo previsto en el numeral 7 del presente:  
o Ramírez Sepúlveda Diego Fernando
o Del Toro Gabriel Eduardo
o Vélez Calderón Gabriel 
o Fuertes Chaparro Germán Andrés 
o López Luna Iván Alberto
o Arguello Urrego Jairo Fernando
o Arenas Suarez María Lorena
o García Urdaneta Jimmy Alexander
o Olarte Gamarra Mónica Francisca
o Sánchez Sanabria Sor Priscila 
o Romero Palacio Luis Ariel </t>
    </r>
  </si>
  <si>
    <t>Noviembre de 2016</t>
  </si>
  <si>
    <t>NC 1289: Se verificó desde lo sustancial el cumplimiento de los requisitos de estudio y experiencia exigidos en la ley y en los manuales de funciones para acceder al cargo respectivo. Igualmente se adoptaron las acciones correctivas que se describen en el documento anexo.
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
En consecuencia, se solicita el cierre de esta no conformidad.</t>
  </si>
  <si>
    <t>NC 1289: Se verificó desde lo sustancial el cumplimiento de los requisitos de estudio y experiencia exigidos en la ley y en los manuales de funciones para acceder al cargo respectivo. Igualmente se adoptaron las acciones correctivas que se describen en el documento anexo.
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
En consecuencia, se solicita el cierre de esta no conformidad.
23/05/2018: Como acción preventiva propuesta se deberá verificar que el formato de verificación de requisitos minimos, se encuentre diligenciado y firmado en todos los casos.</t>
  </si>
  <si>
    <t>NC 1289: La NO conformidad correspondiente con el tema de la historia laboral Dra. Ivonne Prada (edad de retiro forzoso), al indagar se indicó que:
1. Colpensiones le suspendió su mesada desde el 4/01/2016.
2. Al presidente de la ANI, se le hizo entrega de un documento donde se expone lo referente con el tema.
3/4/2018: Se determina que se deben diseñar acciones preventivas orientados a los controles que la entidad adopta para garantizar que la vinculación se realice con el cumplimiento de todos los requisitos legales, así como respecto a la edad de retiro forsozo.
Si  ya la entidad tiene estos controles,  se pueden enviar a la OCI para generar el cierre de la NC.
Se realiza la unificación de las no conformidades 1289, 3258, 3259, 3260 y 3261, debido a que esta no conformidad trata temas  relacionadas con la vinculación de los funcionarios a la entidad y el cumplimiento de todos los requisitos legales, así como respecto a la edad de retiro forzoso.</t>
  </si>
  <si>
    <r>
      <t xml:space="preserve">1. La falta de gestión del PMP, se constituye en la primera no conformidad general de la presente auditoría, razón por la cual la oficina de control interno hace un llamado,tanto a la vicepresidencia de estructuración, como a la Vicepresidencia Jurídica para que den cumplimiento a las acciones  de mejora formuladas para conjurar las causas  de las no conformidades correspondientes  a la audtoria de bitacora del año 2015.
</t>
    </r>
    <r>
      <rPr>
        <b/>
        <sz val="12"/>
        <color rgb="FFFF0000"/>
        <rFont val="Aptos Narrow"/>
        <family val="2"/>
        <scheme val="minor"/>
      </rPr>
      <t>AUDITORÍA 2017: Se reitera la NC</t>
    </r>
    <r>
      <rPr>
        <sz val="12"/>
        <rFont val="Aptos Narrow"/>
        <family val="2"/>
        <scheme val="minor"/>
      </rPr>
      <t xml:space="preserve">
1. La falta de gestión del PMP se constituye en la primera No conformidad general de la presente auditoría para las Vicepresidencias de Estructuración y Vicepresidencia Jurídica, toda vez que, de la auditoría realizada en el año 2015 continúan sin ser superadas cuatro (4) no conformidades, mientras que de la auditoría 2016, solo se han superado dos (2) no conformidades y se mantienen vigentes cuatro (4), dando lugar al no cumplimiento de las recomendaciones generadas por la oficina de control interno y en consecuencia, el incumplimiento del literal g, art. 4 de la Ley 87 de la 1993.
</t>
    </r>
    <r>
      <rPr>
        <b/>
        <sz val="12"/>
        <color rgb="FFFF0000"/>
        <rFont val="Aptos Narrow"/>
        <family val="2"/>
        <scheme val="minor"/>
      </rPr>
      <t xml:space="preserve">
AUDITORÍA 2018: Se reitera la NC</t>
    </r>
  </si>
  <si>
    <t>VE - VJ</t>
  </si>
  <si>
    <t>Diciembre de 2016</t>
  </si>
  <si>
    <t>No conformidad vigente con formulación de acción de mejoramiento en desarrollo de la reunión de seguimiento adelantada el 11 de octubtre de 2018 por parte de la OCI.
24/10/2019 A 24/10/2019 el avance es del 50%, según radicado 20192000158563 de 18/10/2019 de la Vicepresidencia de Estructuración. Persiste el 50% restante para la Vicepresidencia Jurídica.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</si>
  <si>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t>2. De acuerdo a lo anterior se configura no conformidad por falta de bitácora del proyecto como requisito previo, tanto para el inicio del proceso de contratación, como para la firma  del contrato, desatendiendo el articulo 8° de la resolución 959 de 2013.</t>
  </si>
  <si>
    <t>Se realizara un cronograma, con los proyectos que se encuentran en etapa de factibilidad y se encuentran a términos de iniciar los trámites de aprobación ante el Ministerio de hacienda y la Direcciona Nacional de Planeación y/o ya se encuentran en ese trámite de aprobación. Con el fin de poder ar el cumplimiento.
La V. Jurídica emitirá una comunicación dirigida a los responsables de la gestión de Bitácora con el fin de dar claridad a la oprtunidad y exigencia de bitácora para su adecuado cumplimiento el 16 de octubre de 2016.</t>
  </si>
  <si>
    <t>En seguimiento del 1 1 de octubre de 2018 se presenta por parte de la V .Est. El cronograma de gestión del proyecto de APP ALO Sur. Y aporta cominicación 20182000124393 del 17 de ago. De 2018 en la que se requiere a la VPRE se designen los responsables de la gestión que corresponde a las Bitácoras de los procesos que están en curso. El cronograma terminado Se remitirá a la OCI  el 30 de Nov. del año en curso.
08/08/2019 Mediante acta No. 4 de 01/08/2019, la V. Estructuración (Lina Leal/ Carlos Tapicha) manifestó que solicitarán el cierre a más tardar el 30/09/2019 con los soportes. (Andrés Fernando Huérfano Huérfano)
24/10/2019 El avance a 24/10/2019 es del 100%, según radicado 20192000158563 de 18/10/2019 de la Vicepresidencia de Estructuración. Incorporado a informe de Bitácora de Proyecto.  (Andrés Fernando Huérfano Huérfano)</t>
  </si>
  <si>
    <t>3. Hay no conformidad en cabeza de la vicepresidencia juridica, asociada  a la falta  de radicación de la bitácora de contratación del proyecto objeto de seguimiento, la cual, de acuerdo con la resolución 959  de 2013 y el procedimiento del sistema integrado de gestión SEPG-P-001 versión 002,  debe ser un anexo de la carpeta del contrato, ya que es un requisito para el trámite en el comité  de contratación y para la firma  del contrato.</t>
  </si>
  <si>
    <t>No conformidad vigente con formulación de acción de mejoramiento en desarrollo de la reunión de seguimiento adelantada el 11 de octubtre de 2018 por parte de la OCI.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Se revisó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</si>
  <si>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t>4. Hay no conformidad como consecuencia del incumplimiento  de los requisitos básicos de las bitácoras establecidos tanto en la resolución 959 de 2013, como en el procedimiento bitácora de proyecto código SEPG-P-001, que se relacionan a continuacuón:
a) En el soporte documental de la bitácora de estructuración técnica y financiera radicado en archivo y correspondencia el acta de constitución de la bitácora, el certificado de debida diligencia y la lista de chequeo se adjuntan en formato PDF sin las respectivas firmas.
b) La bitácora de estructuración legal no incluye el acta de constitución de bitácora.
c) La bitácora  de contratación no incluye el acta de constitución de bitácora.</t>
  </si>
  <si>
    <t>La V. Est. Verificará que en la radicación de Bitácora se consagren los soportes a los que se refiere la no conformidad debidamente firmados.
La V. Jur emitirá  una comunicación dirigida a los responsables de la gestión de Bitácora con el fin de de que se constituyan y firmen los soportes a los que se refiere la no conformidad en su debida oportunidad el 16 de octubre de 2018.</t>
  </si>
  <si>
    <t>No conformidad vigente con formulación de acción de mejoramiento en desarrollo de la reunión de seguimiento adelantada el 11 de octubtre de 2018 por parte de la OCI.
08/08/2019 Mediante acta No. 4 de 01/08/2019, la V. Estructuración (Lina Leal/ Carlos Tapicha) manifestó que solicitarán el cierre a más tardar el 30/09/2019 con los soportes. (Andrés Fernando Huérfano Huérfano)
24/10/2019 El avance a 24/10/2019 es del 100%, según radicado 20192000158563 de 18/10/2019 de la Vicepresidencia de Estructuración. Incorporado a informe de Bitácora de Proyecto.  (Andrés Fernando Huérfano Huérfano)</t>
  </si>
  <si>
    <r>
      <t xml:space="preserve">Las bitácoras establecidas en los artículos  2,3 y 4 de la resolución 959 de 2013 se continuan radicando por fuera de los términos establecidos y como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al contrato de adjudicación.
</t>
    </r>
    <r>
      <rPr>
        <b/>
        <u/>
        <sz val="12"/>
        <color rgb="FFFF0000"/>
        <rFont val="Aptos Narrow"/>
        <family val="2"/>
        <scheme val="minor"/>
      </rPr>
      <t>AUDITORÍA 2017: Se reitera NC</t>
    </r>
    <r>
      <rPr>
        <sz val="12"/>
        <rFont val="Aptos Narrow"/>
        <family val="2"/>
        <scheme val="minor"/>
      </rPr>
      <t xml:space="preserve">
2. Para las Vicepresidencias de Estructuración, y Vicepresidencia Jurídica, las bitácoras establecidas en los artículos 2, 3 y 4 de la Resolución 959 de 2013 se continúan radicando por fuera de los términos establecidos y con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el contrato adjudicado.</t>
    </r>
  </si>
  <si>
    <t>La Vjur. Emitirá comunicación aclaratoria del momento y portunidad en la que debe dejarse evidencia de la existencia de las Bitácoras en sus distintas fases de acuerdo a la Res 738 de 2018. 
La V. Est. Verificará conjuntamente con la V.Jur el cumplimiento de la circular aclaratoria que se emitirá por parte de la VJur, semestralmente.</t>
  </si>
  <si>
    <r>
      <t xml:space="preserve">La vicepresidencia jurídica no exige la radicación previa en el área de archivo de las bitácoras requeridas para dar inicio  a los procesos de contratación, ni para la celebración de contratos u otrosíes, tal y como se consagra en el artículo 8° de la resolución 959 de 2013.
</t>
    </r>
    <r>
      <rPr>
        <b/>
        <u/>
        <sz val="12"/>
        <color rgb="FFFF0000"/>
        <rFont val="Aptos Narrow"/>
        <family val="2"/>
        <scheme val="minor"/>
      </rPr>
      <t>AUDITORÍA 2017: Se reitera no conformidad</t>
    </r>
    <r>
      <rPr>
        <sz val="12"/>
        <rFont val="Aptos Narrow"/>
        <family val="2"/>
        <scheme val="minor"/>
      </rPr>
      <t xml:space="preserve">
3. La Vicepresidencia Jurídica, a pesar de que en desarrollo de las auditorías realizadas en los años 2015 y 2016 se ha configurado la misma no conformidad, no ha atendido la recomendación de la Oficina de Control Interno de exigir la radicación previa en el área de archivo de las bitácoras requeridas para dar inicio a los procesos de contratación, ni para la celebración de contratos u otrosíes, tal y como se consagra en el artículo 8° de la Resolución 959 de 2013 que establece:
“…La totalidad de los proyectos… deberán encontrarse sustentados en la bitácora del proyecto como requisito previo para a) solicitar el inicio del proceso contractual y someter a consideración del Comité de Contratación la convocatoria de un proceso de selección; b) someter al Comité de Contratación la adjudicación de un proceso de selección; y c) someter a la firma del funcionario competente el contrato adjudicado o la modificación contractual correspondiente. (…)”
En consecuencia de lo anterior, se configura el incumplimiento del literal g, art. 4 de la Ley 87 de la 1993.</t>
    </r>
  </si>
  <si>
    <t xml:space="preserve">6.2. RESPUESTAS EXTEMPORÁNEAS AL CONGRESO DE LA REPÚBLICA. Se evidenció incumplimiento en el término de atención del 51% por ciento de las solicitudes provenientes del Congreso de la República, por infracción especial al art. 258 de la ley 5 de 1992, debidamente identificadas en el Anexo 2.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</si>
  <si>
    <t>TODAS LAS VICEPRESIDENCIAS</t>
  </si>
  <si>
    <t>Enero de 2017</t>
  </si>
  <si>
    <t>Se expidió la Resolución No. 776 del 07/06/2016, por medio de la cual se reglamenta el ejercicio del derecho de peticiones en la ANI.
Se expidio la resolución 1529 del 8 de noviembre de 2017, en donde se delega en las vicepresidencias las respuestas a las PQRS , incluyendo los requerimientos de entidades publicas, organos de control y veedurias ciudadanas.
Se asignaron en cada Vicepresidencia,  servidores para manejar los temas propios procedentes de los entes externos de control.</t>
  </si>
  <si>
    <t>Septiembre 2017: Los porcentajes de incumplimiento de términos han venido  descendiendo considerablemente en cada periodo evaluado. En la actualidad pasó del 18% (primer semestre 2016) a 9%( primer semestre 2017).  
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
De acuerdo a las acciones tomadas por la entidad frente a esta no conformidad, dan cuenta que se ha reducido las respuestas extenporaneas o fuera de termino en un 7% respecto al comparativo de la vigencia 2016, que registro  un 12%. 
las comunicaciones trasmitadas en termino pasaron del 82% (segundo semestre 2016) al 89% (segundo semestre del 2017).
Lo que refleja un avance del 7% en el cumplimiento.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</si>
  <si>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8.2. Se evidenció ausencia de respuesta establecida en el art. 14 de la ley 1437 de 2011, que por cada trimestre y responsable corresponden a los consolidados del anexo No. 1. en cuantía de 262 que representan el 13% del total. </t>
  </si>
  <si>
    <t>Febrero de 2017</t>
  </si>
  <si>
    <t>Las depedencias responsables han informado a la Oficina de Control Interno, que al interior de cada Vicepresidencia han asignado a un lider para el manejo del tema de las comunicaciones procedentes de los Entes Extyernos de Control y lo propio con las PQRS, de acuerdo a lo establecido en la Res. 1529 del 08/11/2017.</t>
  </si>
  <si>
    <t>Las depedencias responsables no han implemetado de manera formal un plan de mejoramiento, que precise una fecha puntual  de cumplimiento.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</si>
  <si>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r>
      <t xml:space="preserve">8.3. Persisten los Incumplimientos a los criterios establecidos en la circular No. 2013-409-000009-4 del 10/05/2013, en los trámites y procedimientos del manejo del ORFEO que ocasionan </t>
    </r>
    <r>
      <rPr>
        <sz val="12"/>
        <color rgb="FFFF0000"/>
        <rFont val="Aptos Narrow"/>
        <family val="2"/>
        <scheme val="minor"/>
      </rPr>
      <t>pérdida de trazabilidad sobre el trámite ofrecido</t>
    </r>
    <r>
      <rPr>
        <sz val="12"/>
        <rFont val="Aptos Narrow"/>
        <family val="2"/>
        <scheme val="minor"/>
      </rPr>
      <t xml:space="preserve"> a las comunicaciones ingresadas a la entidad. </t>
    </r>
  </si>
  <si>
    <t>Se procede a realizar verificación parcial hasta el momento del total de los anexos que se indican en el informe de PQRS. 
13/03/2018: La situación de pérdida de trazabilidad sobre el trámite ofrecido refiere a cuatro no conformidades que son 3305, 3478, 3479 y 3480. De lo anterior, se consolidan en una sola no conformidad y queda abierta la 3305.
Por otra parte, si bien en cierto las vicepresidencias enviaron un memorando interno sobre las acciones tomadas para corregir esta eventualidad, no han formulado acciones de mejora efectivas para que esta situación no se vuelva a presentar. Esta no conformidad se encuentra en revisión y seguimiento para el mes de marzo de 2018.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</si>
  <si>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8.5. En infracción a lo previsto en las Leyes 1437 de 2011 (art. 8), 1712 de 2014 y 1755 de 2015, la página Web institucional presenta defectos de acceso a información pública contenida en ese medio tal cual es la sección de la ANI para niños, el seguimiento a los radicados y la remisión a otras páginas del sector. </t>
  </si>
  <si>
    <t>Equipo Sistemas de Información y Tecnología</t>
  </si>
  <si>
    <t>se aclara y acepta que pertenece a la Jefatura de Comunicaciones de la Agencia tanto el portal de niños como la página web en general. Durante la reunión la delegada de control interno pudo verificar que el portal ANI TEENS funciona y sus contenidos guardan consonancia con lo pretendido por niños y jóvenes//Así mismo se verificaron los enlaces correspondientes a entidades del sector y se constató que la página de la ANI funciona completamente pero el enlace de aquellas es la que presenta fallas, por lo que se explicó y reconoció la diferencia entre la funcionalidad de la página web de la ANI y los enlaces de acceso a las páginas de terceros, sobre la que es responsable cada entidad.</t>
  </si>
  <si>
    <t>Se realiza ejercicio de verificación de la funcionalidad y actualización de información de la página de la entidad.</t>
  </si>
  <si>
    <t>22/05/2017: Se verifica información en la página web de la entidad y el vinculo no se encuentra habilitado. Se deja en observación.
Esta no conformidad se traslada a la VPRE- sistemas</t>
  </si>
  <si>
    <t xml:space="preserve">Marzo </t>
  </si>
  <si>
    <t xml:space="preserve">8.7. Se evidenció infracción a lo señalado en el art. 6 de la Resolución 297 de 2012, respecto del cual respuestas que se ofrecieron a los peticionarios a través de correos electrónicos sin el debido procedimiento de radicación en el sistema de gestión documental Orfeo, según anexos 4 y 5.                          </t>
  </si>
  <si>
    <t>VGC - VPRE - VJ</t>
  </si>
  <si>
    <t xml:space="preserve">No conformidad 3309-3210: Se solicitó unificar las no conformidades 3309-3210 y trasladar la misma a las áreas competentes que no están atendiendo los lineamientos sobre respuestas electrónicas de forma que cada área responsable adelante su plan de mejora. Se presentará en comité MIPG .Se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t>
  </si>
  <si>
    <t>Se realiza ejercicio de verificación donde se comprueba que se han disminuido los eventos relacionados con la informalización de los correos.</t>
  </si>
  <si>
    <t>Se procede a realizar verificación parcial hasta el momento del total de los anexos que se indican en el informe de PQRS. 
22/05/2017: Se unifica esta no conformidad con la 3309 y se hace cierre de la mas antogua 3210.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</si>
  <si>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SUPERVISIÓN: 1. No son claras las actuaciones o directrices llevadas a cabo por la supervisión destinadas a permitir las labores de recuperación del derecho de vía por la ocupación ilegal de los predios La Corona y La Feliciana, lo que ha impedido la construcción de un tramo de 1.48 km de la meta de 2016; razón por la cual no se han incorporado a la operación los 5.2 km habilitados por la autoridad ambiental desde junio de 2015. </t>
  </si>
  <si>
    <t>Red Férrea del Atlántico</t>
  </si>
  <si>
    <t>MARZO</t>
  </si>
  <si>
    <t>Una vez interpuestas las respectivas querellas por parte del concesionario, la Alcaldía de Zona Bananera procedió a realizar las inspecciones judiciales a los predios La Corona y La Feliciana, los días 19 de septiembre de 2016 y 29 de marzo de 2017 respectivamente. En este sentido, se espera que revisada la información, la alcaldía proceda a notificar a los propietarios de los predios, para que se restituya el derecho de vía del corredor férreo, en caso de ser lo pertinente. De acuerdo a lo anterior, se plantea lo siguiente:
La supervisión realizará seguimiento mensual a las acciones realizadas por la alcaldía de Zona Bananera, tendientes a la recuperación del corredor férreo.
Se solicitará a la interventoría, que en el informe mensual se indiquen los avances sobre este tema.</t>
  </si>
  <si>
    <t>25/04/2017 Mediante radicado ANI No. 2017-307-006172-3 del 25 de abril de 2017 se recibe plan de mejoramiento. La supervisión del proyecto hace la solicitud correspondiente a la interventoría por medio de comunicación con radicado ANI No. 2017-307-012218-1 del 25 de abril de 2017.
17/05/2017 Por medio de correo electrónico del 17 de mayo de 2017 se recibe informe mensual de interventoría No.9 (radicado ANI No. 2017-409-050029-2 del 12 de mayo de 2017).  Se solicita a la supervisión validación del informe y posterior notificación a la OCI sobre cumplimiento por parte de la interventoría.
10/07/2017 Mediante información suministrada por correo electrónico, del 10 de julio de 2017 se evidenció seguimiento de acciones de mejoramiento. Se dará cierre una vez se cumpla con la meta de del plan de acción de 2017.
03/11/2017 Con base en información suministrada por correo electrónico del 3 de noviembre de 2017 se evidencian comisiones y oficicios en relación con la Zona Bananera que buscan colaboración con los trámites de liberación de los predios La Corona y la Feliciana. Se evidencia gestión de al interventoría y supervisión sobre el tema. Se dará cierre una vez se cumpla con la meta del plan de acción de 2017.
28/02/2018 La OCI solicita evidencias de gestión ante la NC.
05/03/2018 La supervisión del proyecto evidencia que la interventoría continúa con el seguimiento a la restitución de los predios La Corona y La Feliciana. Asimismo, se recibe copia de comunicación con radicado ANI No. 20183070042611 del 13-02-2018 donde se detalla la gestión de la ANI para recuperar los predios ocupados irregularmente en La Corona y La Feliciana. Se explica que el cumplimiento de la meta de los 1.48 km de segunda línea faltandes no dependen directamente de la Agencia, sino que está sujeta a la gestión del concesionario y la Alcaldía de Zona Bananera. La Agencia realiza seguimiento continuo al tema, buscando agilizar el trámite por parte de los terceros involucrados. La supervisión reporta que la meta de los 1.48 km se espera cumplir en diciembre de 2018.
26/03/2018 Se notifica estado de PMP.
06/06/2018- Vía correo electrónico se solicitaron evidencias de seguimiento al cierre al plan de mejora para cerrar la no conformidad 
28/06/2018 – Se allega a esta oficina mediante correo electronico un Oficio (20183070187461 del 19/06/2018) a la Alcaldía de Zona Bananera, solicitando gestión frente a la liberación de estos predios, informe mensual de supervisión de mayo (20183070091443 del 20/06/2018) y el informe mensual de interventoría del mes de mayo. Se evidencia gestión y un avance por parte de la supervisión y el concesionario para el cierre de la no conformidad. En espera de la entrega de la totalidad de los predios para terminar la construcción de los 1,48km faltantes.    
17/12/2018 Se solicita vía correo electrónico avances respecto al cierre de la no conformidad, a la fecha no se ha recibido retroalimentación al respecto. 
29/04/2019 Vía correo electrónico se solicitó a la Supervisión documentación que permita dar cierre a la no conformidad o que se replantee, debidamente argumentado, un nuevo plazo para el cierre ya que este venció el 31 de diciembre de 2018.
29/05/2019 Con base en el informe remitido por la Supervisión el pasado 17 de mayo, vía correo electrónico, se evidenció gestión de seguimiento a las acciones realizadas por la alcaldía de Zona Bananera, tendientes a la recuperación del corredor férreo, lo que daría cumplimiento a la acción de mejoramiento No. 1._x000D_
_x000D_
Se tiene pendiente evidenciar que la Interventoría indica en sus informes mensuales los avances sobre este tema para dar cierre a la no conformidad; por lo tanto, el 20/05/2019, vías correo electrónico, se solicitó a la Supervisión remitir enviar las evidencias al respecto teniendo en cuenta que el plazo para subsanar la no conformidad venció el 31 de diciembre de 2018._x000D_
_x000D_
Teniendo en cuenta que subsanar la causa raíz que dio origen a la no conformidad depende de gestiones de terceros, en este caso de la Alcaldía de la Zona Bananera, en el caso de evidenciar el cumplimiento de la segunda acción de mejoramiento y que se dé cierre a la no conformidad, se mantendrá la alerta de parte de la Oficina de Control Interno con relación a la construcción del tramo faltante de 1.48 km ya que su ausencia limita el cumplimiento del alcance definido para el proyecto. (Daniel Felipe Sáenz Lozano)
02/07/2019 Vía correo electrónico, se solicitó a la Supervisión evidencias que permitan dar cierre a la no conformidad debido a que el plan de mejoramiento vigente se encuentra vencido. (Daniel Felipe Sáenz Lozano)
05/07/2019 Mediante correo electrónico del 4 de julio de 2019, la Supervisión remitió copia de los informes de interventoría correspondientes a marzo y abril de 2019 (Radicados 20194090375232 20194090483042, respectivamente), en los cuales se evidenció que en la sección 6.4.1 SEGUIMIENTO LA CORONA Y LA FELICIANA la Interventoría reporta la gestión adelantada ante la alcaldía del municipio de Zona Bananera. En el informe de abril de 2019 la Interventoría reportó que considera que los procesos adelantados se verán afectados por la proximidad de un nuevo proceso electoral. En este orden de ideas, se evidencia que tanto la Supervisión como la Interventoría adelantan seguimiento a la solución de la problemática que dio lugar a la no conformidad, lo cual da cumplimiento a las acciones propuestas en el plan de mejoramiento; no obstante, se da cierre a la no conformidad, se mantiene la alerta de parte de la Oficina de Control Interno con relación a la construcción del tramo faltante de 1.48 km ya que su ausencia limita el cumplimiento del alcance definido para el proyecto de concesión. (Daniel Felipe Sáenz Lozano)</t>
  </si>
  <si>
    <t>5.2.3 Se observa que los datos registrados en el formato GCSP F008 para el proyecto DESARROLLO VIAL DEL NORTE DE BOGOTA han sido tomado en forma estimada, incluyendo los valores en especie como son la Propiedad Planta y Equipo, lo cual significa que sus registros no tienen debidamente identificados estos conceptos, contraviniendo los principios de contabilidad generalmente aceptados en Colombia.</t>
  </si>
  <si>
    <t>VGC</t>
  </si>
  <si>
    <t>Yuber Alexander Peña Cárdenas</t>
  </si>
  <si>
    <t>Marzo de 2017</t>
  </si>
  <si>
    <t>Según informacion enviada  por la VGC  mediante memorando No. 2017-310-014946-3  del 27-10 de 2017, informa:" No es clara la observacion, teniendo en cuenta que los formatos se encuentran debidamente validados por la interventoria y el concesionario.</t>
  </si>
  <si>
    <t>Los valores registrados deben ser valores reales para cada concepto y de acuerdo con lo certificado en el formato del primer semestre de 2017, los valores registrados para cada renglon estan establecidos con porcentajes, se solicita enviar  a esta Oficina el formato del segundo semestre de 2017, para verificar que los valores sean los invertidos  realmente por cada concepto y no valores prorrateados.
28/06/2019  (Yuber Alexander Peña Cárdenas)</t>
  </si>
  <si>
    <t xml:space="preserve">4.  En los tramos rurales de la concesión vial, particularmente en el Anillo Vial Occidental y en corredor Cúcuta – El Zulia, se tienen sectores donde hay ausencia de protección de taludes, a pesar de que el numeral 2.3.1.2 del apéndice B del contrato de concesión indica se debe asegurar que en toda área no pavimentada de la zona del derecho de vía haya recubrimiento vegetal. </t>
  </si>
  <si>
    <t>Área metropolitana de Cúcuta</t>
  </si>
  <si>
    <t>Mary Alexandra Cuenca Noreña</t>
  </si>
  <si>
    <t>Solicitar al concesionario la protección de taludes
1. Solicitar al Concesionario, por parte de la Interventoría y de la Supervisión, acciones correctivas ante el incumplimiento contractual. 70%
2. Evidenciar acciones correctivas por parte del Concesionario o el inicio del proceso sancionatorio correspondiente. 30%</t>
  </si>
  <si>
    <t>21/06/2017 Mediante radicado ANI No. 2017-409-065472-2 del 21 de junio de 2017 la interventoría relaciona comunicaciones de solicitud al concesionario sobre este particular. Se esperan las evidencias que soporten atención de la solicitud por parte del concesionario.
26/03/2018  La OCI mediante correo electrónico solicita documentación que soporte seguimiento a la NC.
06/04/2018 Se solicita a la supervisión informe de seguimiento al estado de los taludes en el Anillo Vial Occidental y en el corredor Cúcuta - El Zulia.
27/04/2018  La Supervisión del proyecto notifica que  esta pendiente por determinar la fecha de la visita de la Ing. Liseth Alejandra Villareal, apoyo ambiental ANI al proyecto Área Metropolitana de Cúcuta y Norte de Santander, para realizar recorrido conjunto con Concesionario e Interventoría y realizar mesa de trabajo al respecto. A la espera de  informe de seguimiento a estado de taludes por parte de apoyo ambiental.
06/06/2018- Vía correo electrónico se solicitaron evidencias de seguimiento al cierre al plan de mejora para cerrar la no conformidad 
30/07/2018 - Se evidencia gestión por parte de la Interventoría. Se solicita el informe de la visita de la Ing. Liseth al proyecto los días 21 y 22 y el último informe de índice de estado. 
27/09/2018 – Esta oficina (OCI) envía correo electrónico solicitando allegar evidencia de la gestión para dar cierre a la no conformidad. Se solicita nueva fecha de cierre a las no conformidades que superaron los tiempos establecidos.
11/10/2018 - Vía correo electrónico se recibió informe de comisión resultante de visita de seguimiento ambiental efectuada los días 21 y 22 de junio de 2018. Allí se evidencia que la ANI verificó que el Concesionario continúa sin ejecutar la estabilización y empradización de los taludes y que el Concesionario argumenta que no ese tratamiento no hace parte de sus obligaciones. En vista de que a pesar de que se han hecho solicitudes reiterativas al Concesionario por parte de la Interventoría y de la ANI (Gerencias Técnica y Ambiental) se esta elaborando la documentación necesaria para la solicitud de proceso sancionatorio correspondiente, como se evidencia en las comunicaciones ANI No. 20184090752392 del 27-07-2018 y 20186050247911 del 06-09-2018. A la espera de la solicitud formal de inicio del proceso sancionatorio o de acciones correctivas por parte del Concesionario ante el incumplimiento contractual para dar cierre a la no conformidad. Avance a la fecha: 70%
14/11/2018 Vía correo electrónico se solicitó a la Supervisión evidencias de cumplimiento de plan de mejoramiento en vista de próximo vencimiento de plazo.
05/12/2018 Vía correo electrónico se solicitó nuevamente cumplimiento del plan de mejoramiento, el que se encuentra vencido a la fecha.
05/03/2019 - El equipo de supervisión allego a esta Oficina el seguimiento que le viene dando a la no conformidad. La supervisión inicia proceso sancionatorio al concesionario para la revegetalización de taludes remitido a la Oficina de Procesos Sancionatorios Rad. ANI 20196050033443 del 22/02/2019. Se evidencia las gestiones que se vienen realizando el equipo de supervisión e interventoría. Con base en el plan de acción vigente se da cierre a la no conformidad. No obstante, se sugiere al equipo se supervisión seguir con el acompañamiento durante el proceso sancionatorio hasta que conmine o se aplique la sanción pertinente.  (100%)</t>
  </si>
  <si>
    <t xml:space="preserve">5. No se evidencian acciones asociadas al seguimiento, y puesta en marcha de la dresina de control entregada a la concesión y que se encuentra fuera de servicio actualmente; este tipo de elementos son necesarios para un adecuado control al estado de la vía férrea. </t>
  </si>
  <si>
    <t>Comunicación dirigida al Concesionario con los antecedentes y solicitud de Plan de Acción para disponer de un equipo de medición de estado de la vía.
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
Como acción de cierre, la Interventoría allegará un comunicado evidenciando su gestión desde los requerimientos al Concesionario hasta la valoración de daños presentada a la ANI.</t>
  </si>
  <si>
    <t>12/05/2017 Se evidención comunicación dirigida al Concesionario con los antecedentes y solicitud de plan de acción para disponer de un equipo de medición de estado de la vía (Radicado 2017-409-049875-2 de fecha 12-05-2017). A la espera de respuesta del concesionario y de implementación de plan de acción para dar cierre a la no conformidad.
14/12/2017 A partir de mesa de trabajo del 14 de diciembre de 2017, entre la oficina de control interno y la supervsión del proyecto, esta última expuso que la dresina no es funcional (modelo 1949), actualmente se utiliza como vehículo de transporte. Pendiente el recibo de informe de funcionalidad de dresina adelantado por el concesionario.
28/02/2018  La OCI mediante correo electrónico solicita documentación que soporte seguimiento a la NC.
09/04/2018 Se recibo por correo electrónico informe de interventoría de situación actual correspondiente al activo dresina de control concesionado (Radicado ANI No. 20174090498752 del 12 de mayo de 2017). Pendiente informe de funcionalidad de dresina adelantado por el concesionario.
19/04/2018 En mesa de trabajo, con participación de la supervisión, OCI e interventoría, se acuerda evidenciar acciones del concesionario para asegurar funcionamiento de dresina. La supervisión indica que se viene adelantando un incumplimiento relacionado con el estado de los equipos. Pendiente recibo de evidencias.
04/05/2018 Mediante correo electrónico del 4 de mayo de 2018 se recibe comunicación en la que la Interventoría reitera solicitud al Concesionario con relación al programa de mantenimiento, sustitución o baja, proyectado para el equipo Dresina de control (Comunicación con radicado ANI No. 20184090378322 del 17 de abril de 2018). La OCI continua a la espera de acciones implementadas por el Concesionario.
06/06/2018- Vía correo electrónico se solicitaron evidencias de seguimiento al cierre al plan de mejora para cerrar la no conformidad 
25/07/2018 - Actualmente el concesionario no adelanta ningún tipo de actividad de conservación y mantenimiento.   Sigue proceso de terminación anticipada y caducidad del contrato.
27/09/2018 – Esta oficina (OCI) envía correo electrónico solicitando allegar evidencia de la gestión para dar cierre a la no conformidad. Se solicita proponer nueva fecha de cierre a la no conformidad que supero el tiempo establecido. 
30/10/2018 - Con respecto a esta NC, se informa que a la fecha, el concesionario FDP no ha dado respuesta a las varias solicitudes realizadas por la interventoría y la supervisión del proyecto.  Cabe resaltar que actualmente van tres de los seis meses que se dio de plazo para la terminación anticipada al contrato de concesión 09-CONP-98, por lo tanto solicitamos ampliar el plazo hasta el mes de febrero de 2019, para lo cual ya se defina que procede después de la terminación anticipada a dicho contrato.
Sin perjuicio de lo anterior, se solicita a la Oficina de Control Interno, acompañar en comision de servicios al grupo tecnico de apoyo a la supervisión, al municipio de Palmira, para realizar inspección ocular del equipo relacionado. El cual es propiedad de la Nación, esta entregado en concesión y debera ser revertido al final del contrato de concesión. Se queda a la espera de confirmación por parte de la OCI, de la posible fecha para realizar el recorrido solicitado.
SE MODIFICA LA FECHA DE CIERRE AL 28/02/2019, PARA CONOCER COMO SE HARA EL PROCESO DE REVERSION DEL EQUIPO. 
17/12/2018 Se solicita vía correo electrónico avances respecto al cierre de la no conformidad, a la fecha no se ha recibido retroalimentación al respecto.
28/01/2019 - 3333. Resolución 822 del 2018 Decreto el incumplimiento por la no operacion de trenes en el año 2016 por un periodo superior a 60 dias - Terminacion anticipada del contrato de Concesion por causa imputable al Concesionario. (Clausula 108. Cualquiera de las partes que incumpla, tendra un periodo de 6 meses para subsane). El Concesionario interpuso recurso de reposicion contra la Res. 822 y se resolvio con la Res. 1284 del 17 de julio de 2018 confirmando el incumplimiento y dandole 6 meses para subsanar el cual se cumplio el 18 de enero de 2019. Comforme a la interventoria el Concesionario no cumplio y peocede la terminacion anticipada.  Se Oficiara al Concesionario (Oficio terminacion anticipada). Se notificara nuevamente al Concesionario que informe sobre el estado y el mantenimiento del equipo de dresina. 
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12/07/2019 En reunión del 11/07/2019, 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respectivos._x000D_
Como acción de cierre, la Interventoría allegará un comunicado evidenciando su gestión desde los requerimientos al Concesionario hasta la valoración de daños presentada a la ANI._x000D_
Fecha de finalización: 31/07/2019. (Carlos Felipe Sánchez Pinzón)
25/10/2019 En reunión del 25/10/2019, la Supervisión presenta el informe con radicado ANI No. 20194090752452 del 22/07/2019 de la Interventoría Consorcio Trenes del Pacífico, en la que se rinde un informe evidenciando su gestión desde los requerimientos al Concesionario hasta la valoración de daños presentada a la ANI sobre la Dressina de control._x000D_
_x000D_
En consecuencia, se evidencia la ejecución de acciones de mejoramiento asociadas a la no conformidad No. 3333, por lo que se le da cierre en el plan de mejoramiento por procesos de la Entidad._x000D_
 (Carlos Felipe Sánchez Pinzón)</t>
  </si>
  <si>
    <t>5. Persiste la falta de compra de predios para la culminación de las obras en La Felisa-Zaragoza, este compromiso es asumido por la ANI desde hace más de 1 año.</t>
  </si>
  <si>
    <t>1. Evidenciar la entrega anticipada del predio por parte de la Alcaldía de Cartago, toda vez que el Juez Segundo de Cartago ordenó dicha entrega para la segunda semana de agosto de 2019. Con esta entrega, se puede dar inicio a las obras del proyecto en el tramo Zaragoza-Caimalito.
2. Evidenciar el inicio de intervenciones en el predio La Holanda.
Fecha de finalización</t>
  </si>
  <si>
    <t>14/12/2017 En mesa de trabajo del 14 de diciembre de 2017 se evidenció que la supervisión cuenta con una base de datos en la que lleva la trazabilidad de la gestión predial del corredor, la cual se recibió por por correo electrónico; no obstante, el cierre de la no confomridad se dará una vez se cuenta con el predio La Holanda.
28/02/2018  La OCI mediante correo electrónico solicita documentación que soporte seguimiento a la NC.
09/04/2018 Se recibe por correo electrónico oferta formal de compra, avalúo comercial y estudio de títulos correspondiente (radicado ANI No. 20186060101891 del 5 de abril de 2018). Pendiente adquisición del predio para dar cierre a la no conformidad.
06/06/2018- Vía correo electrónico se solicitaron evidencias de seguimiento al cierre al plan de mejora para cerrar la no conformidad 
27/07/2018 - Mediante correo electrónico, la Supervisión allega a esta oficina los documentos (20186060101891 - Oferta Formal; 20184090450532 – Rechazo Oferta; 20186060158981 – Rta Rechazo Oferta; Concepto Jurídico Dr. Medellín) del proceso de enajenación voluntaria para la compra del predio, no obstante la oferta fue rechazada y aún se encuentran gestionado la adquisición del predio. Pendiente recibir evidencia de que se cuenta con disponibilidad para la ejecución de obras sobre el predio y posterior la adquisición del mismo para dar cierre a la no conformidad.
27/09/2018 – Esta oficina (OCI) envía correo electrónico solicitando allegar evidencia de la gestión para dar cierre a la no conformidad. Se solicita proponer nueva fecha de cierre a la no conformidad que supero el tiempo establecido. 
30/10/2018 -  Se solcita a la Oficna de Control Interno, la vinculación del personal de la Gerencia Juridico Predial, quien tiene a su cargo la Función Misional de Compra y/o adquisición predial requerida para el cumplimiento del contrato de Concesión.
Al momento de elaboración de este documento, esta pendiente la adquisición de un predio (Hda La Holanda) de un total de 13 predios que deben ser adquiridos por la Nación (92% de predios adquiridos) 
PARA ESTA NO CONFORMIDAD ES NECESARIO SABER PARA QUE FECHA ESTA PRESUPUESTADA LA ADQUISICION DEL PREDIO FALTANTE, UNA VEZ SE CUENTE CON LA DISPONIBILIDAD DEL PREDIO SE CERRRARA LA NO CONFORMIDAD. 
17/12/2018 Se solicita vía correo electrónico avances respecto al cierre de la no conformidad, a la fecha no se ha recibido retroalimentación al respecto.
28/01/2019- En reunion con la supervision, se informa que el 14 de diciembre 2018 se presento la demanda para expropiacion del predo, ya hubo reparto y quedo en el juzgado 2 de Cartago. Se modifico fecha de cierre con el fin de seguir el seguimiento del esta de la no conformidad. Se debera realizar una reunion conjunta con la supervision y el apoyo jurido predial para informar del proceso de expropiacion.   
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04/07/2019 No se evidenció que a la fecha la Interventoría subsanará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25/10/2019 En reunión del 25/10/2019, La Supervisión presenta el acta de entrega anticipada del predio La Holanda, del 13 de agosto de 2019, evidenciando la ejecución de la primera acción de mejoramiento plantada para superar la no conformidad No. 3731. Por su parte, la Interventoría Consorcio Concesión Férreo (contrato VEJ-518-2019), informa que en el predio ya se han ejecutado intervenciones de replanteo._x000D_
_x000D_
En consecuencia, con el fin de evidenciar la ejecución de la última acción de mejoramiento y dar cierre a la no conformidad, se solicita a la Supervisión allegar evidencia de la ejecución de intervenciones en el predio La Holanda._x000D_
 (Carlos Felipe Sánchez Pinzón)
15/11/2019 Una vez revisadas las evidencias suministradas por la Supervisión mediante correo electrónico del 15 de noviembre de 2019, se evidencia el incio de actividades por parte del Concesionario en el predio La Holanda, con lo que se evidencia a su vez la ejecución de todas las acciones de mejormiento asociadas con la no conformidad No. 3338. En consecuencia, se da cierre a la no conformidad en el plan de mejoramiento por procesos de la Entidad. (Carlos Felipe Sánchez Pinzón)</t>
  </si>
  <si>
    <t>SUPERVISIÓN: 3. Ante el inminente riesgo ambiental por la no consecución de permisos y licencias ambiental, no es claro el actuar de la supervisión con respecto a este particular habiendo transcurrido 16 meses desde el inicio del proyecto y no teniendo aun una expectativa concreta de expedición de estos trámites ambientales.</t>
  </si>
  <si>
    <t>4G- Segunda Ola - Autopista Mar 2.</t>
  </si>
  <si>
    <t>Mayo de 2017</t>
  </si>
  <si>
    <t>1.            Presentaciones para las mesas de PINES y registro de asistencia. 
2.            Oficios de seguimiento por parte del equipo de apoyo a la supervisión
3.            Obtención de la Licencia Ambiental de variante Mutatá UF4</t>
  </si>
  <si>
    <t>La supervision mediante correo electrónico del 02/04/2019 remite las resoluciones de las UF 1, 2, 3, 4; pendiente unicamente la asociada a la variante de Mutatá en la UF4.</t>
  </si>
  <si>
    <t>17/07/2017 Se recibe plan de mejoramiento por medio de correo electrónico.
27/09/2017 La OCI solicita vía correo electrónico evidencias de acciones que permitan subsanar la no conformidad.
31/10/2017 La OCI solicita vía correo electrónico evidencias de acciones que permitan subsanar la no conformidad.
21/11/2017 La OCI solicita vía correo electrónico evidencias de acciones que permitan subsanar la no conformidad.
28/02/2018 La OCI solicita vía correo electrónico evidencias de acciones que permitan subsanar la no conformidad. La Supervisión, por correo electrónico solicita reunión en conjunto con la interventoría.
21/03/2018 Mediante correo electrónico la OCI solicita documentación asociada a acciones de mejoramiento ante la no conformidad, la cual considera oportuno revisar previa la reunión propuesta por la Supervisión.
27/03/2018 Se propone reunión con la supervisión del proyecto para definir estado de la NC.
09/04/2018 Se realiza mesa de trabajo. Se solicita a la supervisión copia de  resoluciones donde se otorga la licencia ambiental a las unidades funcionales 1, 2 y 3, así como copia de actas de reunión con la participación de la interventoría, el concesionario, la ANI y la ANLA que evidencien seguimiento a la consecución de la licencia ambiental que requiere la UF4.
12/04/2018 Se recibe por corre electrónico copia de las resoluciones No. 357 del 12 de marzo de 2018 (licencia ambiental UFs 2 y 3) y No. 0072 del 22 de enero de 2018 (licencia ambiental UF1). Se tienen pendientes actas de reunión que evidencien seguimiento a la obtención de la licencia ambiental de la UF4.
06/06/2018- Vía correo electrónico se solicitaron evidencias de seguimiento al cierre al plan de mejora para cerrar la no conformidad 
07/06/2018 – Mediante correo electrónico la supervisión allega comunicaciones de la ANI emitiendo observaciones al Cronograma de Licenciamiento Ambiental de la UF4. 
Se solicita evidencia del avance sobre la obtención de la licencia y expectativa de la obtención de la Licencia Ambiental.   
20/06/2018 – Se evidencia gestión por parte de la supervisión al seguimiento del trámite para la obtención de la Licencia Ambiental de la UF4 mediante radicados 20186050175861, 20186050090511 y 20186050069731. 
Pendiente la resolución de obtención de la Licencia Ambiental de la UF4. 
27/09/2018 – Esta oficina (OCI) envía correo electrónico solicitando allegar evidencia de la gestión para dar cierre a la no conformidad. Se solicita proponer nueva fecha de cierre a la no conformidad que supero el tiempo establecido. 
30/10/2018 – Se recibe licencia de la UF1. Se modifica la fecha de cierre de la no conformidad por la fecha de inicio de la Variante Muatatá de la UF4 (25/01/2019) ya que es la única que se encuentra pendiente. La supervisión notifica que en el mes de octubre de 2018 se realizó una mesa de trabajo con ANI, Interventoría y Concesionario y se hicieron observaciones al EIA, una vez subsanen esas observaciones, se dará vía libre para que radiquen ante la ANLA, para la solicitud de la Licencia. Pendiente Rad. al ANLA con observaciones subsanadas y resolución de la licencia de la UF4.  (80%)
21/12/2018 De acuerdo al seguimiento realizado en el mes de octubre el concesionario aun esta en tiempos de obtener el licenciamiento hasta el mes de enero de 2019, por lo cual se espera que para esta fecha se tenga el otorgamiento de la licencia ambiental para la variante, se hara seguimiento en el mes de enero de 2019.
02/04/2019 Se remite por parte del supervisor los avances de gestión en virtud del otorgamiento de la licencia ambiental de la variante de Mutatá, sin embargo, la aprobación proyectada es para mayo de 2019; con lo cual se ajusta la fecha de cierre para 31 de mayo de 2019,
29/05/2019 El 20/05/2019 se solicitó a la Supervisión, vía correo electrónico, documentación que soporte los avances que se han tenido para subsanar la no conformidad No. 3386, cuyo cierre depende de evidenciar la Resolución de la licencia ambiental otorgada para la UF4 (Variante de Mutatá). (Daniel Felipe Sáenz Lozano)
28/06/2019 – Mediante reunión con el equipo de apoyo a la supervisión se modifica el plan de acción de la no conformidad en virtud de la obtención de la Licencia Ambiental de la Variante Mutatá de la UF4, así mismo la fecha de cierre para el 31 de octubre de 2019. (Mary Alexandra Cuenca Noreña)
08/10/2019 08/10/2019 - Mediante correo electrónico del 19/09/2019 la Supervisión allega a esta Oficina la Resolución 1752 de 2019 del 04 de septiembre de 2019por la cual se otorga la Licencia Ambiental de la Variante Mutatá de la UF4. Con lo anterior se da cumplimiento a las acciones de mejora para dar el cierre a la no conformidad. (100%) (Mary Alexandra Cuenca Noreña)</t>
  </si>
  <si>
    <t>7.2.1 El recaudo de recursos propios se vio afectado en el valor de $ 299.385 millones por concepto de peajes, debido a la falta de instalación de dos casetas en el proyecto ruta del sol (una en el tramo 1 y la otra en el tramo 2), estos recursos correspondían a la vigencia futura aprobada en el contrato de concesión  de ruta del sol 1, el cual a la fecha no se ha ejecutado por diferentes problemas presentados  por el licenciamiento ambiental. Esta caída de recursos ha impedido el cumplimiento de las siguientes obligaciones por valor total de $ 269.945 Mlls. (Ver cuadro anexo en el informe)</t>
  </si>
  <si>
    <t>Financiero</t>
  </si>
  <si>
    <t>Equipo Financiero</t>
  </si>
  <si>
    <t>Continuar con las gestiones pertinentes, con los actores externos correspondientes, para dar cumplimiento a la obligación contractual existente. Es preciso tener en cuenta que actualmente, existen recursos que se encuentran en la Fiducia para la remuneración de los hitos. (Memorando 2017-500-0121103 del 1o. de septiembre de 2017)</t>
  </si>
  <si>
    <t>Se recibió información mediante memorando 2017-500-0121103 de septiembre 1o. De 2017. Se solicita enviar informacion respecto del avance del plan de mejoramiento.
Se solicita a la VEJ relacionar las gestiones que estan llevando a cabo para el cumplimiento de las acciones de mejora.
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
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
28/10/2019 Por medio del memorando No. 2019-500-016346-3 del 25 de octubre de 2019, se solicitó prorrogar la fecha del cumplimiento para diciembre del año 2021. (Luz Jeni Fung Muñoz)
22/03/2022 De acuerdo a instrucciones de la jefatura se reasigna la responsabilidad de la gestión de esta No Conformidad pasando de Luz Jeni Fung Muñoz a Yuber Alexander Peña Cárdenas por contener temas financieros. (Juan Diego Toro Bautista)</t>
  </si>
  <si>
    <t>No conformidad abierta con plan</t>
  </si>
  <si>
    <t>https://anionline.sharepoint.com/:f:/s/PMPMotor/Ej5_tlmyHgxKgYx4aguXw2UBnMoRCeeY5s9Lt8ZhQP6jXA?e=gDcMB3</t>
  </si>
  <si>
    <t>6.2.1 Existen inventarios individuales a cargo de exfuncionarios de la ANI  como se pudo verificar e identificar en el numeral 2.1.1 del cuerpo del presente informe, contraviniendo las normas establecidas para el manejo y control de los bienes y evidenciando que el inventario físico no fue debidamente realizado por cuanto esto se debió observar al realizar el cotejo de los listados de inventarios contra los elementos físicos a cargo de cada uno de los responsables y dependencias.</t>
  </si>
  <si>
    <t>GESTIÓN ADMINISTRATIVA Y FINANCIERA</t>
  </si>
  <si>
    <t>Grupo Interno de Trabajo Administrativo y Financiero</t>
  </si>
  <si>
    <t>JULIO DE 2017</t>
  </si>
  <si>
    <t>Mayo 28 de 2018 el la Coordinación del GITAdministrativo y Financiero Dra Nelsy  Maldonado, envía mediante correo electrónico  la siguiente acción de mejoramiento: Se están depurando los inventarios de los funcionarios y contratistas, a la fecha se tienen elaborados verificados y firmados los de los pisos 2 y 7 y estamos trabajando en el piso 6 y 8. Adjunto inventarios firmados.
Con correo electrónico enviado por Fabian Ramos de Servicios Generales, el día 14 de agosto de 2018, se remitieron los siguientes documentos:
- Proyecto de Resolución Actualizada para el Manejo de bienes.
- Pólizas de seguros que amparan los bienes de la Entidad.
- Póliza de seguros de Automóviles.
- Inventario a 31 de diciembre de 2017.
- Reporte de Inventario Físico de bienes muebles, enseres y equipos de consumo al 31 de diciembre de 2017.</t>
  </si>
  <si>
    <t>Copia de los inventarios firmados por los responsables.</t>
  </si>
  <si>
    <t>27/01/2018: Se solicitó nuevamente las acciones de mejoramiento para la Nc. No se ha recibido la información. 
Julio 3 de 2018 :Se recibió del GIT Administrativo y Financiero , copia de la notificacion de los inventarios individuales de los funcionario de la entidad, de los pisos 2 y 7 quedan pendientes los demas pisos.
Agosto 29 de 2018 :  La auditoria de seguimiento a los inventarios observa que siguen pendiente de legalizacion por parte de los responsables los inventarios individuales de funcionarios y contratistas.
25/09/2019 Mediante correo electrónico del 17/09/2019 el área de Servicios Generales envío inventarios firmados por los responsables ubicados en la Vicepresidencia Gestión Contractual, Vicepresidencia Jurídica y Vicepresidencia Ejecutiva. La acción de mejora se da como completada y la No Conformidad Subsanada. (Yuber Alexander Peña Cárdenas)</t>
  </si>
  <si>
    <r>
      <t xml:space="preserve">7.2.1 La entidad no  registra las solicitudes de conciliación ni las fichas de los casos estudiados en sede del comité de conciliación en el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t>
    </r>
    <r>
      <rPr>
        <b/>
        <sz val="12"/>
        <color rgb="FFFF0000"/>
        <rFont val="Aptos Narrow"/>
        <family val="2"/>
        <scheme val="minor"/>
      </rPr>
      <t xml:space="preserve">
Auditoría febrero 2018</t>
    </r>
    <r>
      <rPr>
        <sz val="12"/>
        <rFont val="Aptos Narrow"/>
        <family val="2"/>
        <scheme val="minor"/>
      </rPr>
      <t xml:space="preserve">: 7.2.1 Se mantiene la no conformidad prevista en el informe de auditoría del  primer semestre del año 2017, en tanto que la entidad continua sin registrar si se procedió o no a la conciliación, ni se han ingresado las fichas de los casos estudiados en sede del comité de conciliación al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y lo establecido en el instructivo adoptado por la Circular Externa 005 de 2016 de la de la ANDJE.
</t>
    </r>
    <r>
      <rPr>
        <b/>
        <u/>
        <sz val="12"/>
        <color rgb="FFFF0000"/>
        <rFont val="Aptos Narrow"/>
        <family val="2"/>
        <scheme val="minor"/>
      </rPr>
      <t xml:space="preserve">Auditoría febrero 2018: </t>
    </r>
    <r>
      <rPr>
        <sz val="12"/>
        <rFont val="Aptos Narrow"/>
        <family val="2"/>
        <scheme val="minor"/>
      </rPr>
      <t xml:space="preserve"> 7.2.2 Respecto de 337 procesos terminados, con posterioridad al mes de abril del año 2015 se encuentran 12 procesos sin sentido de fallo en primera instancia, lo cual genera incumplimiento de las funciones previstas para el apoderado al interior del sistema EKOGUI, de conformidad con lo estipulado en artículo 2.2.3.4.1.10, numeral 1 del Decreto 1069 de 2015 y lo establecido en el instructivo adoptado por la Circular Externa 005 de 2016 de la ANDJE.
</t>
    </r>
    <r>
      <rPr>
        <b/>
        <u/>
        <sz val="12"/>
        <color rgb="FFFF0000"/>
        <rFont val="Aptos Narrow"/>
        <family val="2"/>
        <scheme val="minor"/>
      </rPr>
      <t>Auditoría agosto 2018:</t>
    </r>
    <r>
      <rPr>
        <sz val="12"/>
        <rFont val="Aptos Narrow"/>
        <family val="2"/>
        <scheme val="minor"/>
      </rPr>
      <t xml:space="preserve"> 7.2.1 Se mantiene la no conformidad prevista en el informe de seguimiento del segundo semestre del año 2017, en tanto que de 798 conciliaciones tanto activas como terminadas solamente se han ingresado 19 fichas, lo cual corresponde al 2.4%. En este sentido, se evidencia un incumplimiento de los apoderados  respecto de la actualización registrada en el Sistema como lo impone el artículo 2.2.3.4.1.10 “Funciones del apoderado”, numeral 1 y 3 del Decreto 1069 de 2015 y lo establecido en el Instructivo del Sistema Único de Gestión e Información Litigiosa del Estado E-KOGUI V. 5.0. de la ANDJE.   
</t>
    </r>
    <r>
      <rPr>
        <u/>
        <sz val="12"/>
        <color rgb="FFFF0000"/>
        <rFont val="Aptos Narrow"/>
        <family val="2"/>
        <scheme val="minor"/>
      </rPr>
      <t>Auditoría febrero 2019:</t>
    </r>
    <r>
      <rPr>
        <sz val="12"/>
        <rFont val="Aptos Narrow"/>
        <family val="2"/>
        <scheme val="minor"/>
      </rPr>
      <t xml:space="preserve"> 6.2.1 Revisado el módulo de Reporte de Conciliaciones Extrajudiciales, se evidenció el incumplimiento al deber contenido en el numeral 2.2.3.4.1.1. y subsiguientes del Decreto 1069 de 2015, en la medida en que, del total de conciliaciones terminadas, solamente el 24.82% de los registros posee ficha registrada. </t>
    </r>
  </si>
  <si>
    <t>Deficiencias en el registro de información en herramientas de seguimiento o de apoyo a la gestión</t>
  </si>
  <si>
    <t>1.Suscripción acta de reunión con la ANDJE en la que dicha Entidad emite opinión frente al Plan de Contingencia Planteado por el GIT Defensa Judicial, respecto al registro de fichas técnicas a partir del 1 de enero de 2018.
2.Capacitación a los usuarios del sistema respecto de las nuevas funcionalidades del módulo de conciliación de la versión 2.0 una vez sea dispuesto por la ANDJE Administradora del Sistema. 
3.Realizar los requerimientos a que haya lugar para el cumplimiento de la obligación relacionada con la actualización de los trámites de conciliación extrajudicial Coordinador GIT Defensa Judicial Administradora del Sistema. 
4.Realizar los ajustes y actualizaciones requeridas en los procesos a cargo.</t>
  </si>
  <si>
    <t>El auditor considera que las acciones de mejoramiento planteadas  por el área auditada son adecuadas y necesarias para superar la no conformidad advertida. Se hará seguimiento en el mes de diciembre  de 2017 para determinar la efectividad de dicha acción.
El 15 de diciembre  de 2017 se realizó reunión de seguimiento y el área auditada remitió por correo el procedimiento de conciliación extrajudicial cuando la entidad es convocada, el cual está aprobado y publicado en la página web de fecha 27 de septiembre de 2017. Se estableció como compromiso para el 6 de abril  de 2018 la culminación del plan de contingencia en cuanto a la asignación y actualización de las solicitudes de conciliación en el sistema EKOGUI.
Así mismo, el área auditada remitió un correo que dirigió el gerente de defensa judicial a los apoderados, el cual contiene un formato que deben diligenciar todos los abogados antes del 22 de diciembre de 2017, el cual da cuenta de la gestión que en materia prejudicial se adelanta por la entidad, y consecuencial a ello es un insumo para actualizar el sistema EKOGUI.
El día 2 de febrero de 2018 se realizó reunión de seguimiento y el área auditada presentó una relación de conciliaciones prejudiciales, haciendo alusión al proyecto asignado, y a la identificación del apoderado, lo cual corresponde  a la implementación no solo de una medida correctiva sino también hace parte de una actividad preventiva consistente en hacer las asignaciones mensuales de dichas conciliaciones.
Se hará seguimiento en el mes de abril  de 2018.
El día 26 de abril de 2018 se realizó reunión de seguimiento al informe del primer semestre del año 2017 y el área auditada remitió un reporte del Ekogui sobre asignación de conciliaciones extrajudiciales con corte al 26 de abril, en donde se observa que aún quedan 40 conciliaciones por asignar. En ese sentido, se estableció un nuevo compromiso con el fin de actualizar en el sistema las conciliaciones faltantes del año 2017 y las del primer trimestre del año 2018. Así mismo el área auditada se comprometió a ingresar al sistema Ekogui las fichas de conciliación correspondientes al primer trimestre del año 2018.
Se hará seguimiento en el mes de agosto de 2018.
El día 21 de agosto de 2018 se realizó reunión de seguimiento con la Administradora del sistema Ekogui, quien remitió una matriz en Excel en donde se pudo evidenciar que se ha avanzado en el proceso de asignación de trámites conciliatorios, se identificó que existen algunos trámites respecto de los cuales no se tiene información en la Entidad, y hasta tanto no se obtenga la misma no es posible su asignación. 
Así mismo, afirmó la administradora del Ekogui  que con la asesoría de la ANDJE se identificó que existen algunos procesos terminados con posterioridad a abril de 2015 que carecen del sentido del fallo, en tanto que no todos finalizaron por virtud de una sentencia, lo cual impidió clasificar en favorable o desfavorable el fallo, puesto que algunos procesos terminaron de manera anormal.
Por otra parte, el área auditada remitió el acta de reunión del 25 de mayo de 2018 sobre capacitación en el sistema Ekogui convocada por la administradora hacia los apoderados, quien hizo referencia al plan de contingencia para la actualización del Ekogui con fechas y actividades definidas. 
Se hará seguimiento en el mes de noviembre de 2018 para verificar el avance en el proceso de ingreso de las fichas  de conciliación al sistema Ekogui, porque a la fecha 21 de agosto se han subido 19.
El día 11 de octubre de 2018 mediante memorando No. 20187010164283 se allegó plan de mejoramiento respecto de la auditoría realizada en el mes de agosto. 
El día 15 de noviembre de 2018 se realizó reunión de seguimiento con la Administradora del sistema Ekogui, en donde se verificó en el sistema que de 96 conciliaciones extrajudiciales reportadas, se han ingresado a la fecha 15 fichas de la vigencia 2018, lo cual denota un porcentaje de avance del 15,6%.
El auditor considera que las acciones de mejoramiento planteadas  por el área auditada son adecuadas y necesarias. Se hará seguimiento en el mes de enero de 2019 para determinar la efectividad de las acciones.
05/09/2019 Mediante radicado No. 20197010129273, el GIT Defensa Judicial solicitó modificación del Plan. Se modifica el 05/09/2019.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la ampliación del plazo hasta el 31 de agosto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12/04/2022 A través de correo electrónico de 22 de marzo de 2022, se acreditó el cargue en carpeta compartida de las UM1 a UM3 del plan.  (Andrés Fernando Huérfano Huérfano)</t>
  </si>
  <si>
    <t>No conformidad cumplida</t>
  </si>
  <si>
    <t>https://anionline.sharepoint.com/:f:/s/PMPMotor/EpUxG4DAhYJIl8AkdZG093sB8lWvZxD7PKrPAeM7kG-MrQ?e=dE1UvV</t>
  </si>
  <si>
    <r>
      <t xml:space="preserve">7.2.4 Se evidencia que a la fecha existen 237 procesos judiciales sin asignación de abogado, lo que implica un retraso en este trámite que impacta negativamente el adelantamiento oportuno y eficiente de cada una de la etapas del proceso hasta su terminación, por lo tanto, es obligación de la administradora de sistema “EKOGUI” proceder en el menor tiempo posible a dicha asignación, en atención a lo estipulado en el </t>
    </r>
    <r>
      <rPr>
        <sz val="12"/>
        <color rgb="FFFF0000"/>
        <rFont val="Aptos Narrow"/>
        <family val="2"/>
        <scheme val="minor"/>
      </rPr>
      <t>artículo 2.2.3.4.1.9. “Funciones del administrador del sistema en la entidad”, numeral 6 del Decreto 1069 de 2015.</t>
    </r>
    <r>
      <rPr>
        <sz val="12"/>
        <rFont val="Aptos Narrow"/>
        <family val="2"/>
        <scheme val="minor"/>
      </rPr>
      <t xml:space="preserve">
</t>
    </r>
    <r>
      <rPr>
        <sz val="12"/>
        <color rgb="FFFF0000"/>
        <rFont val="Aptos Narrow"/>
        <family val="2"/>
        <scheme val="minor"/>
      </rPr>
      <t>Auditoria febrero 2018:</t>
    </r>
    <r>
      <rPr>
        <sz val="12"/>
        <rFont val="Aptos Narrow"/>
        <family val="2"/>
        <scheme val="minor"/>
      </rPr>
      <t xml:space="preserve"> 7.2.4 Se mantiene la no conformidad prevista en el informe de auditoría de primer semestre del año 2017, en tanto que a la fecha del 5 de febrero de 2018 se evidencia que existen 293 procesos judiciales activos sin asignación de abogado, lo que implica un retraso en este trámite que impacta negativamente el registro oportuno y eficiente de cada una de la etapas del proceso hasta su terminación; por lo tanto, es obligación de la administradora de sistema “EKOGUI” proceder en el menor tiempo posible a dicha asignación, en atención a lo estipulado en el </t>
    </r>
    <r>
      <rPr>
        <sz val="12"/>
        <color rgb="FFFF0000"/>
        <rFont val="Aptos Narrow"/>
        <family val="2"/>
        <scheme val="minor"/>
      </rPr>
      <t xml:space="preserve">artículo 2.2.3.4.1.9. “Funciones del administrador del sistema en la entidad”, numeral 6 del Decreto 1069 de 2015, y lo establecido en el instructivo adoptado por la Circular Externa 005 de 2016 de la de la ANDJE.
Auditoría agosto 2018: </t>
    </r>
    <r>
      <rPr>
        <sz val="12"/>
        <rFont val="Aptos Narrow"/>
        <family val="2"/>
        <scheme val="minor"/>
      </rPr>
      <t>7.2.6 Se mantiene la no conformidad prevista en el informe de seguimiento del segundo semestre del año 2017, en tanto que a la fecha del 22 de agosto de 2018 se evidencia que existen 188 procesos judiciales activos sin asignación de abogado, lo que implica que aún existen procesos por asignar; sin embargo, la administradora remitió a la Oficina de Control Interno de la Entidad un informe de gestión del sistema, en donde se señala que la mayoría de estos procesos sin abogado corresponden a procesos de expropiaciones, respecto de los cuales se solicitará su exclusión porque son iniciados por los concesionarios y además son iniciados por la Entidad; sin embargo, es obligación de la administradora del sistema “E-KOGUI” proceder en el menor tiempo posible a la depuración del sistema, solicitando la exclusión de los procesos correspondientes y realizando la  asignación de los procesos faltantes, en atención a lo estipulado en el</t>
    </r>
    <r>
      <rPr>
        <sz val="12"/>
        <color rgb="FFFF0000"/>
        <rFont val="Aptos Narrow"/>
        <family val="2"/>
        <scheme val="minor"/>
      </rPr>
      <t xml:space="preserve"> artículo 2.2.3.4.1.9. “Funciones del administrador del sistema en la Entidad”, numeral 6 del Decreto 1069 de 2015</t>
    </r>
    <r>
      <rPr>
        <sz val="12"/>
        <rFont val="Aptos Narrow"/>
        <family val="2"/>
        <scheme val="minor"/>
      </rPr>
      <t xml:space="preserve"> y lo establecido en el Instructivo del Sistema Único de Gestión e Información Litigiosa del Estado E-KOGUI V. 5.0. de la ANDJE.</t>
    </r>
  </si>
  <si>
    <t>1. Elaborar informe que permita determinar el estado de cada uno de los procesos incorporados en el Ekogui (activo / terminado) su asignación o no asignación o su necesidad de eliminación del sistema según sea el caso.
2. Continuar con la labor de asignación de procesos a los apoderados de la Entidad para su actualización en el sitema EKOGUI.
Acciones de mejoramiento Auditoría agosto 2018:
1. Actualización de reporte de procesos sin asignación de apoderado y las causas del mismo.
2. Asignación de procesos a los apoderados respectivos en los casos que resulte procedente.
3. Solicitud a la ANDJE de eliminación de procesos por duplicidad o inexistencia, en los casos que resulte procedente.
4. Solicitud de exclusión de procesos de expropiación con base en los argumentos proporcionados por la VPRE.</t>
  </si>
  <si>
    <t>El auditor considera que las acciones de mejoramiento planteadas  por el área auditada son adecuadas y necesarias para superar la no conformidad advertida. Se hará seguimiento en el mes de diciembre  de 2017 para determinar la efectividad de dicha acción.
El 15 de diciembre  de 2017 se realizó reunión de seguimiento y el área auditada remitió un correo electrónico contentivo de una matriz asociada al reporte de procesos judiciales del sistema Ekogui, en donde  se constató que de los 237 procesos judiciales se asignaron 133, faltando por asignar 104 procesos. Así, se estableció como compromiso para el 6 de abril de 2018 asignar los 104 procesos faltantes a los abogados respectivos, con el fin de iniciar los trámites  a que haya lugar y avanzar en la gestión judicial.
El día 2 de febrero de 2018 se realizó reunión de seguimiento y el área auditada manifestó que no se ha actualizado desde el mes de diciembre de 2017 a la fecha la asignación de los procesos judiciales. Únicamente 17 abogados de grupo de defensa judicial enviaron a la administradora de Ekogui el formato de calificación del riesgo y provisión contable, con el fin de que posteriormente se suba a Ekogui; sin embargo la administradora aún no ha comprobado si esa información reposa en el sistema. 
Se hará seguimiento en el mes de abril  de 2018.
El día 26 de abril de 2018 se realizó reunión de seguimiento al informe del primer semestre del año 2017 y el área auditada remitió un reporte del sistema Ekogui con corte 26 de abril de 2018, en donde se señala que existen 273 procesos judiciales sin abogado. En ese sentido, el área auditada se comprometió a culminar con el proceso de actualización y asignación de procesos judiciales correspondientes al año 2017 y primer trimestre de año 2018.
Se hará seguimiento en el mes de agosto  de 2018.
El día 21 de agosto de 2018 se realizó reunión de seguimiento con la Administradora del sistema Ekogui, quien  remitió un informe -presentación sobre la gestión de información en el sistema Ekogui, primer semestre del año 2018, en donde se identificó entre otros aspectos el estado de cada uno de los procesos incorporados en el Ekogui (activo / terminado) su asignación o no asignación o su necesidad de eliminación del sistema.
El área auditada remitió una matriz en Excel en donde se evidencia la asignación de procesos judiciales del año 2017 y 2018. Algunos se encuentran aun sin asignación porque corresponden a expropiaciones que no requieren como tal de asignación de abogado, pues estos procesos los  lleva el concesionario y no representan un contingente litigioso para la Entidad, por tal razón la administradora está solicitando ante la ANDJE su eliminación del sistema; o existen también procesos que no tienen información en el sistema, y en este sentido se procederá  a recopilar la misma para proceder a su asignación.
Se hará seguimiento en el mes de noviembre de 2018 para verificar el avance en el proceso de actualización y asignación en el sistema Ekogui.
El día 11 de octubre de 2018 mediante memorando No. 20187010164283 se allegó plan de mejoramiento respecto de la auditoróia realizada en el mes de agosto.
El día 15 de noviembre de 2018 se realizó reunión de seguimiento con la Administradora del sistema Ekogui, en donde se verificó que respecto de 892 procesos judiciales activos, 69 se encuentran sin abogado, sin tener en cuenta los procesos de  expropiaciones, en tanto que es una solicitud que realizará el GIT de Defensa Judicial a la ANDJE, con el fin de que se retiren del sistema dichos procesos. Lo anterior denota un avance del 92.3%.
El auditor considera que las acciones de mejoramiento planteadas  por el área auditada son adecuadas y necesarias. Se hará seguimiento en el mes de enero de 2019 para determinar la efectividad de dicha acción. 
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t>
  </si>
  <si>
    <t>SUPERVISIÓN: 1. Se evidencia poca gestión para la completitud de las unidades de medida de los hallazgos de contraloría y que precisan porcentaje de cumplimiento de las unidades de medida muy  bajos en los 11 hallazgos que actualmente se tienen dentro del PMI. (Ver tabla 6, pág. 11 de este informe).</t>
  </si>
  <si>
    <t>Aeropuerto el Dorado construcción y mantenimiento de la segunda pista.</t>
  </si>
  <si>
    <t>AGOSTO DE 2017</t>
  </si>
  <si>
    <t>Demostrar cumplimiento de los planes de mejoramiento revisados en la auditoría técnica realizada por la OCI en agosto de 2017</t>
  </si>
  <si>
    <t>27/09/2017 Se recibió plan de mejoramiento el 27 de septiembre de 2017. Memorando con radicado ANI No. 2017-309-013432-3 del 27 de septiembre de 2017. En este se indica que el hallazgo No. 3 no es responsabilidad de CODAD; no obstante, dentro de las acciones de mejoramiento, disponibles en el PMI actualizado a 31 de agosto de 2017, se tiene "Determinar las obligaciones a cargo de cada uno de los intervinientes  para la ejecución  de esta obra (OPAIN - CODAD) y realizar la supervisión y control de la misma, con el ánimo que se haga dentro de los plazos contractualmente pactados."; por lo tanto, la OCI considera que se debe dar el alcance correspondiente. 
28/02/2018 La OCI mediante correo electrónico solicita documentación que soporte seguimiento a la NC.
10/04/2018 La Supervisión indica por correo electrónico el estado de los hallazgos, a la fecha estos se encuentran en término. Se verificará declaratoria de cierre cuando se cumplan los plazos definidos en el PMI:
Hallazgo 1122: Ausencia de mantenimiento (fecha de vencimiento :30-06-2018).
Hallazgo 1123: Repavimentaciones pista norte (fecha de vencimiento 30-06-2018).
Hallazgo 1124: Ausencia de equipos de operación y mantenimiento (fecha de vencimiento 31 -05-2018).
Hallazgo 1127: Repavimentaciones pista sur (30-06-2018).
06/06/2018- Vía correo electrónico se solicitaron evidencias de seguimiento al cierre al plan de mejora para cerrar la no conformidad.
17/12/2018 Se verifica en el PMI el avance del cumplimiento del plan de mejoramiento, se tienen en termino 2 hallazgos los cuales tuvieron prórroga hasta febrero de 2019 y noviembre de 2019, sustentados en el acta de liquidación que se dara en febrero de 2019 y la definición de un tribunal en noviembre de 2019 aproximadamente. Se actualiza avance al 80%. y se esperan avances para poder dar cierre al mismo. Se modifica la fecha de cierre de la noconformidad al 28/002/2019 acorde al plazo de los hallazgos. 
28/02/2019 Se evidencia por parte de la OCI que la supervisión solicito ampliación de plazo para el cumplimiento del Hallazgo 1122 y modificación de una unidad de medida en virtud de situaciones asociadas a la liquidación del contrato de concesión; por lo tanto se otorgó plazo hasta el 30 de noviembre de 2019 la completitud de las unidades de medida del hallazgo.
30/10/2019 Vía correo electrónico se solicitó a la Supervisión evidencias respecto del avance y gestión que se ha venido adelantando frente al plan de mejoramiento de la no conformidad, el cual vence el 30-11-2019, las cuales deben estar relacionadas con el cumplimiento de las unidades de medida del hallazgo No. 1122 señalado por la CGR. (Daniel Felipe Sáenz Lozano)
01/11/2019 Mediante correo electrónico del 30-10-2019 la Supervisión presentó balance de la gestión para dar cumplimiento al plan de mejoramiento del hallazgo No.1122-5 señalado por la CGR, que, entre otros, está relacionada con:
1. La Resolución No. 708 del 17-05-2019, por medio de la cual la ANI liquidó unilateralmente el Contrato de Concesión No. 0110-O.P. de 1995.
2. La Resolución No. 1274 del 12-08-2019, que revocó lo dispuesto en la Resolución No. 708.
3. La gestión que ha requerido la demanda de reconvención asociada a la liquidación del contrato de concesión No. 0110-O.P. de 1995, la cual se demostró con los radicados ANI No. 20193090124763 y 20197010307771
Con base en lo anterior, la Supervisión manifestó que solicitó a la Vicepresidencia Administrativa y Financiera (Rad ANI No. 20193090137463) modificaciones al plan de mejoramiento del hallazgo 1122-5, que, entre otros incluye prórroga de la fecha de terminación.
En este sentido, la OCI solicitó decisión de la VAF para definir procedencia de modificación al plan de mejoramiento de la no conformidad. (Daniel Felipe Sáenz Lozano)
06/11/2019 Vía correo electrónico se recibió copia de radicado ANI No. 20194030142363 del 26-09-2019. En el cual la Vicepresidencia Administrativa y Financiera informó a la Oficina de Control Interno sobre la prórroga para el cumplimiento del plan de mejoramiento del hallazgo 1122-5, hasta 31-07-2020. En este sentido, también se modifica fecha de terminación del plan de mejoramiento de la no conformidad hasta 31-07-2020.
(Daniel Felipe Sáenz Lozano)
14/07/2020 Mediante correo electrónico se solicitó a la Supervisión evidencias del cumplimiento de las Unidades de Medida del hallazgo 1122-15. Al respecto, la Supervisión informó que solicitará modificación del plan de mejoramiento del hallazgo citado, lo que daría lugar a modificar la fecha de terminación del plan de mejoramiento para subsanar la No Conformidad formulada por la Oficina de Control Interno.  (Daniel Felipe Sáenz Lozano)
17/07/2020 A julio de 2020 únicamente se tiene pendiente el cumplimiento del plan de mejoramiento del hallazgo 1122-15. Al respecto, mediante comunicación con radicado ANI No. 20203090088933 del 16 de julio de 2020 la Gerencia de Proyectos Aeroportuarios solicitó reformulación del plan de mejoramiento indicando 31-12-2020 como fecha de terminación. (Daniel Felipe Sáenz Lozano)
03/12/2020 Mediante correo electrónico del 3 de diciembre de 2020 se solicitaron evidencias de cumplimiento del plan de mejoramiento, cuya terminación se tiene prevista para diciembre de 2020. (Daniel Felipe Sáenz Lozano)
03/12/2020 Con base en el requerimiento hecho por la Oficina de Control Interno, la Supervisión informó sobre la suscripción de un acuerdo conciliatorio entre la ANI y CODAD, avalado por la PGN, que incluye el reconocimiento del incumplimiento del mantenimiento de cerramientos, como los describe el hallazgo 1122-15. Sin embargo, destacó que el tribunal encargado de la controversia que dio lugar al acuerdo se manifestará al respecto el 4 de diciembre de 2020. Lo anterior condiciona las acciones procedentes frente al plan de mejoramiento. (Daniel Felipe Sáenz Lozano)
18/12/2020 Se llevó a cabo reunión vía Microsoft Team en la que se comentó la aprobación del acuerdo conciliatorio pra la liquidación y cierre de tribunales del contrato de concesión No. 110-O.P, lo que generara ajustes en el PMI que serán notificados a la Oficina de Control Interno. (Daniel Felipe Sáenz Lozano)
23/12/2020 Se recibe copia del radicado ANI No. 20203090161583 del 22 de diciembre de 2020, mediante el que la Supervisión expone a la Oficina de Control Interno la gestión correspondiente al plan de mejoramiento del hallazgo 1122-15. Pendiente de que el porcenantaje de dicho plan de mejoramiento se establezca como 100% para dar cierre a la no conformidad.  (Daniel Felipe Sáenz Lozano)
25/01/2021 Con corte a diciembre de 2020 se registra en el PMI cumplimiento al 100% del plan de mejoramiento formulado para el hallazgo 1122-15, lo que demuestra que se cumplió con los planes de mejoramiento revisados en la auditoría técnica realizada por la OCI en agosto de 2017. Mediante una evaluación adicional la OCI analizará la efectividad, desde el punto de vista administrativo, de dichos planes de mejoramiento. Se da cierre a la No Conformidad. (Daniel Felipe Sáenz Lozano)</t>
  </si>
  <si>
    <t>1. Se observó que el valor pagado por concepto de horas extras se incrementó en un 12.57%  contraviniendo las políticas de austeridad vigentes a la fecha.</t>
  </si>
  <si>
    <t>La Entidad ha venido dando cumplimiento a lo dispuesto en el Parágrafo segundo del artículo 14 del Decreto 999 del 2017, en el sentido de no autorizar más del límite de horas extras mensuales a los empleados públicos que desempeñan el cargo de Conductor Mecánico en las Entidades del nivel nacional, es decir cien (100) horas extras mensuales., lo anterior con el fin de garantizar la continuidad de algunas actividades prestadas por funcionarios de la Entidad, enmarcadas dentro de las necesidades de ésta.Se emite copia de las Resoluciones de los meses de febrero y marzo como evidencia.
Los cinco primeros días de cada mes se remite a la Oficina de Control interno las Resoluciones de horas extras autorizadas.</t>
  </si>
  <si>
    <t xml:space="preserve">Abril 5 de 2018  En reunion con la OCI La dra Nelsy Maldonado se compromete a formular las correcciones y acciones preventivas para que no vuelva a suceder. julio 3 de 2018 :Mediante memorando No. 20184010073283 de mayo 28 de 2018  la coordinadora del GIT Administrativo y financiero envio a los conductores de la entidad la  resolucion 619 de mayo 19 de 2017 madiante la cual se establece y regula el manejo de los vehiculos de la entidad, con el fin de lograr una mejora continua en dicho  proceso administrativo. </t>
  </si>
  <si>
    <t>27/01/2018: Se solicitó nuevamente las acciones de mejoramiento para la Nc. No se ha recibido la información.Abril 5 de 2018 Reunion con la Dra Nelsy Maldonado Coordinadora del GIT Administrativo y Financiero. 
Mayo 3/2018. Envian la accion de mejoramiento. Se realiza seguimiento para verificar su cumplimiento. 
29 de Junio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 
Julio 3 de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
04/04/2019 La Vicepresidencia Financiera aportó las resoluciones No. 1910 de octubre de 2018, No. 2223 de diciembre 2018 de pago de horas extras de los meses de noviembre y diciembre de 2018, así como, la Resolución No. 103 de enero de 2019 y No. 414 de marzo de 2019 en las que se observa que se cumplió con el tope de pago de horas extras estipulado en la normatividad vigente, por lo tanto, la No Conformidad se da como subsanada.</t>
  </si>
  <si>
    <t>5. Se observa un incremento representativo en el rubro remuneración servicios técnicos del 46.94% en el segundo trimestre de la presente vigencia, frente al mismo período de la vigencia anterior, en contravía con los lineamientos que en materia de austeridad ha proferido la presidencia de la república en su normatividad vigente. Para esta oficina no fue posible establecer con precisión la justificación de este incremento debido a que no existe un documento que compile el plan de contratación de la entidad en forma agregada, que contenga todos y cada uno de los cupos de contratistas por dependencia, este inconveniente ha sido objeto de no conformidades permanentes las cuales no han sido atendidas por las áreas responsables. Esto tiene impacto igualmente para analizar los incrementos en algunos servicios que tienen incidencia directa por la cantidad  de personal que labora en la sede administrativa de la Entidad.</t>
  </si>
  <si>
    <t>Deficiencias en gestión institucional y/o interinstitucional</t>
  </si>
  <si>
    <t>VAF - VGC -VPRE</t>
  </si>
  <si>
    <t>21/09/2022 Se verifica el contenido de la No conformidad a través de la revisión de la normatividad vigente, considerando que la(s) causa(s) que generaron la no conformidad se extinguieron, por la tanto se cierre la no conformidad, por sustracción de materia y en virtud de lo anterior, no procede plan de mejora.</t>
  </si>
  <si>
    <t>21/09/2022 Se verifica el contenido de la No conformidad a través de la revisión de la normatividad vigente (CAPÍTULO 4 ADMINISTRACIÓN DE PERSONAL, CONTRATACIÓN DE SERVICIOS PERSONALES, del Decreto 1068 de 2015) considerando que la(s) causa(s) que generaron la no conformidad se extinguieron, por la tanto se cierre la no conformidad, por sustracción de materia. (Yuber Alexander Peña Cárdenas)</t>
  </si>
  <si>
    <t>https://anionline.sharepoint.com/:f:/s/PMPMotor/EsoejupW8nRIvWB8n03t5ggBQl429BXCxjlu5fEZ-17G5w?e=MSMmJX</t>
  </si>
  <si>
    <r>
      <t xml:space="preserve">8.1.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y sin ningún tipo de avance, según anexos de la sección 7.1.
</t>
    </r>
    <r>
      <rPr>
        <sz val="12"/>
        <color rgb="FFFF0000"/>
        <rFont val="Aptos Narrow"/>
        <family val="2"/>
        <scheme val="minor"/>
      </rPr>
      <t>Se reitera la no conformidad en el informe de seguimiento de febrero 2019</t>
    </r>
    <r>
      <rPr>
        <sz val="12"/>
        <rFont val="Aptos Narrow"/>
        <family val="2"/>
        <scheme val="minor"/>
      </rPr>
      <t xml:space="preserve">
6.1. RESPUESTAS EXTEMPORÁNEAS A LOS ENTES EXTERNOS DE CONTROL. Se evidenció incumplimiento en el término de atención en especial al art. 9 de la Resolución No. 776 de 2016, en un total de 25 solicitudes provenientes de los entes externos de control discriminadas por radicado y responsable al detalle en el Anexo 1 del presente informe, en donde el mayor número de incumplimientos  corresponde a las comunicaciones procedentes de la Procuraduría General de la Nación con un porcentaje del 76%. Adicionalmente se evidenció que en nueve (9) casos no existe documento de respuesta al ente de control, aunque el término se encuentra vencido (ver anexo- 3).</t>
    </r>
  </si>
  <si>
    <t>VEJ - VGC - VJ - VPRE</t>
  </si>
  <si>
    <t xml:space="preserve">En el plan de mejoramiento propuesto se indica que " se continuaran con las charlas de peticiones//inclusión de nuevo aviso en Outlook a cada usuario// Dar continuidad a los procesos disciplinarios".
Pendiente envío de memorando a las Vicepresidencias propuesto en la mesa de trabajo del dia 3 de julio de 2017.Se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t>
  </si>
  <si>
    <t>Se verificará el cumplimiento de las acciones propuestas trimestralmente. Se tendrá en cuenta los porcentajes de cumplimiento señalados en los informes trimestrales de atención al ciudadano.</t>
  </si>
  <si>
    <t xml:space="preserve">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t>
  </si>
  <si>
    <r>
      <t xml:space="preserve">8.2. Se evidenciaron comunicaciones ausentes de respuesta, infringiendo los términos de establecidos en el artículo 14 del Código de Procedimiento Administrativo y de lo Contencioso Administrativo (Ley 1437 de 2011, modificado por la Ley 1755 de 2015), conforme el anexo de la sección 7.1. 
</t>
    </r>
    <r>
      <rPr>
        <b/>
        <u/>
        <sz val="12"/>
        <color rgb="FFFF0000"/>
        <rFont val="Aptos Narrow"/>
        <family val="2"/>
        <scheme val="minor"/>
      </rPr>
      <t xml:space="preserve">2° INFORME DE SEGUIMIENTO 2018: Se reitera la no conformidad en esta ocasión.
</t>
    </r>
    <r>
      <rPr>
        <sz val="12"/>
        <rFont val="Aptos Narrow"/>
        <family val="2"/>
        <scheme val="minor"/>
      </rPr>
      <t>7.1.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t>
    </r>
  </si>
  <si>
    <t xml:space="preserve">En el comparativo del primer semestre de 2017 (11%) y 2018 (11%), no se evidenció avance sobre el porcentaje de las respuestas ofrecidas fuera de término. </t>
  </si>
  <si>
    <t>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
4/08/2020 Se da por cumplido las actividades propuestas en el plan de mejoramiento, toda vez que mediante correos recibidos durante el primer semestre de 2020, los responsables de cada Vicepresidencia, informaron las acciones que se emprendieron al interior de cada una de ellas. (Luz Mary Hernández Villadiego)</t>
  </si>
  <si>
    <t>8.6. Se evidencia incumplimiento a lo establecido en el artículo 3 de la Res. 297 de 2017, que establece que las solicitudes provenientes de Organismos de Control deben ser informadas a las vicepresidencias competentes y a la Oficina de Control Interno con el fin de que ésta última impulse la gestión a que haya lugar, conforme anexos de la sección 7.4.</t>
  </si>
  <si>
    <t>12/07/2018: Se realiza el cambio del resposable de la no conformidad</t>
  </si>
  <si>
    <r>
      <t xml:space="preserve">8.7. Se evidenciaron en la página web de la entidad, falencias asociadas a desactualización de información publicada en el enlace del servicio al ciudadano, que contraviene lo establecido en las Leyes 1437 de 2011 (artículo 8), 1712 de 2014 y 1755 de 2015, conforme la descripción contenida en el numeral 7.5. de este informe.
</t>
    </r>
    <r>
      <rPr>
        <b/>
        <sz val="12"/>
        <color rgb="FFFF0000"/>
        <rFont val="Aptos Narrow"/>
        <family val="2"/>
        <scheme val="minor"/>
      </rPr>
      <t>2° INFORME DE SEGUIMIENTO 2018: Se reitera la no conformidad en esta ocasión.</t>
    </r>
    <r>
      <rPr>
        <sz val="12"/>
        <rFont val="Aptos Narrow"/>
        <family val="2"/>
        <scheme val="minor"/>
      </rPr>
      <t xml:space="preserve">
Se evidenció incumplimiento del Art. 8 de la Ley 1437 de 2011 y del Art. 11 de la Ley 1712 de 2014, teniendo en cuenta que en la página Web de la entidad, en el  link de servicios al ciudadano, existe información desactualizada  y no disponible correspondiente a: 
- Seguimiento a radicados 
- Preguntas frecuentes</t>
    </r>
  </si>
  <si>
    <t>8.8. Se evidenció inobservancia a las no conformidades comunicadas por la oficina de Control Interno en el memorando rad. 2017-102-003764-3 de 3 de marzo de 2017, situación que conllevó a la ausencia de un plan de mejora por parte de las dependencias responsables.</t>
  </si>
  <si>
    <t>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4/08/2020 Se observa el cumplimiento de las actividades propuestas en el plan de mejoramiento, toda vez que mediante correos recibidos durante el primer semestre de 2020, los responsables de cada Vicepresidencia, han enviado mediante correos electrónicos y memorandos,  los planes de mejoramiento en el cual informan las acciones de mejora que se emprendieron con la finalidad de subsanar las falencias informadas por la Oficina de Control Interno. (Luz Mary Hernández Villadiego)</t>
  </si>
  <si>
    <t>2. Supervisión: La supervisión no ha dimensionado el presunto detrimento patrimonial generado por los costos financieros de la deuda subordinada adquirida con los mismos socios del Concesionario,  para cumplir con los aportes Equity,  los cuales hasta la fecha han sido financiados en su totalidad con dicha modalidad de crédito, situación que favorece  al Concesionario en detrimento  de los intereses del estado.</t>
  </si>
  <si>
    <t>Santander de Quilichao-Popayán.</t>
  </si>
  <si>
    <t>SEPTIEMBRE DE 2017</t>
  </si>
  <si>
    <t>ANI realizará la revisión con Estructuración para conocer si el modelo financiero tenía previsto que todo el equity se imputara como deuda subordinada y por lo tanto soportar la carga de los intereses así generados durante la vida del proyecto.</t>
  </si>
  <si>
    <t>Se recibió plan de mejoramiento con radicado ANI No. 20173040185043 del 27 de diciembre de 2017; sin embargo, este se modificó al considerar correo electrónico del 11 de enero de 2018. Mediante correo electrónico del 15 de enero de 2018, la OCI solicitó consolidación del plan de mejoramiento, así como los soportes que justifiquen su cumplimiento.
27/09/2018 – Esta oficina (OCI) envía correo electrónico solicitando allegar evidencia de la gestión para dar cierre a la no conformidad. Se solicita proponer nueva fecha de cierre a la no conformidad que superó el tiempo establecido. 
11/06/2019 El Vicepresidente de Gestión Contractual Dr. Luis Eduardo Gutierrez, remitió a la Oficina de Control Interno mediante radicado No. 20183040172063 del 28 de octubre de 2018, los argumentos para darle cierre a dicha la No Conformidad #3497. (Luz Jeni Fung Muñoz)</t>
  </si>
  <si>
    <r>
      <t xml:space="preserve">6.3. RESPUESTAS INCOMPLETAS. Se evidenció incumplimiento en el término de atención e infracción especial al art. 9 de la Resolución No. 776 de 2016 de cuatro (4) requerimientos provenientes de los entes de control, discriminadas por radicado y responsable en el Anexo 3 del presente informe, en los que no se dio respuesta completa al requirente y que aún registran pendientes con cargo a la entidad.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r>
    <r>
      <rPr>
        <sz val="12"/>
        <color rgb="FFFF0000"/>
        <rFont val="Aptos Narrow"/>
        <family val="2"/>
        <scheme val="minor"/>
      </rPr>
      <t>Se reitera la no conformidad en el informe de seguimiento febrero de 2019</t>
    </r>
    <r>
      <rPr>
        <sz val="12"/>
        <rFont val="Aptos Narrow"/>
        <family val="2"/>
        <scheme val="minor"/>
      </rPr>
      <t xml:space="preserve">
6.2. RESPUESTAS INCOMPLETAS. Se evidenció incumplimiento a lo establecido en el art. 9 de la Resolución No. 776 de 2016, toda vez que en dos (2) requerimientos provenientes de la Contraloría General de la República y la Procuraduría General de la Nación, discriminadas respectivamente en el anexo 4 , fueron atendidos de  manera parcial. </t>
    </r>
  </si>
  <si>
    <t>VGC - VJ</t>
  </si>
  <si>
    <t>Acción correctiva y preventiva</t>
  </si>
  <si>
    <t>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t>
  </si>
  <si>
    <t>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</si>
  <si>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6.4. INCUMPLIMIENTO DIRECTRICES INTERNAS. Se evidenció que de un total de las novecientas dieciséis (915) comunicaciones procedentes de los entes de control, trecientas treinta y una (331) de ellas, es decir el 36%, no fueron informadas a la Oficina de Control Interno con el fin de que ésta última impulsará la gestión, a que haya lugar para controlar que la misma sea atendida dentro de los términos de ley, conforme a lo expresado en el artículo 3 de la Res. 297 de 2012. (ver anexo 4) - archivo -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</si>
  <si>
    <r>
      <t xml:space="preserve">6.6.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toda vez que hacen referencia a las deficiencias en el proceso de respuestas, conforme el anexo 4.
o En la realización de varios ejercicios de seguimiento a los trámites de respuestas, se pudo evidenciar que en veinticinco (25) casos, no se efectuó el enlace de la respuesta de manera apropiada, lo cual dificulta el conocimiento de la trazabilidad y genera un vacío en el procedimiento.  
o Se incorpora como respuesta del trámite documentos que corresponden a un memorando interno, a sabiendas de que existe un documento formal de respuesta.
o El trámite de la gestión efectuada se solamente se informa de manera escrita en el histórico del Orfeo, “pestaña de comentario” y no se adjunta ningún documento de respuesta.
o Para el caso de las respuestas parciales, se evidenciaron cuatro (4) situaciones en donde hasta la fecha no se dio alcance a los temas que quedaron pendientes, a sabiendas que la Oficina de Control Interno informó mediante diferentes correos.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r>
    <r>
      <rPr>
        <sz val="12"/>
        <color rgb="FFFF0000"/>
        <rFont val="Aptos Narrow"/>
        <family val="2"/>
        <scheme val="minor"/>
      </rPr>
      <t>Se reitera la no conformidad en el informe de seguimiento febrero de 2019</t>
    </r>
    <r>
      <rPr>
        <sz val="12"/>
        <rFont val="Aptos Narrow"/>
        <family val="2"/>
        <scheme val="minor"/>
      </rPr>
      <t xml:space="preserve">
6.3. INCUMPLIMIENTO DIRECTRICES INTERNAS RELACIONADOS CON EL MANEJO DEL SISTEMA DE GESTIÓN DOCUMENTAL.
• Respuesta y/o trámites que se ofrecieron a los peticionarios a través de correo electrónico y sin el debido procedimiento de radicación en el sistema de gestión documental Orfeo. 
• En el Orfeo, no se adjunta el documento de respuesta, aunque se dio trámite, (14 casos).
• Se relaciona en el Orfeo, un memorando interno, como documento de respuesta.
• Se adjuntan como documentos de respuesta números de radicados que indican que han sido anulados.
• Se pierde la trazabilidad en el Orfeo, cuando se efectúan traslados y no se le informa al ente de control. 
• Se archivan documentos sin el soporte de la respuesta ofrecida.
•  El trámite de la gestión efectuada solamente se informa de manera escrita en el histórico del Orfeo “pestaña de comentario” y no se adjunta ningún documento de respuesta.</t>
    </r>
  </si>
  <si>
    <t>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</si>
  <si>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PARA LA SUPERVISIÓN: 1.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t>
  </si>
  <si>
    <t xml:space="preserve">Puerto Regional de Santa Marta </t>
  </si>
  <si>
    <t>OCTUBRE DE 2017</t>
  </si>
  <si>
    <t>OCTUBRE</t>
  </si>
  <si>
    <t>1. Presentar resolución de aprobación de plan bienal 2017-2018.
2. Realizar mesas de trabajo en conjunto con Supervisión, Interventoría y Concesionario para imputar inversiones al plan maestro de inversión.</t>
  </si>
  <si>
    <t>01/02/2018 Mediante radicado ANI No, 20181020025943 del 1 de febrero de 2018 se solicitó a la VGC envío del plan de mejoramiento correspondiente.
28/02/2018 Se solicita por correo electrónico al Grupo Interno de Trabajo Proyectos Férreos y Portuarios documentación que evidencie medidas correctivas ante la no conformidad.
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
15/03/2018 Se recibe por correo electrónico actualización de plan de mejoramiento. Se considera pertinente únicamente acoger accion de mejoramiento relacionada con el instructivo para la aprobación de planes bienales.
16/03/2018 Se recibe por correo electrónica copia de comunicación con radicado ANI No. 20183030074511 reiterando a la interventoría suministrar información que evidencien acciones de mejoramiento para subsanar la no conformidad.
21/03/2018 La OCI notifica por correo electrónico que continúa a la espera de la aprobación del manual de buenas prácticas para la aprobación de planes bienales.
26/03/2018 Se recibe mediante comunicacion con radicado ANI No. 20183030052743 plan de mejoramiento actualizado 
06/06/2018- Vía correo electrónico se solicitaron evidencias de seguimiento al cierre al plan de mejora para cerrar la no conformidad 
05/07/2018 – Se evidencia gestión por parte de la supervisión para darle cierre a la no conformidad. Pendiente instructivo de Buenas Practicas para la Aprobación de Planes Bianuales
27/09/2018 – Esta oficina (OCI) envía correo electrónico solicitando allegar evidencia de la gestión para dar cierre a la no conformidad. 
02/11/2018 Se llevó a cabo reunión entre el equipo técnico de la Oficina de Control Interno y la Supervisión, en la cual se acordó modificar el plan de mejoramiento con las siguientes acciones: 1. Presentar resolución de aprobación de plan bienal 2017-2018 y 2. Realizar mesas de trabajo en conjunto con Supervisión, Interventoría y Concesionario para imputar inversiones al plan maestro de inversión. Se estableció 31-12-2018 como fecha de cierre.
05/12/2018 Vía correo electrónico se solicitó a la Supervisión evidencias de cumplimiento de plan de mejoramiento en vista de próximo vencimiento de plazo.
21/12/2018 Se evidenció Resolución No. 2029 del 6 noviembre de 2018 "Por la cual se aprueba el Plan Bieanual de Inversión 2017-2018 del Contrato de Concesión Portuario No. 006 de 1993 de la Sociedad Portuaria Regional de Santa Marta S.A". Pendiente recibir evidencias de realización de mesas de trabajo en conjunto con Supervisión, Interventoría y Concesionario para imputar inversiones al plan maestro de inversión.Avance a la fecha 50%.
5/07/2019 En reunión de 13/05/2019, la Oficina de Control Interno recomienda ajustar la fecha de finalización de acciones de mejoramiento que se encuentra actualmente vencidas._x000D_
La Supervisión propone conservar las acciones de mejoramiento y evidenciar su ejecución antes del 30/05/2019._x000D_
De esta manera, queda modificada la fecha de finalización del plan de mejoramiento asociado con la no conformidad No. 3509._x000D_
 (Carlos Felipe Sánchez Pinzón)
9/07/2019 La Supervisión solicita ajustar las acciones de mejoramiento en el sentido de incluir la presentación de la aprobación del plan bienal 2019-2020 dentro de la bienalidad para evidenciar que en este periodo se está ejecutando el plan de inversiones a partir de la aprobación del plan bienal mediante Resolución. En consecuencia, el plan de mejoramiento queda reformulado de la siguiente manera:_x000D_
1. Presentar Resolución de aprobación de plan bienal 2017-2018._x000D_
2. Presentar Resolución de aprobación de plan bienal 2019-2020 dentro de la bienalidad._x000D_
Adicionalmente, en virtud de la reformulación, se solicita reprogramar la fecha de finalización para el 31/12/2019._x000D_
 (Carlos Felipe Sánchez Pinzón)
17/09/2019 En reunión de seguimiento, la Supervisión presenta la Resolución de aprobación de plan bienal 2017-2018, evidenciando la ejecución de la primera acción de mejoramiento. Avance: 50%._x000D_
Se encuentra pendiente presentar las actas que evidencian las mesas de trabajo entre la Supervisión, Interventoría y Concesionario sobre la imputación de inversiones._x000D_
La fecha de finalización continúa sin modificación para el 31/12/2019._x000D_
 (Carlos Felipe Sánchez Pinzón)
20/09/2019 Una vez evidenciada la suscripción de la Resolución de aprobación del plan bienal 2017-2018 y la programación e inicio de las mesas de trabajo entre Supervisión, Interventoría y Concesionario para la imputación de las inversiones contractuales, se dan por concluidas las acciones de mejoramiento asociadas con esta no conformidad por lo que se da cierre a la misma._x000D_
No obstante, actualmente se continúa ejecutando el plan bienal 2019-2020 sin autorización de la ANI, por lo que se continúa haciendo seguimiento al mejoramiento de esta situación a partir de la no conformidad No. 3714 registrada en el plan de mejoramiento por procesos de la Entidad. (Carlos Felipe Sánchez Pinzón)</t>
  </si>
  <si>
    <t>PARA LA SUPERVISIÓN: 2. No se evidenció que la supervisión del proyecto exija a la interventoría la realización de pruebas y ensayos de laboratorio para verificar que las obras, que adelante el concesionario, cumplan con las características técnicas exigidas, siendo esta última una obligación técnica definida en la sección 2.01 (b) del contrato de interventoría No. SEA-015 de 2012. Exigir al interventor el cumplimiento de sus funciones de conformidad con el contrato, y demás documentos que lo conforman es una función de la supervisión establecida en el manual de interventoría y supervisión (GCSP-M-0002).</t>
  </si>
  <si>
    <t>1. Presentar un documento por parte de la Supervisión argumentando las labores que realiza la Interventoría en cuanto a pruebas y ensayos de laboratorio.
2. Presentar  EOC (Estudios de oportunidad y conveniencias) de las nuevas interventorías portuarias evidenciando la actualización de esta obligación.</t>
  </si>
  <si>
    <t>Mediante radicado ANI No, 20181020025943 del 1 de febrero de 2018 se solicitó a la VGC envío del plan de mejoramiento correspondiente.
28/02/2018 Se solicita por correo electrónico al Grupo Interno de Trabajo Proyectos Férreos y Portuarios documentación que evidencie medidas correctivas ante la no conformidad.
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
15/03/2018 Se recibe por correo electrónico actualización de plan de mejoramiento. En lo referente a ensayos de interventoría, la supervisión propone allegar resultados de batimetrías de interventoría o evidencias de verificación por parte de la supervisión. 
16/03/2018 Se recibe por correo electrónica copia de comunicación con radicado ANI No. 20183030074511 reiterando a la interventoría suministrar información que evidencien acciones de mejoramiento para subsanar la no conformidad.
21/03/2018 Mediante correo electrónico la OCI recomienda que la interventoría adelante pruebas y ensayos de laboratorio a materiales de construcción a pesar de que el contrato de interventoría No. SEA-015 de 2012 establezca que esto se debe realizar de considerarse necesario.
26/03/2018 Se recibe mediante comunicacion con radicado ANI No. 20183030052743 plan de mejoramiento actualizado 
06/06/2018- Vía correo electrónico se solicitaron evidencias de seguimiento al cierre al plan de mejora para cerrar la no conformidad 
05/07/2018 -  Se allego a esta oficina el resultado del control de Batimetría en el Informe Mensual de Interventoría del mes de mayo (20184090571762 del 08/06/2018), no obstante es necesario realizar el análisis de los resultados del ensayo y determinar si el Concesionario está cumpliendo o no las profundidades mínimas requeridas que le permitan el funcionamiento adecuado al puerto. Pendiente el análisis de la Batimetría de Control en el siguiente Informe Mensual de Interventoría. (Avance 50%)
27/09/2018 – Esta oficina (OCI) envía correo electrónico solicitando allegar evidencia de la gestión para dar cierre a la no conformidad. 
02/11/2018 Se llevó a cabo reunión entre el equipo técnico de la Oficina de Control Interno y la Supervisión, en la cual se acordó modificar el plan de mejoramiento con las siguientes acciones: 1. Presentar un documento por parte de la Supervisión argumentando las labores que realzia la Interventoría en cuanto a pruebas y ensayos de laboratorio., y 2. Presentar EOC (Estudio de oportunidad y conveniencia) de las nuevas interventorías portuarias evidenciado la actualización de la obligación que dio origen a la no conformidad. Se estableció 31-12-2018 como fecha de cierre.
05/12/2018 Vía correo electrónico se solicitó a la Supervisión evidencias de cumplimiento de plan de mejoramiento en vista de próximo vencimiento de plazo.
5/07/2019 En reunión de 13/05/2019, la Oficina de Control Interno recomienda reformular las acciones de mejoramiento para atender la falta de aprobación del plan bienal 2019-2020.
La supervisión propone ajustar las acciones de mejoramiento de la siguiente manera:
1.	Presentar Resolución de aprobación de plan bienal 2017-2018 y 2019-2020.
2.	Realizar mesas de trabajo en conjunto con Supervisión, Interventoría y Concesionario para imputar inversiones al plan maestro de inversión.
La nueva fecha propuesta de finalización de acciones de mejoramiento es el 31/12/2019.
De esta manera, queda modificado el plan de mejoramiento asociado con la no conformidad No. 3510.
 (Carlos Felipe Sánchez Pinzón)
9/07/2019 La Supervisión solicita reprogramar la fecha de entrega (inicialmente prevista para el 31/12/2019) para el 31/07/2019, con el fin de presentar los soportes de ejecución de acciones de mejoramiento y solicitar el cierre de la no conformidad. En este sentido, la fecha de finalización queda reprogramada para el 31/07/2019. (Carlos Felipe Sánchez Pinzón)
29/10/2019 En reunión de seguimiento del 28/10/2018, la Supervisión argumenta, mediante correo electrónico, que las labores que se solicitan a la Interventoría en cuanto a pruebas y ensayos de laboratorio se limitan hasta la fecha a la realización de batimetrías.
Por otra parte, la Supervisión comparte el estudio previo de la Interventoría del proyecto “PETRÓLEOS Y DERIVADOS DE COLOMBIA S.A., PETRODECOL S.A.”, a partir del cual se evidencia que se ha estudiado la obligación y como consecuencia no se está incluyendo en los siguientes contratos de Interventoría.
Por lo anterior, se evidencia la ejecución de las acciones de mejoramiento y se da cierre a la no conformidad No. 3510 en el plan de mejoramiento por procesos de la Entidad.
 (Carlos Felipe Sánchez Pinzón)</t>
  </si>
  <si>
    <t>PARA LA SUPERVISIÓN: 3. Se evidenció una falta de diligencia para conminar al concesionario por no hacer mantenimiento del puente Ospina Pérez entre Girardot y Flandes, teniendo en cuenta que el primer aviso de la falta de mantenimiento se dio por parte de la ANI, en el comité de seguimiento del 7 de julio de 2017 según el radicado 2017-409-077089-2, fecha desde la cual han transcurrido cuatro (4) meses sin que se activen los mecanismos de conminación previstos en el contrato y que a su vez activarían lo previsto en el artículo 86 de la Ley 1474 de 2011.
Lo anterior, no excluye al concesionario de su responsabilidad de hacer mantenimiento al puente Ospina Pérez, toda vez que este figura dentro del acta de entrega de infraestructura “(…) del Instituto Nacional de Vías a la Agencia Nacional de Infraestructura, y de esta, a su vez, a la Sociedad Concesionaria Vía 40 Express S.A.S.”, de acuerdo con el inciso a) del primer acuerdo, donde se entrega la infraestructura vial “Sector comprendido entre los PRs 0+0000 y 122+0500 de la carretera Bosa – Granada – Girardot, Ruta 4005”.</t>
  </si>
  <si>
    <t>Ampliación a Tercer Carril Doble Calzada Bogotá - Girardot - 4G</t>
  </si>
  <si>
    <t>1.	Remitir a la Oficina de Control Interno documentación de la trazabilidad del requerimiento, a la Interventoría y al concesionario.
2.	Solicitar a la Interventoría adelantar gestiones para conminar al concesionario, con los soportes correspondientes.
3.	Iniciar procesos sancionatorios a Concesionario y/o Interventoría según corresponda.
4.	Remitir evidencias del inicio del proceso administrativo sancionatorio.</t>
  </si>
  <si>
    <t>(12/02/2018) A la fecha no se han recibido avances en el plan de mejoramiento de esta no conformidad.
28/02/2018 La OCI mediante correo electrónico solicita documentación que soporte seguimiento a la NC.
05/04/2018 En acta de comité No 16 donde participó profesionales de la ANI, Concesionario e Interventoría, el día 9 de febrero de 2018 se reiteró al Concesionario la solicitud atender el mantenimiento del Puente sobre el Río Magdalena. Al respecto y la posición del Concesionario es que dicho puente esta fuera del Alcance Contractual.
06/04/2018 La supervisión allegó un acta de reunión que sostuvo con la interventoría y con el concesionario (ver archivo "ACTA DE COMITE TECNICO No. 16 del 9 de febrero del 2018"), en la cual nuevamente se manifestó de parte de la supervisión y de la interventoría que el  concesionario debe hacerse cargo del puente. Por su parte el concesionario reitera que el puente está por fuera del alcance contractual. Con los soportes enviados no se evidencia que la gestión llevada a cabo en torno a esta no conformidad sea sufuciente para que el concesionario se haga cargo del mantenimiento del puente. (Avance: 20%).
04/05/2018 Se solicita a la Supervisión, vía correo electrónico, soportes de acciones de mejoramiento para dar cierre a la no conformidad.
06/06/2018- Vía correo electrónico se solicitaron evidencias de seguimiento al cierre al plan de mejora para cerrar la no conformidad 
04/07/2018 - Se allego lista de asistencia de la ANI con el Concesionario de una reunión para tratar el asunto del Puente Ospina Pérez en la cual se evidencia gestión por parte de la Supervisión. Se solicita copia del acta de la reunión y sigue pendiente evidencias del mantenimiento rutinario del mismo.  (Avance 30%)
04/09/2018 - Se solicitó el avance del plan de mejoramiento a la supervisión del proyecto.
05/09/2018: La Interventoría del proyecto realizó un informe técnico jurídico y allegado a la Entidad mediante radicado ANI No. 2018-409-070676-2 del 16/07/2018; con base en este infome se solicitó a la Vicepresidencia de Estructuración de la Entidad mediante memrando con radicado ANI No. 2018-500-011575-3 del 01/08/2018 confirmar si la mencionada estructura se encuentra incluida dentro del Contrato de Concesión No. 4 de 2016. En consecuencia, mediante comunicación ANI No. 2018-200-012837-3 de fecha 27/08/2018, la Vicepresidencia de Estructuración reiteró que el puente en mención hace parte del alcance contractual. Por su parte, la supervisión del proyecto ratificó el plan de mejoramiento y reprogramó las fehcas de finalización.
22/11/2018 Se realizó reunipon con la supervisión con el fin de presentar los nuevos avances en la ejecución del plan de mejoramiento, consistentes en la conminación al concesionario en el cumplimiento de sus obligaciones de mantenimiento del puente Mariano Ospina Pérez, así como para conminar a la Inteventoría para requerir al Concesionario en este sentido. Con base en lo anterior, la supervisión solicitó ajustar el plazo de finalización del plan de mejoramiento, quedando pendiente la evidencia documental para reprogramar la finalización del plan.
23/11/2018 Se recibió la evidencia documental faltante y se reprogramó la fecha de finalización del plan.
04/07/2019 En reunión del 14/05/2019 La Supervisión informó sobre la radicación de la solicitud de inicio de proceso administrativo sancionatorio (radicado ANI No. 2019-500-006278-3 del 25 de abril de 2019) al Concesionario por presunto incumplimiento al mantenimiento del puente vehicular Mariano Ospina Perez ubicado sobre el Río Magdalena.
Posteriormente, solicitó modificar el plan de mejoramiento, retirando la acción titulada “Remitir evidencias del mantenimiento rutinario” (en referencia al puente Ospina Pérez), pues la Supervisión ha venido evidenciando su gestión hasta la solicitud de inicio de proceso sancionatorio.
Al respecto, la Oficina de Control Interno recomienda evidenciar que el GIT de procesos sancionatorios validó la solicitud y dio inicio al proceso sancionatorio.
07/07/2019 Mediante correos electrónicos del 26/06/2019 y 04/07/2019 la Supervisión presentó evidencia de la citación al Concesionario de la “Audiencia de la que trata el Artículo 86 de la Ley 1474 de 2011” con radicado ANI No. 2019-707-080626-1, mediante el cual se evidencia el inicio del proceso administrativo sancionatorio, dando por concluidas las acciones de mejoramiento en cabeza de la supervisión del proyecto. Por lo anterior, se da cierra a la no conformidad.</t>
  </si>
  <si>
    <t xml:space="preserve">La entidad incumplió  con el giro oportuno de los aportes al patrimonio autónomo constituido para el manejo de los recursos del proyecto Ruta del Sol I de acuerdo con lo expuesto en el numeral 4.3.1.1 del presente informe, por cuanto estos deben desembolsarse cada año en cumplimiento de lo establecido  en la sección 12.03 del contrato 002 de 2010 en cuyo aparte se estableció:
 Desembolso de los aportes INCO al Patrimonio autónomo.
(a) La contribución de cada uno de los Aportes INCO a la cuenta Aportes INCO del Patrimonio Autónomo se hará en pesos corrientes  de la fecha del respectivo aporte, el cual se efectuará a más tardar el 31 de diciembre de cada vigencia fiscal.
Para la vigencia 2016 la entidad debió girar el valor de $ 242.138.273 $ 2008  y giró únicamente $ 22.159.690.760 $ 2008, quedando pendiente por girar el valor de $ 219.978.583.234,  los cuales a precios corrientes de 2017 ascienden a $ 271.421.407.058, (Datos tomados de la comunicación N° 2017-500-013741-3 de octubre 2 de 2017 del gerente financiero de la VEJ), se observa que estos valores han sido ajustados con el IPC de acuerdo con lo establecido en el literal b) de la sección 12.03 del contrato 002de 2010.
(b) La contribución de cada uno de los aportes INCO a la cuenta Aportes INCO expresados en pesos del 31 de diciembre de 2008 se convertirá  a pesos de la fecha de la contribución de acuerdo con la variación del IPC del mes inmediatamente anterior  a la fecha de la contribución.
Adicionalmente se puede llegar a generar un posible detrimento patrimonial en la medida en que se requiera realizar el pago al concesionario con estos recursos, que corresponden a la etapa de operación y mantenimiento del proyecto.
Es  importante tener en cuenta que los argumentos del presente informe se fundan  en el periodo comprendido entre el 1°de enero y el 30 de septiembre de 2017, por lo cual podrían sobrevenir hechos que superen las anteriores observaciones, y no conformidades. </t>
  </si>
  <si>
    <t>VAF - VPRE</t>
  </si>
  <si>
    <t>1. Acta de entrega del 15 de septiembre de 2022 2. Acta de reversión del 15 de septiembre de 2022 3. Liquidación del contrato de concesión No. 002 de 2010</t>
  </si>
  <si>
    <t>29/08/2019</t>
  </si>
  <si>
    <t>29/02/2024</t>
  </si>
  <si>
    <t>31/07/2019 Mediante correo electrónico del 26 de julio se le comunicó a la supervisora del proyecto RS1 donde se le solicita reenviar el plan. (Luz Jeni Fung Muñoz)
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
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
22/03/2022 De acuerdo a instrucciones de la jefatura se reasigna la responsabilidad de la gestión de esta No Conformidad pasando de Luz Jeni Fung Muñoz a Daniel Felipe Sáenz Lozano por contener temas técnicos. (Juan Diego Toro Bautista)
27/03/2023 Mediante memorando con radicado ANI No. 20231020043973 del 22-03-2023 se hizo solicitud a la Vicepresidencia Ejecutiva de evidencias que acrediten el cumplimiento del plan de mejoramiento. (Daniel Felipe Sáenz Lozano)
3/04/2023  -Modificación plan- Mediante memorando con radicado ANI No. 20235000050293 del 31-03-2023 la Vicepresidencia Ejecutiva solicitó modificación del plan de mejoramiento. (Daniel Felipe Sáenz Lozano)
3/04/2023  -Modificación de fecha- Mediante memorando con radicado ANI No. 20235000050293 del 31-03-2023 la Vicepresidencia Ejecutiva solicitó prorrogar la fecha de terminación del plan de mejoramiento hasta el 31-10-2023. (Daniel Felipe Sáenz Lozano)
3/04/2023 Mediante memorando con radicado ANI No. 20235000050293 del 31-03-2023 la Vicepresidencia Ejecutiva aportó el acta de reversión y entrega del corredor Ruta del Sol 1; lo que acredita el cumplimiento de dos de tres acciones de mejoramiento. (Daniel Felipe Sáenz Lozano)
4/04/2023 Lo anterior se reportó a la Vicepresidencia Ejecutiva a través del memorando ANI No. 20231020050923 del 04-04-2023. (Daniel Felipe Sáenz Lozano)
5/10/2023 Mediante correo electrónico se solicitó a la Líder del Equipo de Coordinación y Seguimiento evidencias del cumplimiento de la tercera acción de mejoramiento, teniendo en cuenta que la fecha de terminación del plan de mejoramiento se cumple el 31-10-2023. (Daniel Felipe Sáenz Lozano)
9/10/2023  -Modificación de fecha- Mediante correo electrónico del 09-10-2024 la Líder del Equipo de Coordinación y Seguimiento de Ruta del Sol 1 informa que se estima que el acta de liquidación del contrato de concesión No. 002 de 2010 este suscrita para el 29-02-2024. (Daniel Felipe Sáenz Lozano)
21/02/2024 Mediante correo electrónico se solicitó a la Líder del Equipo de Coordinación y Seguimiento del Proyecto Ruta del Sol 1 evidencias de cumplimiento del plan de mejoramiento.  (Daniel Felipe Sáenz Lozano)
22/02/2024 Mediante correo electrónico del 21-02-24 la Líder del Equipo de Supervisión remitió copia del acta de liquidación del contrato de concesión No. 002 de 2010, lo que acredita el cumplimiento del plan de mejoramiento. (Daniel Felipe Sáenz Lozano)
28/02/2024 Se dio respuesta al memorando con radicado ANI No. 20245020038183 del 27 de febrero de 2024, notificando cumplimiento del plan de mejoramiento. (Daniel Felipe Sáenz Lozano)</t>
  </si>
  <si>
    <t>https://anionline.sharepoint.com/:f:/s/PMPMotor/EpiJRZBfi1FFovwZaUn1bLABuvx-cC2R20UCwc3Ti2VR4Q?e=tRJbg4</t>
  </si>
  <si>
    <r>
      <rPr>
        <b/>
        <sz val="12"/>
        <rFont val="Aptos Narrow"/>
        <family val="2"/>
        <scheme val="minor"/>
      </rPr>
      <t>1. vicepresidencia de estructuración:</t>
    </r>
    <r>
      <rPr>
        <sz val="12"/>
        <rFont val="Aptos Narrow"/>
        <family val="2"/>
        <scheme val="minor"/>
      </rPr>
      <t xml:space="preserve"> En el contrato de concesión 001 de 2017, se plantea el condicionamiento de la realización de las obras de la UF1 (carrera séptima calle 245 hasta La Caro) a la aprobación de la Alcaldía de Bogotá de las obras subsiguientes (entre la calle 245 y calle 183); generar escenarios de definición por terceros afecta de manera drásticas los contratos de concesión y pone en riesgo la realización de las obras allí señaladas, esto va en contravía del principio de planeación en la contratación estatal y abre la puerta a distorsiones en el alcance de los contratos.</t>
    </r>
  </si>
  <si>
    <t>IP accesos norte</t>
  </si>
  <si>
    <t>NOVIEMBRE DE 2017</t>
  </si>
  <si>
    <t>Acciones correctivas:
1. Montar pliegos de licitación en SECOP de Accenorte II en el cuarto trimestre de 2019. (50%). 31-12-2020
Acciones preventivas:
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t>
  </si>
  <si>
    <t>El 6 de diciembre de 2017 se llevó a cabo mesa de trabajo con la participación de la oficina de control interno y la vicepresidencia de estructuración. Allí, esta última expuso que la vialidad del proyecto se definirá a mediados de febrero de 2018. Por su parte, la oficina de control interno recomendó estructurar proyectos que no estén condicionados a deciiones de terceros.
06/06/2018- Vía correo electrónico se solicitaron evidencias de seguimiento al cierre al plan de mejora para cerrar la no conformidad 
21/06/2018 – La VE allega a la OCI el oficio de remisión documentos actualizados, estudios y diseños etapa de factibilidad. APP Proyecto de iniciativa Publica Accesos Norte Fase II al IDU. Pendiente el pronunciamiento por parte de ellos para radicar el Ministerio de Hacienda. Se notifica por correo electrónico. 
27/09/2018 – Esta oficina (OCI) envía correo electrónico solicitando allegar evidencia de la gestión para dar cierre a la no conformidad. Se solicita proponer nueva fecha de cierre a la no conformidad que supero el tiempo establecido. 
25/10/2018 Se recibio correo de la Vicepresidencia de Estructuración el 1/10/2018 donde se adjunta lo siguiente: 
• Comunicación respuesta del IDU rectificando que el Alcance del proyecto es el requerido por el Distrito.
• Oficio de radicación al Ministerio de Hacienda y Crédito Público – MHCP, del Proyecto APP Accesos Norte Fase II
Una vez reunidos con los gestores de la Vicepresidencia de Estructuración el día 22/10/2018, comentan que el proyecto cambió de iniciativa privada a iniciativa pública y que las gestiones asociadas a la compra de los estudios se dieron por cuenta de la necesidad del proyecto para Bogotá; debido a esto se estan definiendo alcance y financiación del mismo ya que las condiciones iniciales cambiaron y se trabaja con el IDU para definir esta situación como parte de dejar plenamente establecido el alcance del proyecto sin lugar a decidir cuales obras se realizaran una vez otorgada la APP como sucedio en Accesos Norte 1. Se solicita ampliación de plazo para remitir la información final a diciembre de 2018 ya que depende de reuniones con la Gobernación de Cundinamarca ya que es necesario hacer un incremento gradual de la tarifa del peaje Los Andes.
Hasta tanto no se defina el alcance del proyecto no se dará cierre a la no conformidad. 
17/12/2018 Se solicita vía correo electrónico avances respecto al cierre de la no conformidad, a la fecha no se ha recibido retroalimentación al respecto.
26/12/2018 Por medio de correo electronico la VEST allega una descripcion de la gestion realizada para establecer el alcance del proyecto y asi cumplir con el cierre de la no conformidad; de la misma manera se solicita a esta oficina (OCI) que se extienda el plazo para cerrar la no conformidad al 30/06/2019. 
29/05/2019 El 24/05/2019 se adelantó mesa de trabajo con la participación de la Oficina de Control Interno y la Vicepresidencia de Estructuración con el fin de modificar el plan de mejoramiento, el cual quedó de la siguiente manera:
Acciones correctivas:
1. Evidenciar manifestación escrita del Distrito o ANI en octubre de 2019 rectificando construcción de segunda calzada sobre la carrera séptima, entre la calle 200 y la calle 245. 33% (Fecha compromiso: 4/11/2019)
2. Montar pliegos de licitación en SECOP de Accenorte II en el cuarto trimestre de 2019. (Fecha compromiso: 31/12/2019)
Acciones preventivas:
1. Evidenciar que no se estan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(Fecha compromiso: 28/06/2019)
Con base en la modificación del plan de mejoramiento se reajusta porcentaje de avance a 0%.
 (Daniel Felipe Sáenz Lozano)
11/07/2019 El 25 de junio de 2019 se llevó a cabo reunión con el equipo de estructuración encargado de la iniciativa Accesos Norte de Bogotpa Fase II, en el marco de la auditoría de la Oficina de Control Interno al proyecto de iniciativa privada Accesos Norte de Bogotá. En la reunión se dicutió el avance del plan de mejoramiento y posteriormente se presentaron soportes de la ejecución de la acción preventiva No. 1 a partir del convenio de cooperación No. 006 de 2019, firmado con el Instituto de Desarrollo Urbano de Bogotá D.C. De esta manera, se actualiza el porcentaje de avance del plan de mejoramiento a un 33%, quedando pendiente evidenciar la ejecución de las acciones correctivas para la fecha de finalización planteada. (Carlos Felipe Sánchez Pinzón)
25/10/2019 En reunión con el equipo de estructuración, la Vicepresidencia de Estructuración reporta el estado actual del proceso de estructuración del proyecto de Accesos Norte de Bogotá Fase 2, en la cual se incluyen mecanismos contractuales que garantizan que la ANI como concedente del proyecto, va a tomar las decisiones que lo favorezcan, sin perjuicio de que terceros, como la administración distrital, tengan compromisos u obligaciones que puedan interferir con el alcance inicial del proyecto, teniendo en cuenta que estas están contempladas dentro del contrato.
Teniendo en cuenta lo anterior y dado que la manifestación escrita del Distrito no depende de la Vicepresidencia de Estructuración, se solicita modificar el plan de mejoramiento de la siguiente forma:
Acciones correctivas:
1. Montar pliegos de licitación en SECOP de Accesos Norte de Bogotá – Fase 2 en el cuarto trimestre de 2019.
Acciones preventivas:
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Lo anterior, a partir de los términos del nuevo contrato de concesión en SECOP (Accesos Norte de Bogotá – Fase 2).
Fecha de finalización: 31/12/2019.
 (Carlos Felipe Sánchez Pinzón)
4/02/2020 Mediante correo electrónico del 27 de enero de 2020, se recordó a la Supervisión que la fecha de finalización se encontraba vencida y se solicitó allegar los soportes ejecución de acciones de mejoramiento lo antes posible.
Mediante correo electrónico del 04 de febrero de 2020, se reiteró la solicitud. (Carlos Felipe Sánchez Pinzón)
17/04/2020 Mediante correo electrónico del 17 de abril de 2020 se solicitó por tercera vez a la gerencia encargada allegar evidencias de la ejecución de las acciones de mejoramiento y se reiteró que la fecha de finalización se encuentra vencida. (Carlos Felipe Sánchez Pinzón)
10/07/2020 La OCI envía memorando N. 2020-102-008613-3 del 10 de julio de 2020 solicitando las evidencias de la realización del Plan de Mejoramiento por parte de la Vicepresidencia de Estructuración, se estableció un plazo de 10 días hábiles para el pronunciamiento de dicha vicepresidencia.  (Adriana Barrios Rodríguez)
30/07/2020 La OCI envía solicitud por correo electrónico solicitando respuesta al radicado ANI 20201020086133, visto que la No Conformidad 3523 tiene como fecha de vencimiento el 31 de diciembre de 2019 y los 10 días hábiles de plazo para responder la comunicación se terminaron el 27 de julio. (Adriana Barrios Rodríguez)
6/08/2020 Se realizó reunión con la Vicepresidencia de Estructuración el 4 de agosto de 2020 en donde la VEs expuso el estado del contrato a la fecha, con respecto al avance en el plan de mejoramiento propuesto y se acordó lo siguiente: _x000D_
_x000D_
- Modificar la segunda acción de mejoramiento, según acta. _x000D_
_x000D_
- Incluir en el Plan de Mejoramiento, en cada una de las acciones de mejoramiento el peso del 50% y las fechas de finalización propuestas en el acta. _x000D_
_x000D_
Por lo cual el Plan de Mejoramiento quedaría de la siguiente manera: _x000D_
_x000D_
Acciones correctivas: _x000D_
_x000D_
1. Montar pliegos de licitación en SECOP de Accenorte II en el cuarto trimestre de 2019. (50%). 31-12-2020 _x000D_
_x000D_
Acciones preventivas: _x000D_
_x000D_
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 _x000D_
_x000D_
Adicionalmente, se acordó cambiar  la fecha de finalización en el PMP a 31 de diciembre de 2020. (Adriana Barrios Rodríguez)
8/09/2020 Se recibe memorando 20203050107823 del 3 de septiembre de 2020 en donde según acordado en la reunión del 4 de agosto se evidencia el cumplimiento de la acción preventiva, con el trámite del convenio interadministrativo N. 006 de 2019 entre la ANI, el IDU y el distrito capital, por lo cual se cambia el avance del Plan de Mejoramiento al 50%. (Adriana Barrios Rodríguez)
1/12/2020 Se realiza seguimiento a través de correo electrónico solicitando avance de la primera acción de mejoramiento  (Adriana Barrios Rodríguez)
14/12/2020  -Modificación de fecha- Mediante correo electrónico del 11 de diciembre de 2020 la Vicepresidencia de Estructuración informó que a la fecha se atienden observaciones del Ministerio de Hacienda y Crédito Público. Una vez estas se subsanen se radicará el proyecto en el Departamento Nacional de Planeación para poder abrir el proceso licitatorio. Según la Vicepresidencia de Estructuración, se estima que este trámite finalice el 31 de marzo de 2021.  (Adriana Barrios Rodríguez)
23/03/2021 La supervisión remitió por correo electrónico el link del Secop II en donde se evidencia la realización de la primera acción de mejoramiento, con lo cual se completó la realización del plan de mejoramiento y cesó la causa que dio orígen a la No Conformidad, por lo cual se procede a dar cierre a la No Conformidad. (Adriana Barrios Rodríguez)</t>
  </si>
  <si>
    <r>
      <rPr>
        <b/>
        <sz val="12"/>
        <rFont val="Aptos Narrow"/>
        <family val="2"/>
        <scheme val="minor"/>
      </rPr>
      <t xml:space="preserve">SUPERVISIÓN: </t>
    </r>
    <r>
      <rPr>
        <sz val="12"/>
        <rFont val="Aptos Narrow"/>
        <family val="2"/>
        <scheme val="minor"/>
      </rPr>
      <t>1. No se evidencia una gestión eficaz de control por parte de la supervisión para hacer cumplir al concesionario sus obligaciones del mantenimiento de la ruta nacional 6205 desde el PR96+700 y el municipio de Cisneros (tramo de obras por demanda) en relación con: mantenimiento de obras y señalización; seguridad vial; mantenimiento de la integridad de las vías; actividades de mantenimiento de emergencia, y directrices generales de mantenimiento, las cuales se consignan entre otros en los siguientes apartados:
o Apéndice técnico 2, numeral 2.1. Servicios de carácter obligatorio, incisos b), c), d) y e).
o Apéndice técnico 2, numerales 3.1.5. Seguridad vial y 3.1.6. Integridad del corredor del proyecto.
o Apéndice técnico 2, numeral 3.2.1. Manual de operación, viñetas 1, 4 y 5.
o Apéndice técnico 2, numeral 6.2. Tipos de actuaciones de mantenimiento, actividades de mantenimiento de emergencia.
o Apéndice técnico 2, numeral 6.4. Directrices generales de mantenimiento, obras de protección contra socavación de infraestructura y evaluaciones de resistencia, durabilidad y estabilidad.
o Apéndice técnico 3, numeral 5.3. Seguridad vial
Lo anterior, vulnera las responsabilidades de la supervisión de “ejercer acciones de seguimiento y control”, y de “hacer que el contrato se desarrolle de acuerdo a lo establecido”, consignadas en el manual de interventoría y supervisión, numerales 9.2 y 9.3 respectivamente.</t>
    </r>
  </si>
  <si>
    <t xml:space="preserve"> IP Vías del Nus</t>
  </si>
  <si>
    <t>1. Rehabilitación de 2 Km del tramo de obras por demanda.
2. Realizar actividades de reforzamiento de señalización y dispositivos de seguridad.
3. Continuar actividades de mantenimiento rutinario tales como rocería, remoción de derrumbes entre otros.
4. Realizar el estudio de estabilidad del talud ubicado en el K23+480.
5. Realizará la contratación de los diagnósticos estructurales de los puentes La Negra, La Selva y Santiago.
6. Iniciar las actividades de reconstrucción del Puente La Conejera.</t>
  </si>
  <si>
    <t>(12/02/2017) Este plan de mejoramiento surge como producto de la reunión llevada a cabo en la Oficina de Control Interno el 16 de enero de 2017 para discutir la respuesta de la supervisión (rad. No. 20171020167203) frente a las observaciones del informe de auditoría PEI 176, se le dará seguimiento mensual por parte de la OCI.
(28/02/2018) La OCI solicitó por correo electrónico evidencias de acciones para subsanar no conformidad.
(15/03/2018) Se recibió correo de la suipervisión en el cual se informa el plan de acción para el tramo de obras por demanda en 2018 y se da respuesta pormenorizada a las acciones desarrolladas en torno a cada uno de los apartes citados del contrato; sin embargo, la supervisión aclara que "las obligaciones que tiene el Concesionario frente al mantenimiento del tramo de obras por demanda ruta 6205 (tramo Glorieta Barbosa – Cisneros) están dadas por las obras que se determinen de común acuerdo hacer entre las partes, las cuales a su vez dependen del recaudo de Cisneros".
Adicionalmente, se reitera que mediante memorando con radicado ANI 20183000004863 se respondió a la OCI que la no conformidad no aplica.
(26/03/2018) Se encuentra en revisión la respuesta de la OCI debido a que no se evidencian acciones preventivas que garanticen que no va a volver a ocurrir un siniestro similar al del puente vehicular de La Conejera.
(23/04/2018) Se responde a la supervisión mediante memorando 2018102006323 informando que habiendo revisado los documentos de plan de intevenciones del presenta año en el tramo de obras por demanda y de gestión en cada uno de los apartes señalados de contrato, aún se considera necesaria la formulación de un plan de mejoramiento que conduzca a prevenir sucesos futuros como el evidenciado en el puente de La Conejera.
(26/04/2018) La supervisión responde mediante memorando 20183000064823 acogiendo las recomendaciones de la OCI.
(30/04/2018) Se envía correo electrónico a la supervisión el formato de PMP con el fin de que ajusten este plan con base en las nuevas acciones de mejoramiento. (avance: 0% - con base en la nueva formulación).
(07/05/2018) Luego de interlocución con la OCI, vía correo electrónico, la supervisión envía diligenciado el formato de plan de mejoramiento, basándose en el memorando  20183000064823. El plan es aprobado por la OCI con seguimiento periodico de avances. (Avance: 0%)
06/06/2018- Vía correo electrónico se solicitaron evidencias de seguimiento al cierre al plan de mejora para cerrar la no conformidad 
19/06/2018 - En virtud de que las acciones del plan de mejora son a largo plazo, en el momento se encuentran gestionando el proceso para da inicio al plan, por lo cual se seguirá haciendo seguimiento. (Avance 0%)
05/02/2019 - Se envió correo electrónico a la supervisión del proyecto, solicitando evidencias de la culminación de las acciones de mejoramiento 1 a la 5. No obstante, el plan de mejoramiento sigue en término, pues la fecha de culminación de la última acción de mejoramiento no se ha vencido.
(04/04/2019) Se revisó la evidencia aportada mediante correo electrónico por la supervisión, evidenciando un avance del 67%. Se reprogramó la finalización del plan para diciembre de 2019.
02/04/2020 – En atención al memorando 2020-102-002458-3 por parte de la OCI, mediante correo electrónico la supervisión solicito ampliar el plazo para el cumplimiento del plan de mejoramiento hasta el 30 de junio de 2020, debido a que se habían adelantado las actividades de contratación por parte del concesionario, sin embargo, debido a la contingencia del COVID 19 no fue posible iniciar las obras. (60%)
08/07/2020 – Se remitió correo electrónico al equipo de supervisión solicitando evidencias del cumplimiento de los planes de mejora de las no conformidades 3525, 3810 y 3811 cuyo cumplimiento se venció el 30/06/2020.
29/07/2020 – No se evidencio soportes para el cumplimiento del plan de mejora de esta no conformidad en el memorando Rad ANI 20203110086063 y teniendo en cuenta la fecha de vencimiento del plan de mejora de esta no conformidad el cual se había extendido hasta el 30 de junio de 2020. Se solicita allegar evidencia de las obras de reconstrucción del Puente La Conejera. De lo contrario, proponer nueva fecha de cierre del plan de mejoramiento. (60% de cumplimiento)</t>
  </si>
  <si>
    <t>agosto</t>
  </si>
  <si>
    <t>SUPERVISIÓN: 1. A partir del otrosí No. 2 de 2008, el concesionario ha tomado sus propias decisiones con respecto al plan maestro de inversión ya que se han ejecutado planes bienales sin aprobación de la ANI, lo que ha sido reconocido por la interventoría y por la Entidad; sin embargo, no se cuenta con lineamientos para acotar los tiempos de aprobación de este tipo de planes. Esta situación se mantiene ya que durante la auditoría se evidenció que el concesionario viene adelantando inversiones propuestas en el plan bienal 2017-2018, el cual, a pesar de entregarlo a la Entidad en diciembre de 2016, no cuenta con la aprobación correspondiente. El silencio administrativo de la Entidad podría beneficiar los intereses de explotación comercial del concesionario, más no a la razón de ser de una concesión portuaria, al poner en consideración el artículo 25 de la Ley 80 de 1993.</t>
  </si>
  <si>
    <t>Sociedad Portuaria Regional de Buenaventura</t>
  </si>
  <si>
    <t>Ivan Mauricio Mejia Alarcon</t>
  </si>
  <si>
    <t xml:space="preserve">Abril 5 de 2018: 
A través de correo electrónico se remite los respectivos soportes de la gestión adelantada por el equipo de apoyo a la supervisión a fin de subsanar la No conformidad. 
Se anexa: 
-Acta de reunión 16112018
-Acta de reunión 02112018
-Acta de reunión 19102018
-Resolución 2819 de 2018
</t>
  </si>
  <si>
    <t xml:space="preserve">04/12/2017 Se definió plan de mejoramiento a partir de mesa de trabajo del 4 de diciembre de 2017.
15/03/2018 Se recibe actualización de plan de mejoramiento indicando que la no conformidad se subsanará el 31-07-2018.
21/03/2018 La OCI notifica por correo electrónico que continúa a la espera de acciones que evidencien gestión para subsanar la no conformidad.
26/03/2018 Se recibe mediante comunicacion con radicado ANI No. 20183030052743 plan de mejoramiento actualizado.
05/07/2018 - Se evidencia gestión por parte de la supervisión para darle cierre a la o conformidad. Pendiente instructivo de Buenas Prácticas para la Aprobación de Planes Bianuales. (Avance 50%)
26/09/2018 – Esta oficina (OCI) envía correo electrónico solicitando allegar y evidencia de la gestión de la no conformidad para dar cierre a la no conformidad, de no ser asi modificar fecha del cierre del plan.
02/11/2018 Vía correo electrónico la Supervisión solicita modificación del plan de mejoramiento con las siguientes acciones: 1. Presentar resolución de aprobación de Plan Bienal 2017-2018, y  2. Realizar mesas de trabajo en conjunto con la supervisión, la interventoría y el concesionario a fin de imputar las inversiones al plan maestro. Estableciendo 31 de diciembre de 2018 como fecha de cierre.
05/12/2018 Vía correo electrónico se solicitó a la Supervisión evidencias de cumplimiento de plan de mejoramiento en vista de próximo vencimiento de plazo.
05/04/2019 Vía correo electrónico se remiten los soportes de acuerdo al ajuste del plan de mejoramiento acordado el 2 de noviembre de 2018 entre la OCI y la supervisión del proyecto, con lo cual se da por superada la No Conformidad, no obstante se reitera a la supervisión del proyecto que debe adelantarse una estrategia de mejora respecto a las aprobaciones de los planes bienales en oportunidad ya que se sigue detectando que se suscribe la resolución una vez concluido el periodo aprobado, en este caso el plan bienal 2017-2018 se aprueba mediante resolución 2819 del 24 de diciembre de 2018, evidenciando que se aprueba el plan cuando ya se culmina la vigencia de lo aprobado. </t>
  </si>
  <si>
    <t>Se observó el incumplimiento de la entrega de los inventarios asociados a los archivos y documentos correspondientes a los funcionarios desvinculados de la entidad. Por lo anterior se evidenció el incumplimiento del artículo 15 de la Ley 594 de 2000. Esta no conformidad debe ser atendida por la vicepresidencia jurídica y vicepresidencia administrativa y financiera. - archivo -</t>
  </si>
  <si>
    <t>DICIEMBRE DE 2017</t>
  </si>
  <si>
    <t>Plan de acción a través el memorando interno 2019-409-003113-3 
Comunicación a los vicepresidentes y coordinadores de grupo informando la obligatoriedad
En caso de incumplimiento atender de conformidad con el Decreto 2578 de 2012.</t>
  </si>
  <si>
    <t>08/02/2019: Se remitieron 2 circulares informando a toda la entidad y correos electrónicos especificos a personal retirado.  No se presentó en el año 2018 denuncia por no entrega de archivos.</t>
  </si>
  <si>
    <t>27/02/2018: La acción de mejora es procedente. Se realizará el seguimiento de su ejecución y avance en el mes de abril. Se envia correo con las observaciones al a´rea involucrada.
08/02/2019: Para el cierre de esta no conformidad, se debe enviar la comunicación enviada a las vicepresidencias.
Reporte de los archivos entregados y/o los casos reportados a control interno disciplinario.
13/02/2018: De acuerdo con la información remitida por el área involucrada,  se evidenció que la Entidad generó una circular donde Procuraduría General de la Nación y el Archivo General de la Nación establecen directrices para efectuar la entrega de archivo. 
Este documento se encuentra radicado bajo el No. 20184090000234 del 8 de agosto de 2018.
Consecuente con lo anterior, se observó el cumplimiento del plan de mejoramiento propuesto para generar el cierre de esta auditoría.</t>
  </si>
  <si>
    <t>No se observó la realización de capacitaciones dirigida a los funcionarios de archivo durante el año 2017. Por lo anterior, se evidenció el incumplimiento del artículo 18 de la Ley 594 de 2000. - archivo-</t>
  </si>
  <si>
    <t xml:space="preserve">
Plan de acción a través el memorando interno 2019-409-003113-3 
En el 2018 los funcionarios de archivo se inscribirán en capacitaciones sin costo para la entidad.</t>
  </si>
  <si>
    <t xml:space="preserve">08/02/2019: El personal del archivo asistió a capacitación programada por Talento Humano pero no les dieron certificación de asistencia, se tenía progamado asistir a la de prevención de desastre en el Archivo General de la Nación pero ellos finalmente no la realizaron. </t>
  </si>
  <si>
    <t>27/02/2018: La acción de mejora es procedente. Se realizará el seguimiento de su ejecución y avance en el mes de abril.
Revisar si estas capacitaciones se encuentran en el PIC de la entidad.
08/02/2019: Para el cierre de esta auditoría se debe enviar registro de asistencia a las capacitaciones.
En el año 2019, la Entidad cuenta con estas capacitaciones? - Se envia correo con las observaciones al a´rea involucrada.
13/02/2019: De acuerdo con el correo electrónico suministrado por el área de archivo, el 8 de febrero de 2019, se evidenció que el personal de archivo asistió a las siguientes capacitaciones:
1. Bienes de interés cultural con carácter patrimonial con carácter patrimonial archivístico
2. Aseguramiento de la gestión – Historias
3. Ruta de inspección, seguimiento y control de la función archivística.
Estas capacitaciones se realizaron a través de video conferencia los días 26 de abril de 2018, 2 de mayo de 2018 y 21 de mayo de 2018 con el SENA.
Consecuente con lo anterior, se realiza el cierre de esta no conformidad.</t>
  </si>
  <si>
    <t>INTERVENTORIA: 1. Respecto al control del TPD reportado por el concesionario, no se evidenció que la interventoría haga los conteos en los términos en los que se pide en el Anexo 4 del contrato de interventoría, en la sección 4.1.2.2 Funciones generales, literal e, área de aforo y recaudo, en donde se requiere:
• Realizar conteos de vehículos independientes en cada una de las estaciones de peaje, durante un mínimo de siete (7) días consecutivos al mes durante 24 horas para establecer un parámetro de control al TPD reportado por el concesionario.</t>
  </si>
  <si>
    <t>FEBRERO DE 2018</t>
  </si>
  <si>
    <t>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</si>
  <si>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cumplió con su obligación de realizar los conteos de vehículos y su correspondiente comparación y verificación del tráfico del proyecto por peaje y categoría, lo que evidenciaba las diferencias entre lo reportado por el Concesionario y los vehículos que efectivamente pasaban por el peaje. 
Al respecto, la Oficina de Control Interno evidenció, en los documentos anexos a esa comunicación (Rad ANI No. 20193060072783):
1. Archivos en excel con los resultados de comparaciones por categoría vehicular, entre el tráfico y recaudo reportados por el sistema del Concesionario y lo evidenciado por la Interventoría, para para diferentes periodos en las estaciones de peaje Rió Bogotá y Corzo. 
2. Ejemplos de porcentajes de confiabilidad a partir de las diferencias entre los conteos del Concesionario y de la Interventoría.
3. Cruce de comunicaciones en la ejecución del proyecto con relación a los resultados de las auditorías de tráfico y recaudo.
4. Registro fílmico de la interventoría al paso de vehículos en las estaciones de peaje Río Bogotá y Corzo.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</si>
  <si>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mayo</t>
  </si>
  <si>
    <t>INTERVENTORÍA: 2. Pese a que la interventoría avala las actas de aforo presentadas por el concesionario, no se evidenció la forma en la que la interventoría certifica los tráficos vehiculares en cada caseta de peaje. Sin embargo, esta es una obligación consignada en el Anexo 4 del contrato de interventoría, en la sección 4.1.2.2 Funciones generales, literal e, área de aforo y recaudo, según se cita a continuación:
• Certificar los tráficos vehiculares en cada caseta de peaje y para cada una de las categorías de vehículo para comprobar el cumplimiento de las obligaciones del Concesionario y los demás efectos previstos en este Contrato.</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</si>
  <si>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27/05/2019 Se cambió el plan. Quedando de la siguiente manera: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</si>
  <si>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daba cumplimiento a dicha obligación ya que 1) evidenciaba la existencia de diferentes entre tráfico reportado por el Concesionario y el tráfico reportado por el sistema de peajes y detección electrónica de las estaciones, 2) comparaba los tráficos reportados por el Concesionario con los propios y, 3) en cada informe mensual, reportada el tráfico y recaudo de cada categoría. 
Al respecto, la Oficina de Control Interno evidenció, en los documentos anexos a esa comunicación (Rad ANI No. 20193060072783): 
1. Archivos en excel con los resultados de comparaciones por categoría vehicular, entre el tráfico y recaudo reportados por el sistema del Concesionario y lo evidenciado por la Interventoría en febrero de 2018 para las estaciones de peaje Rió Bogotá y Corzo. 
2. Copia de formato GCSP-F-009 (informe mensual de recaudo de peajes) correspondiente a febrero de 2018 presentado a la ANI y certificación de evasores correspondiente a ese mismo periodo.
3. Informe mensual de interventoría correspondiente a marzo de 2018, en el cual se le hizo seguimiento al aforo y recaudo correspondiente a febrero de 2018.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</si>
  <si>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3. Teniendo en cuenta que sobre los conteos vehiculares no se lleva un control acorde con las exigencias del contrato de interventoría y sus anexos, no se evidenció un control sobre el recaudo y la evasión, de acuerdo con lo que se estipula en el Anexo 4 del contrato de interventoría, en la sección 4.1.2.2 Funciones generales, literal e, área de aforo y recaudo, lo cual se cita a continuación:
• Revisar los reportes, estadísticas diarias y la información de tránsito, recaudo y evasión enviada por el Concesionario, con el fin de constatar que el dinero transferido por recaudo corresponda al recaudo de peaje obtenido en cada Caseta de Peaje.</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</si>
  <si>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daba cumplimiento a dicha obligación ya que 1) mensualmente hacia seguimiento a la información de tráfico y recaudo reportada por el Concesionario y 2) generaba alertas respecto al seguimiento de los evasores por parte del Concesionario.
Al respecto, la Oficina de Control Interno evidenció, en los documentos anexos a esa comunicación, adicional a lo reportado en la verificación del cierre de las no conformidades No. 3540 y No. 3541 (Rad ANI No. 20193060072783):
1. Copia de acta de aforo correspondiente al periodo comprendido entre el 1ro de enero y el 31 de diciembre de 2015 (Rad ANI No. 20164090042162) en la que se evidencia seguimiento a la valoración de evasores.
2. Ejemplo de alerta de la Interventoría con relación a la ausencia de reporte de evasores por parte del concesionario en 2016 (Rad ANI No. 20164090427032) y atención por parte del Concesionario (Rad GG-1182-16).
3. Informe mensual No. 32 de interventoría, correspondiente al periodo de junio de 2015, en el que se evidencia seguimiento al registro de vehículos evasores.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</si>
  <si>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4. No se evidenció que la interventoría haga operativos de control a las casetas de peaje incluyendo conteos secretos de comparación, tal como lo requiere el contrato de interventoría en su Anexo 4, sección 4.1.2.2 Funciones generales, literal e, área de aforo y recaudo, el cual se cita a continuación:
• Montar y ejecutar operativos de control mediante visita a las casetas de peaje, que incluyan: revisión de libros de asistencia, conteos secretos de comparación, arqueo en las casetas de recolección, revisión de la boletería existente en caseta y oficina, arqueos administrativos, de caja menor y del dinero de recambio, revisión de planillas y registros.</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</si>
  <si>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mejoramiento:_x000D_
_x000D_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_x000D_
_x000D_
La Oficina de Control Interno señaló cumplimiento de la acción de mejoramiento mediante comunicación ANI No. 20181020116183 del 2 de agosto de 2018. 100%_x000D_
_x000D_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calidad:_x000D_
_x000D_
En esta comunicación (Rad ANI No. 20193060072783) la Supervisión se pronunció concluyendo que la Interventoría dio cumplimiento a la obligación indicada en la no conformidad ya que ha evidenciado 1) revisión de boletería 2) reporte de conteos por carril 3) revisión de boletería y 4) reportes de arqueo._x000D_
_x000D_
Al respecto, la Oficina de Control Interno evidenció, en los documentos anexos a esa comunicación, (Rad ANI No. 20193060072783): _x000D_
_x000D_
1. Notificaciones de la Interventoría al Concesionario sobre las auditorías de peaje con, en promedio, 4 días de antelación._x000D_
2. Resultados de las auditorías con los soportes correspondientes, tales como boletas de arqueo._x000D_
En este sentido, el pronunciamiento de la Supervisión, soportado con las evidencias listadas, permite dar por cumplida la acción de mejoramiento. 100%_x000D_
_x000D_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manual:_x000D_
_x000D_
La Oficina de Control Interno señaló cumplimiento de la acción de mejoramiento mediante comunicación ANI No. 20181020116183 del 2 de agosto de 2018. 100%_x000D_
_x000D_
En vista de que se ha cumplido el plan de mejoramiento, se da cierre a la no conformidad. 100%. Se notifica mediante comunicación con radicado ANI No. 20191020077723 (Carlos Felipe Sánchez Pinzón)</t>
  </si>
  <si>
    <t>INTERVENTORÍA: 5. No se evidenció que la interventoría haga seguimiento en tiempo real a las estaciones de peaje, lo cual es una obligación contractual consignada en el Anexo 4 del contrato de interventoría, sección 4.1.2.2 Funciones generales, literal e, área de aforo y recaudo, y se cita a continuación:
•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ANI. En caso de ser necesario el traslado de equipos servidores al datacenter de la ANI, estos deberán ser en formato BLADE.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ANI o las autoridades los solicite.</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</si>
  <si>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contaba con cámaras 24 horas en las estaciones de peaje del proyecto, las cuales fueron retiradas cuando finalizó su contrato, es decir en abril de 2018. Asimismo la Supervisión indica que la Interventoría contaba con un monitor en el que se transmitía la señal de las cámaras, al cual se podía acceder con acceso remoto; sin embargo, informa que, teniendo en cuenta que el contrato finalizó en abril de 2018 y las cámaras fueron retiradas, no es posible técnicamente suministrar los soportes de la posibilidad de acceso.
No obstante lo anterior, la Supervisión indica que ha evidenciado la disponibilidad de acceso remoto y en tiempo real, por parte de la nueva interventoría, a las cámaras instaladas en las estaciones de peaje Corzo y Río Bogotá.
Al respecto, la Oficina de Control Interno evidenció, en los documentos anexos a esa comunicación, (Rad ANI No. 20193060072783): 
1. Videos de cámaras 24 horas en las estaciones de peaje Corzo y Río Bogotá.
2. Certificado de parte de CONTELEC sobre mantenimiento a las cámaras del contrato de interventoría No. 087 de 2012.
3. Registro fotográfico de los monitores que se habían instalado en las estaciones de peaje Corzo y Río Bogotá.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</si>
  <si>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6. No se evidenció que la interventoría lleve un inventario socioeconómico del proyecto, lo cual es una obligación consignada en el contrato de interventoría, Anexo 4, sección 4.1.2.2 Funciones generales, literal g, área social:
• Realizar un inventario socioeconómico sobre la industria, agroindustria y comercio asentado alrededor del derecho de vía, actualizable anualmente.</t>
  </si>
  <si>
    <t>1. Solicitar a la Interventoría R &amp; Q Servinc que modifique el valor de la factura No. 122, que corresponde al último periodo de pago, descontando el valor correspondiente a la actividad que no se ejecutó.
2. Expedición de factura No. 122 por parte de R &amp; Q Servinc, descontando el respectivo valor de las actividades no ejecutadas.</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</si>
  <si>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indica que la Interventoría no ha evidenciado la elaboración de un inventario socioeconómico. En vista de que la Supervisión no demostró el cumplimiento de la obligación contractual citada en la no conformidad se tiene pendiente adelantar y evidenciar el respectivo procedimiento sobre la garantía de calidad para dar cierre a la no conformidad. 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han cumplido 2/3  del plan de mejoramiento se reporta un avance del 66%. Se solicita actualizar fecha de terminación debido a que el plan de mejoramiento se encuentra vencido. (Radicado ANI No. 20191020077723)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20193060198173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las siguientes actividades para liquidar el contrato de interventoría con los descuentos indicados en el plan de mejoramiento: _x000D_
_x000D_
1. 12/03/2020: Realización de una audiencia de conciliación extrajudicial ante la Procuraduría 11 en donde se presentó una propuesta conciliatoria que no fue aceptada por el Consorcio R&amp;Q SEVINC _x000D_
_x000D_
2. 17/03/2020: la Supervisión remitió un oficio (Rad ANI N. 2020-306-0009206-1) con la trazabilidad de las comunicaciones para continuar con el trámite de la liquidación y último pago, solicitando remisión de la factura. _x000D_
_x000D_
3. 29/05/2020: la Supervisión remitió un oficio (Rad ANI N. 2020-306-015158-1) solicitando nuevamente la modificación de la factura 121 para proceder con el pago final _x000D_
_x000D_
4. 20/06/2020: la Supervision remitió un oficio (RAd ANI N. 2020-306-017313-1) reiterando las modificaciones en la factura 121 _x000D_
_x000D_
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24/09/2020 Se recibe memorando 20203060116503 del 22 09 2020 por parte de la Supervisión, soliicitando el cierre de la No Conformidad, la OCI da respuesta con memorando 20201020117843 del 24 de septiembre de 2020, aprobando el cierre de la No Conformidad.  (Adriana Barrios Rodríguez)</t>
  </si>
  <si>
    <t>INTERVENTORÍA: 7. En relación con la página web de la interventoría, no se evidenció que el proyecto se pueda visualizar en tiempo real. Lo anterior es una obligación contractual consignada en el contrato de interventoría, en el Anexo 4, sección 4.1.2.2 Funciones generales, literal a, área administrativa, y se cita a continuación:
•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</si>
  <si>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cumplió con la obligación contractual citada en la no conformidad ya que indica que se contaba con una página de internet, con información exclusiva para el equipo de seguimiento al proyecto, en la cual se podría incluir la información que el apoyo técnico de seguimiento al proyecto solicitara. Con relación a las cámaras, la Supervisión indica que las mismas se encontraban instaladas en las estaciones de peaje del proyecto transmitiendo las 24 horas durante todo el tiempo de la AN.
Al respecto, la Oficina de Control Interno evidenció, en los documentos anexos a esa comunicación, (Rad ANI No. 20193060072783): 
1. Enlace en la página web de la interventoría con acceso a información compartida con la ANI (http://www.ryqservinc.net/concesiones/concesiones.html usuario onedrive: supervisor.ryqservinc@hotmail.com clave: Supervisorani)
2. Videos de seguimiento en obra como parte del programa “El residente soy yo”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</si>
  <si>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8. Se evidenció que la interventoría en sus formatos de conteo y en los registros de la auditoría a sistemas de conteo del concesionario reportó porcentajes de confiabilidad inferiores al 99%; sin embargo, no se evidenció que la interventoría allegara un informe pormenorizados de los hechos, según lo requiere el contrato de interventoría en su Anexo 4, sección 4.1.2.2 Funciones generales, literal e, área de aforo y recaudo:
• Estimar y verificar sin previo aviso la confiabilidad de los equipos de control de tránsito. Si la confiabilidad resulta ser inferior al 99%, el interventor deberá efectuar un análisis más pormenorizado de los hechos, con el fin de determinar el grado de confiabilidad en la operación y administración del recaudo de peaje y presentará un informe a la Vicepresidencia de Gestión Contractual de la Agencia Nacional de Infraestructura.</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</si>
  <si>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indica que la Interventoría no presentó informes pormenorizados cuando la confiabilidad se encontrara por debajo del 99%; razón por la cual, se harpa el descuento correspondiente de la última factura de operación del contrato de interventoría. La Oficina de Control Interno considera que se tiene pendiente adelantar y evidenciar el respectivo procedimiento de descuento para dar cierre a la no conformidad. Asimismo se debe modificar la fecha de terminación debido a que actualmente se encuentra vencida. 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En vista de que se han cumplido 2/3 del plan de mejoramiento se reporta un avance del 66%.
Se notifica mediante comunicación con radicado ANI No. 20191020077723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20193060198173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las siguientes actividades para liquidar el contrato de interventoría con los descuentos indicados en el plan de mejoramiento: 
1. 12/03/2020: Realización de una audiencia de conciliación extrajudicial ante la Procuraduría 11 en donde se presentó una propuesta conciliatoria que no fue aceptada por el Consorcio R&amp;Q SEVINC 
2. 17/03/2020: la Supervisión remitió un oficio (Rad ANI N. 2020-306-0009206-1) con la trazabilidad de las comunicaciones para continuar con el trámite de la liquidación y último pago, solicitando remisión de la factura. 
3. 29/05/2020: la Supervisión remitió un oficio (Rad ANI N. 2020-306-015158-1) solicitando nuevamente la modificación de la factura 121 para proceder con el pago final 
4. 20/06/2020: la Supervision remitió un oficio (RAd ANI N. 2020-306-017313-1) reiterando las modificaciones en la factura 121 
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24/09/2020 Se recibe memorando 20203060116503 del 22 09 2020 por parte de la Supervisión, soliicitando el cierre de la No Conformidad, la OCI da respuesta con memorando 20201020117843 del 24 de septiembre de 2020, aprobando el cierre de la No Conformidad.  (Adriana Barrios Rodríguez)</t>
  </si>
  <si>
    <t>SUPERVISIÓN: 1. Teniendo en cuenta los incumplimientos a las obligaciones de la interventoría anteriormente descritos, no se evidencia la gestión efectiva por parte de la supervisión para velar por que el Interventor cumpla con varios de los apartes del contrato de interventoría. En consecuencia, la supervisión no cumple  a satisfacción dos de sus funciones y actividades específicas consignadas en el manual de supervisión e interventoría (ver sección 9.3), las cuales se citan en seguida:
• Numeral 21. Exigir al interventor el cumplimiento de sus funciones de conformidad con el contrato, y demás documentos que lo conforman y Manual de interventoría.
• Numeral 28. Velar porque el Interventor este desarrollando correctamente el control a las actividades y obligaciones del Contrato de Concesión.</t>
  </si>
  <si>
    <t>Realizar la liquidación del Contrato de Interventoría, donde se evidencie el menor valor en el último pago de
interventoría, correspondiente a los descuentos de las actividades que no fueron realizadas.</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</si>
  <si>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Cumplir el plan de acción planteado para las No conformidades de la Interventoría (Envío de oficio y memorando)
Con la comunicación con radicado ANI No. 20193060072783 del 16/05/2019 se evidenció que se han cumplido 22 de las 24 acciones de mejoramiento propuestas para las 8 no conformidades levantadas a la Interventoría. Se tiene pendiente realizar y evidenciar los descuentos a la Interventoría como consecuencia de no haber realizado un inventario socioeconómico (No conformidad No. 3545) y no haber realizado los informes pormenorizados cuando las confiabilidades del aforo se encontraban por debajo del 99% (No conformidad No. 3547). 92%
2.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3. Revisión y aprobación del informe mensual de la Interventoría por el equipo de supervisión del proyecto, verificando en este el cumplimiento de sus obligaciones contractuales, registrando el mismo en el formato GCSP-F-202 “Revisión y aprobación informe de interventoría”. Remitir a la Oficina de Control Interno los formatos diligenciados de los meses de abril y mayo de 2018 y solicitar de cierre de la No Conformidad.
Se evidenció el formato de aprobación de informe de interventoría correspondiente a mayo de 2018. 100%.
En vista de que se tiene pendiente el cumplimiento total de la acción de mejoramiento 1 se registra un avance total del 66%. Se debe actualizar fecha de terminación ya que el plazo se encuentra vencido. Se notifica mediante comunicación con radicado ANI No. 20191020077723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20193060198173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las siguientes actividades para liquidar el contrato de interventoria: 
1. 17/03/2020: la Supervisión remitió un oficio (Rad ANI N. 2020-306-0009206-1) con la trazabilidad de las comunicaciones para continuar con el trámite de la liquidación y último pago. 
2. 29/05/2020: la Supervisión remitió un oficio (Rad ANI N. 2020-306-015158-1) solicitando la renovación de la póliza de cumplimiento, dado que ésta debe estar vigente hasta la liquidación del contrato. 
4. 20/06/2020: la Supervision remitió un oficio (RAd ANI N. 2020-306-017313-1) enviando borrador de acta de liquidación 
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24/09/2020 Se recibe memorando 20203060116503 del 22 09 2020 por parte de la Supervisión, soliicitando el cierre de la No Conformidad, la OCI da respuesta con memorando 20201020117843 del 24 de septiembre de 2020, aprobando el cierre de la No Conformidad.  (Adriana Barrios Rodríguez)</t>
  </si>
  <si>
    <t>VGC - VEJ: 1. Mediante radicado ANI 20185000011901 del 16 de enero de 2018, la supervisión del proyecto Bogotá (Fontibón) – Facatativá – Los Alpes aprobó el ingreso de un nuevo subdirector técnico y operativo para esta interventoría, con una dedicación del 50% . Sin embargo, este también fungía en ese momento como director de interventoría en el proyecto carretero IP Vías del Nus (con una dedicación del 100% ), hasta que el 23 de enero mediante radicado ANI 20183000019271 fue reemplazado como director de interventoría de dicho proyecto.
No obstante, de acuerdo con los soportes allegados a esta oficina, la supervisión del proyecto Bogotá (Fontibón) – Facatativá – Los Alpes si hizo la comprobación de la dedicación del profesional con la Vicepresidencia de Gestión Contractual, consultando las bases de datos allegadas por esa vicepresidencia en un correo electrónico del 01 de noviembre de 2017; sin embargo, estas bases de datos mostraban que el profesional contaba una dedicación del 50% en el proyecto IP Vías del Nus, por lo que se procedió a autorizar su ingreso.
De acuerdo con esto, el profesional tuvo una dedicación superior al 100%, con lo cual se evidencia inefectividad en el control que se ejerce de manera conjunta entre la Vicepresidencia de Gestión Contractual y la Vicepresidencia Ejecutiva para prevenir que los contratistas de las interventorías contratadas por la ANI superen una dedicación del 100%. Este control es fundamental ya que está directamente relacionado con una obligación consignada en el Manual de Interventoría y Supervisión, sección 9.3. Funciones y actividades específicas de la supervisión, numeral 21:
• Exigir al interventor el cumplimiento de sus funciones de conformidad con el contrato, y demás documentos que lo conforman y Manual de interventoría.</t>
  </si>
  <si>
    <t>1. Manejar en un único archivo en la plataforma OneDrive del correo de la Entidad, la base de datos de los profesionales de las interventorías a cargo de la ANI. Esta base de datos será administrada en VGC por Ingrid Tatiana Calderón Mejía y en la Vicepresidencia Ejecutiva por Nancy Patricia Parra.
2. Las personas designadas por cada Vicepresidencia deberán diligenciar (por medio del formato establecido para ello y que se adjunta) la dedicación del profesional del cual se va a aprobar la hoja de vida para que haga parte de una interventoría. Para el control de la información consultada y diligenciada en la base de datos, dicho formato debe ser firmado por la persona designada por la Vicepresidencia para administrar la base de datos y el líder del equipo de apoyo a la supervisión, que hace la consulta de la dedicación del personal.
3. Remitir por parte de los dos vicepresidentes a todos los líderes de equipo de apoyo a la supervisión y a los supervisores de los contratos de interventoría un memorando circular en el cual se les requiera que antes de aprobar la hoja de vida de un profesional para cualquier interventoría, debe solicitarse a las personas encargadas de la citada base datos, que se verifique la dedicación del profesional para aprobar el ingreso. Lo anterior para que también se tenga actualizada la citada base de datos.
4. Remitir por parte de los dos vicepresidentes a todas las interventorías, una circular aclarando que para la aprobación de la hoja de vida de cualquier persona que se presente para que haga parte de la interventoría, se verificará su porcentaje de dedicación en otros proyectos a cargo de la Entidad y que la misma no debe superar el 100%. Así mismo, requerirles que deben remitir el listado de todo el personal que actualmente labora en cada interventoría con el nombre, cargo y fecha de vinculación. Lo anterior para que se tenga actualizada la citada base de datos.</t>
  </si>
  <si>
    <t>(24/04/2018) Se envió correo electrónico a los vicepresidentes Ejecutivo y de Gestión Contractual informando el vencimiento del plazo para enviar el plan de mejoramiento.
(08/05/2018) Se recibió correo electrónico de la lider del equipo de apoyo a la supervisión, adjuntando borradores de plan de mejoramiento para posterior envío formal.
(28/05/2018) No se ha recibido plan de mejormaiento, se envía correo electrónico a la lider de equipo de apoyo a la supervisión, solicitando el envío del plan.
06/06/2018 - Vía correo electrónico se solicitó plan de mejoramiento para subsanar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(50%)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(23/11/2018) Por medio de correo electrónico se solicitaron a la supervsión del proyecto los avances en la ejecución del plan de mejoramiento.
04/02/2019 - Se envió correo electrónico a la supervisión del proyecto, solicitando evidencias de la culminación de los planes de mejormaiento de la no conformidad.
04/04/2019 - Mediante correo electrónico la supervisión presentó un avance del memorando de respuesta a la Oficina de Control Interno (OCI) en donde evidencia el cumplimiento del plan de mejoramiento y solicita el cierre de la no conformidad. La OCI queda a la espera de la radicación formal del memorando para su revisión y trámirte respectivo, reprogrmando la fecha de finalización del plan de acuerdo con las consideraciones de la supervisión.
08/04/2019: Se recibió el memorando con radicado No. 20193060055513 informando la ejecución de las acciones de mejoramiento y solicitando el cierre de la no conformidad. Este se encuentra actualmente en revisión por parte de la Oficina de Control Interno.
29/05/2019 Se dio cierre mediante memorando con radicado ANI No. 20191020067493. (Carlos Felipe Sánchez Pinzón)</t>
  </si>
  <si>
    <t>5.1.1 PAGO DE SENTENCIAS JUDICIALES:
Dentro de los pagos realizados por este concepto se evidenció que las siguientes sentencias en procesos de reparación directa no fueron pagadas dentro del término establecido por lo que generaron liquidación de intereses, situación que incumple lo establecido en el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t>
  </si>
  <si>
    <t>Acción preventiva</t>
  </si>
  <si>
    <t xml:space="preserve">1. Procedimiento para el pago de sentencias y conciliaciones con cargo al rubro de funcionamiento._x000D_
2. Instrumento de control del pago realizado por sentencias y conciliaciones._x000D_
3. Reporte semestral de seguimiento al control de pago de sentencias y conciliaciones._x000D_
</t>
  </si>
  <si>
    <t>26/05/2020</t>
  </si>
  <si>
    <t>26/05/2020 Mediante Memorando No. 20207010057823 del 21 de abril de 2020 el GIT Judicial suscribió Plan de Mejoramiento.
El 7 de mayo de 2020 se realizó mesa de trabajo virtual de Seguimiento PMP Vicepresidencia Jurídica / Defensa Judicial, y se informaron el GIT Judicial las siguientes observaciones:
1. En las acciones de mejora propuestas, no se aplica la metodología para el análisis de causas (SEPG-I-007) adoptada por la Entidad, con el fin de identificar adecuadamente la causa raíz de la situación presentada y generar las acciones pertinentes en el formato de acción correctiva; se solicita establecer la causa raíz de la No Conformidad de acuerdo con la metodología y así, determinar si las acciones propuestas, van encaminadas a corregirla.
2. Las acciones de mejora propuestas, como el procedimiento GEJU-P-012 y el formato GEJU-F-037 son documentos ya establecidos en el Sistema de Gestión Integrado de la ANI desde diciembre de 2017, por lo tanto, no se observan acciones nuevas que contribuyan a que no se vuelva a presentar el incumplimiento.
3. No se observaron acciones de mejora que corrijan el pago inoportuno de las Sentencias y Conciliaciones. por lo que es necesario tener en cuenta lo explicado en el numeral 2.
4. El GIT de Defensa Judicial informa que se elaboró el reporte semestral de seguimiento al control de pago de sentencias y conciliaciones con corte al 31 de diciembre de 2019, la OCI considera que es necesario remitirlo a esta oficina, con el fin de hacer el análisis de este. (Yuber Alexander Peña Cárdenas)
28/07/2020 Mediante radicado 2020-701-009318-3 del 27/07/2020 la dependencia solicita prórroga hasta el 31 de octubre de 2020. (Andrés Fernando Huérfano)
14/09/2021 Mediante correo del 14/09/2021 se solicitó a la VJ, él envió de las evidencias del cumplimiento de las acciones de mejora. (Yuber Alexander Peña Cárdenas)
28/09/2021 Mediante correo del 14/09/2021 el GIT Defensa Judicial suministró las evidencias del cumplimiento de las acciones de mejora, así:_x000D_
Acción 1: En el SIG se observa el procedimiento “GEJU-P-012 Gestión del cumplimiento de sentencias y conciliaciones y pago de gastos judiciales.”_x000D_
Acción 2: Se eliminó el formato GEJU-F-037 y se creó el formato de control “GEJU-F-043 Formato control de pagos de Sentencias – Conciliaciones – Laudos y gestión de la acción ce repetición.” En versión 1 con fecha de vigencia del 26/06/2020._x000D_
Acción 3: Se remitieron los reportes de control de pagos con cortes al 31/12/2020, 31/06/2020 y 31/12/2020, observando que los dos últimos se realizaron en el nuevo formato GEJU-F-043, en este formato se registra la fecha máxima de pago y la fecha efectiva del pago._x000D_
Por lo anterior, se cierra la No Conformidad. (Yuber Alexander Peña Cárdenas)</t>
  </si>
  <si>
    <t>SUPERVISIÓN: 1. A pesar de que el 25 de noviembre de 2016 se declaró la nulidad del contrato adicional No. 13 y de sus otrosíes 1,2,3 y 4, no se ha definido quien debe asumir la responsabilidad de las obligaciones pendientes de las licencias ambientales del tramo Loboguerrero – Mediacanoa, lo cual no ha permitido que se implementen a cabalidad los requerimientos establecidos en las respectivas licencias ambientales, siendo esto una tarea que debe ejecutar la supervisión del proyecto acorde al numeral 7.6 del Manual de Interventoría y Supervisión (GCSP-M-0002).</t>
  </si>
  <si>
    <t>Malla vial del valle del cauca y cauca</t>
  </si>
  <si>
    <t>MARZO DE 2018</t>
  </si>
  <si>
    <t>1.	Solicitar la subrogación de las Licencias Ambientales del Tramo 7 ante la ANLA, una vez la ANI tenga adjudicatario de la Concesión 5G Buga – Buenaventura (90%)
2.	Reuniones de información semestrales a partir de junio de 2020 con la oficina de Control Interno para informar sobre el estado de avance del proceso de estructuración (10%)</t>
  </si>
  <si>
    <t>31/12/2022</t>
  </si>
  <si>
    <t xml:space="preserve">
27/09/2022 La No Conformidad se formuló a través del informe de auditoría con memorando ANI No. 20181020050893 del 22 de marzo de 2018, debido a que no se evidenció responsable de subsanar los pendientes de las licencias ambientales del tramo Loboguerrero – Mediacanoa._x000D_
_x000D_
A través del plan de mejoramiento el Equipo de Coordinación y Seguimiento del Proyecto Malla Vial del Valle del Cauca y Cauca reportó periódicamente los avances en esta materia a la Oficina de Control Interno, que demandó gestión institucional, en el marco de la estructuración del proyecto de 5G Buga – Buenaventura, así como gestión interinstitucional con entidades como el Instituto Nacional de Vías (INVIAS) y la Autoridad Nacional de Licencias Ambientales (ANLA)._x000D_
_x000D_
Asimismo, a través del plan de mejoramiento se demostró que a través de las Resoluciones expedidas por la ANLA con números 278, 279, 280, 281 y 282 del 31 de enero de 2022, se subrogó en el INVIAS la totalidad de los derechos y obligaciones de las licencias ambientales que dieron lugar a la formulación de la No Conformidad._x000D_
_x000D_
Lo anterior demuestra que se atacó y se eliminó la causa que dio origen a la No Conformidad; por ende, se declara la efectividad del plan de mejoramiento. (Daniel Felipe Sáenz Lozano)</t>
  </si>
  <si>
    <t>04/05/2018 Mediante comuninación con radicado ANI No. 20185000069743 del 4 de mayo de 2018 la Supervisión del proyecto entregó a la OCI plan de mejoramiento.
16/05/2018 Se notifica vía correo electrónico que se estará al tanto de seguimiento al cumplimiento de las acciones de mejoramiento.
06/06/2018- Vía correo electrónico se solicitaron evidencias de seguimiento al cierre al plan de mejora para cerrar la no conformidad 
21/06/2018 - Mediante correo electronico se solicita evidencias de la gestión que se ha venido ejecutando sobre la cesión de licencias ambientales por parte de la UTDVVCC.
01/08/2018 – 3564. Mediante memorando 20185000104373 allegado a esta oficina por parte de la Supervisión,  se entrega la trazabilidad de la gestión que se ha llevado acabo para la cesión de las licencias ambientales por parte de UDTVVCC. Se sigue gestionando la Cesión. Esta oficina deberá seguir con el seguimiento periódicamente. (50%) 
27/09/2018 – Esta oficina (OCI) envía correo electrónico solicitando allegar evidencia de la gestión para dar cierre a la no conformidad. 
18/10/2018 - Se recibió comunicación con radicado ANI No.  20186050164213 del 11 de octubre de 2018 donde se evidencia que actualmente se están desarrollando mesas de trabajo (instaladas por el Viceministro de Infraestructura del Ministerio de Transporte) para la reversión del proyecto MVVCC, las que tienen como
finalidad acordar entre el concesionario UTDVVCC y la ANI  una solución a los pendientes ambientales, prediales y sociales del Adicional No. 13, así como a los temas relacionados con la subrogación o cesión de licencias ambientales, actualmente a cargo del Concesionario. La solución a la situación descrita condiciona el cierre de la no conformidad.
02/11/2018 Vía correo electrónico se recibió copia de la cuarta versión del Acta de Liquidación correspondiente al Adicional No. 13. Continuan pendientes las evidencias sobre la solución a los pendientes ambientales, prediales y sociales de ese adicional, así como a los temas relacionados con la subrogación o cesión de licencias ambientales, actualmente a cargo del Concesionario. 
29/04/2019 A partir de solicitud recibida mediante comunicación con radicado ANI No.20194000060573 se modificó fecha de terminación de plan de mejoramiento a 30 de julio de 2019.  En esa comunicación el GIT Ambiental de la VPRE indica que a la fecha se encuentra en revisión del área jurídicadocumento mediante el cual se define responsable para atender las obligaciones pendientes que dieron lugar a la no conformidad.
26/07/2019 Se llevó a cabo reunión en la cual el área ambiental de la Supervisión presenta el estado actual de la problemática y entrega cruce de comunicaciones al respecto, entre Concesionario y ANI (Rads. 20194090620412 del 17 de junio de 2019 y 20196050230911 del 17 de julio de 2019), concluyendo que a la fecha no se ha definido responsable de asumir las obligaciones pendientes de las licencias ambientales del tramo Loboguerrero – Medicanoa. Situación que también hace parte de una solicitud de conciliación, entre la UTDVVCC con la ANLA, iniciada en mayo de 2019, involucrando a Defensa Judicial de la ANI. En virtud de la actual situación de la problemática se propone prórroga de fecha de terminación de plan de mejoramiento para el 15 de diciembre de 2019. El área ambiental de la Supervisión se compromete a entregar, el 31 de julio de 2019, informe con trazabilidad de las actuaciones de la Entidad a julio de 2019.
En este sentido, se modifica fecha de terminación de plan de mejoramiento para el 15 de diciembre de 2019. (Daniel Felipe Sáenz Lozano)
31/07/2019 Mediante memorando No. 20196050112833 del 30 de julio de 2019 se recibe de la Supervisión informe con trazabilidad de actuaciones que buscan la subrogación de las licencias ambientales del tramo Loboguerrero-Mediacanoa, dando cumplimiento al compromiso adquirido en reunión interna del 26 de julio de 2019. Con base en el informe, se concluye que se tiene conocmiento de los pendientes por ejecutar en el marco de las licencias ambientales del Adicional No. 13; sin embargo, no se tiene claridad de quién debe dar cumplimiento a esos pendientes. En ese sentido no se ha subsanado la causa raíz de la no conformidad. (Daniel Felipe Sáenz Lozano)
16/12/2019 En reunión del 13 de diciembre de 2019, el área ambiental de la Supervisión presenta el estado actual de la problemática y entrega oficio con radicado No. 20195000372101 del 30 de octubre de 2019, mediante el cual la ANI remitió información sobre licencias, permisos ambientales, estudios y deseños del sector del tramo Mediacanoa – Loboguerrero, a partir de compromiso adquirido en reunión del pasado 21 de octubre de 2019, en el Ministerio de Transporte, con presencia de INVIAS y la ANI. A la fecha INVIAS no se ha pronunciado frente a esta comunicación y continúa la incertidumbre frente al cumplimiento de los pendientes ambientales.
La OCI recomendó que, una INVIAS se pronuncie frente a la comunicación de la ANI, esto se informe a la Vicepresidencia de Estructuración, quien actualmente analiza la viabilidad de proyectos sobre el corredor Buga – Buenaventura.
Con base en lo anterior, la Supervisión solicitó modificar fecha de terminación del plan de mejoramiento para el 30 de junio y se compromete a enviar a la OCI informe de gestiones adelantadas para cumplir con el plan de mejoramiento, a más tardar el 20 de diciembre de 2019.
En este sentido, se modifica fecha de terminación de plan de mejoramiento para el 30 de junio de 2020.
 (Daniel Felipe Sáenz Lozano)
18/12/2019 Se cumplió con el compromiso de la reunión del 13 de diciembre de 2019, ta que mediante memorando No. 2019-605-019536-3 se demostraron las acciones adelantadas frente a las licencias ambientales con pendientes del tramo Buga - Buenaventura (Daniel Felipe Sáenz Lozano)
04/06/2020 Mediante correo electrónico del 4 de junio de 2020 el apoyo ambiental del Equipo de Supervisión realizó las siguientes precisiones respecto al plan de mejoramiento vigente “Cesión de las licencias ambientales por parte de la UTDVVCC, una vez culminada la etapa de reversión y durante el período de liquidación del contrato. (100%)”:
•	La medida actual consiste en solicitar la cesión total de las Licencias Ambientales del sector Buga -  Buenaventura de la Malla antes del 30 de junio de 2020. Sin embargo, a la fecha la ANI, no se puede hacer cargo de las citadas licencias ambientales dado que no tiene como asumir las obligaciones derivadas de la subrogración de las mismas, tales como el pago de los seguimientos, elaboración y radicación de ICA´s y GDB´s, entre otros.
•	En la medida en que se cuente con un nuevo concesionario la ANI dispondrá a quien se debe ceder las Licencias Ambientales, por lo que era necesario modificar la acción de mejoramiento.
•	El Grupo de Defensa Judicial señaló que existe un fallo de una acción de cumplimiento que favorece a la ANI por lo que no existe un requerimiento judicial para solicitar la cesión/subrogación de las Licencias Ambientales.
Con base en lo anterior, solicitó ajustar el plan de mejoramiento.
(Daniel felipe Sáenz Lozano)
10/12/2020 El 10 de diciembre de 2020 se adelantó reunión con la participación del profesional ambiental y el líder del Equipo de Coordinación y Seguimiento. Allí se comentó que en la estructuración del proyecto se vienen cuantificando los pasivos ambientales, los que serán asumidos por el futuro concesionario del tramo Buga – Loboguerrero. Asimismo, se expuso la gestión interinstitucional para que la ANI no quede con las licencias ambientales en su momento otorgadas para la ejecución del tramo 7 del proyecto Malla Vial del Valle del Cauca y Cauca. Finalmente, se expuso el estado de la liquidación del contrato Adicional No. 13. Se reprogramó reunión de seguimiento para junio de 2021. (Daniel Felipe Sáenz Lozano)
17/06/2021 El 17 de junio de 2021 se adelantó reunión con la participación del profesional ambiental y el líder del Equipo de Coordinación y Seguimiento. Allí se comentó que se continúa en estructuración del proyecto 5G Buga – Loboguerrero - Buenaventura y que se ha obtenido retroalimentación de Ministerio de Hacienda y Crédito Público._x000D_
_x000D_
Respecto a la gestión para subrogación de las licencias ambientales del tramo Loboguerrero – Mediacanoa a INVIAS, se informa que se ha adelantado gestión interinstitucional con ANLA. Se recibieron evidencias al respecto, tales como la solicitud de la ANI a ANLA sobre concepto sobre la institución jurídica de la subrogación de licencias ambientales (Radicado ANI No. 20216050086991 del 25-03-2021). Se programa reunión de seguimiento para diciembre de 2021._x000D_
  (Daniel Felipe Sáenz Lozano)
01/12/2021 Teniendo en cuenta que el plan de mejoramiento vence el 31-12-2021, mediante correo electrónico se propuso reunión de seguimiento para el 07-12-2021.   (Daniel Felipe Sáenz Lozano)
07/12/2021  -Modificación de fecha- Dando cumplimiento a la segunda acción de mejora, en reunión del 07 de diciembre de 2021 el Equipo de Coordinación y Seguimiento expuso a la Oficina de Control Interno que:_x000D_
_x000D_
1. En octubre de 2021 la ANI publicó en SECOP el proyecto pliego de condiciones para la licitación pública que se adelanta para la contratación del corredor Buenaventura-Loboguerrero-Buga (https:// https://cutt.ly/iRtwy3x); quedando pendiente la publicación de los pliegos definitivos para posteriormente dar paso a la presentación de ofertas de interesados, culminando así en la adjudicación del contrato de concesión. _x000D_
_x000D_
2. Respecto a la gestión para subrogación de las licencias ambientales del tramo Loboguerrero – Mediacanoa a INVIAS, se expone que se ha adelantado gestión con dicha entidad para presentar convenio ante la ANLA y así lograr la subrogación. Con el convenio se busca que INVIAS quede con la subrogación total, dejando obligaciones a cargo de la ANI. Se comparten evidencias de esta gestión._x000D_
_x000D_
Se programa reunión de seguimiento para junio de 2022 y se establece 31-12-2022 como nueva fecha de terminación del plan de mejoramiento._x000D_
 (Daniel Felipe Sáenz Lozano)
21/02/2022 Mediante correo electrónico del 20/02/2022, se reciben las resoluciones mediante las cuales se sobrogaron al Instituto Nacional de Vías las licencias ambientales asociadas al tramo Loboguerrero - Mediacanoa (Res. 00279 del 31 de Enero de 2022, Res. 00280 del 31 de Enero de 2022, Res. 00281 del 31 de Enero de 2022, Res. 00282 del 31 de Enero de 2022 y Res. 00278 del 31 de Ene de 2022). Lo anterior, a pesar de que a la fecha no se tenga adjudicatario de la concesión 5G Buga - Buenaventura, demuestra cumplimiento de la primera acción de mejoramiento, lo que permite dar cierre al mismo. (Daniel Felipe Sáenz Lozano)</t>
  </si>
  <si>
    <t>https://anionline.sharepoint.com/:f:/s/PMPMotor/EszkHE7Ys9BGkhYeK92SCSQBGFarGA3RoZxbSNcv5tqHrg?e=ssTFpJ</t>
  </si>
  <si>
    <r>
      <rPr>
        <b/>
        <sz val="12"/>
        <rFont val="Aptos Narrow"/>
        <family val="2"/>
        <scheme val="minor"/>
      </rPr>
      <t>INTERVENTORIA:</t>
    </r>
    <r>
      <rPr>
        <sz val="12"/>
        <rFont val="Aptos Narrow"/>
        <family val="2"/>
        <scheme val="minor"/>
      </rPr>
      <t xml:space="preserve"> 1. Se evidencia entrega tardía de los informes de interventoría, lo cual incumple el anexo plan de cargas en su numeral 9.4.1 “Informes. El Interventor deberá presentar informes mensuales de la gestión realizada, sin perjuicio de los demás informes que le solicite la Agencia Nacional de Infraestructura. Preparar y presentar a la Vicepresidencia de Gestión Contractual, Grupo Interno de Carreteras, dentro de los diez (10) días calendario de cada mes…”</t>
    </r>
  </si>
  <si>
    <t>Pereira - La Victoria</t>
  </si>
  <si>
    <t>ABRIL DE 2018</t>
  </si>
  <si>
    <t>ABRIL</t>
  </si>
  <si>
    <t>Elaboración de comunicado a la ANI, con el fin de solicitar una ampliación del  plazo, que sea  acorde a los plazos contractuales que tiene la concesionaria para la entrega de su informe.                                                                                                                                               (la interventoría tiene los primeros 10 días calendario de cada mes, la concesionaria se toma sus 5 días hábiles; lo que significa un lapso de menos de 2 días para analizar información y generar el informe de interventoría.)</t>
  </si>
  <si>
    <t xml:space="preserve">Abril 4 de 2019: Se recibe correo de la supervisión del proyecto y se relaciona lo siguiente:
Con relación a la No conformidad por la Entrega de los informes mensuales de Interventoría, se resalta que el Contrato de Interventoría No.641 de 2017, en la Cláusula 4.2. Informes, literal C Informes Mensuales, establece: 
"El Interventor deberá presentar informes mensuales de la gestión realizada, sin perjuicio de los demás informes que le solicite la ANI. 
Preparar y presentar a la ANI dentro de los quince (15) primeros días calendario de cada mes, (...)"
En virtud de lo anterior, la Interventoría del Proyecto Consorcio Desarrollo Vial, radicó los informes mensuales, como se relaciona a continuación:
- Informe No.13 correspondiente al mes de diciembre de 2018, mediante radicado ANI No.2019-409-003136-2 del 14 de enero de 2019. 
- Informe No.14 correspondiente al mes de enero de 2019, mediante radicado ANI No.2019-409-014790-2 del 13 de febrero de 2019. 
- Informe No.15 correspondiente al mes de febrero de 2019, mediante radicado ANI No.2019-409-026558-2 del 14 de Marzo de 2019. </t>
  </si>
  <si>
    <r>
      <t xml:space="preserve">29/05/2018 Se solicitó a la Supervisión plan de mejoramiento de interventoría.
30/05/2018 Se recibió plan de mejoramiento. A la espera de evidencias de cumplimiento para cerrar no conformidad.
27/09/2018 – Esta oficina (OCI) envía correo electrónico solicitando allegar evidencia de la gestión para dar cierre a la no conformidad.  
19/12/2018 Se recibe por parte del supervisor mediante radicado 20183000202523 del 19 de diciembre los avances en el cumplimiento del plan de mejoramiento del proyecto. 
En virtud de las comunicaciones generadas por la interventoría donde se plantea la dependencia de la elaboración del informe de la remisión de información del concesionario por lo cual la Gerencia Carretera adelantará reunión con la interventoría para definir el caso, se solicita extender el plazo para el cierre de la No Conformidad para el mes de junio de 2019.
Se recomienda establecer parámetros que permitan cumplir lo dispuesto en el contrato, ya sea con alcances al informe de interventoría con la información que se presenta de manera posterior por la concesión para dar cumplimiento al contrato de interventoría.
</t>
    </r>
    <r>
      <rPr>
        <sz val="12"/>
        <color rgb="FF00B050"/>
        <rFont val="Aptos Narrow"/>
        <family val="2"/>
        <scheme val="minor"/>
      </rPr>
      <t>4/4/2019: Se evidencia que se han ajustado los tiempos de entrega atendiendo lo previsto en el contrato; se remiten los informes y radicados de enero, febrero y marzo 2019 cumpliendo lo dispuesto contractualmente por lo cual se puede dar cierre a la NC.</t>
    </r>
  </si>
  <si>
    <t>abril</t>
  </si>
  <si>
    <r>
      <rPr>
        <b/>
        <sz val="12"/>
        <rFont val="Aptos Narrow"/>
        <family val="2"/>
        <scheme val="minor"/>
      </rPr>
      <t>Vicepresidencia Jurídica:</t>
    </r>
    <r>
      <rPr>
        <sz val="12"/>
        <rFont val="Aptos Narrow"/>
        <family val="2"/>
        <scheme val="minor"/>
      </rPr>
      <t xml:space="preserve"> 1. No se evidencian resultados concretos respecto al siguiente incumplimiento: 
a. Incumplimiento por la no ejecución de la obra definida como Glorieta La Victoria prevista en el Otrosí 23 de 2009.</t>
    </r>
  </si>
  <si>
    <t>1.	Solicitar inicio de proceso sancionatorio a GIT Sancionatorios.
2.	En caso de que la sanción no sea procedente, suscripción de contrato de transacción en el que se convenga ajustar tres retornos en compensación por la no construcción de la glorieta La Victoria.</t>
  </si>
  <si>
    <t>Abril 4 de 2019: Se recibe correo de la supervisión del proyecto y se relaciona lo siguiente:
Con relación a la No conformidad por la no ejecución de la obra definida como Glorieta La Victoria, se resalta que la Gerencia Jurídica de la Entidad, en reunión llevada a cabo el 19/03/2019 2:00 pm,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
Por otra parte, el Concesionario presentó mediante radicado ANI No.2019-409-017911-2 del 21 de febrero de 2019, para su evaluación, la justificación técnica y jurídica de los retornos construidos en lugar de la Glorieta. 
La Interventoría, en virtud del requerimiento previo de la Entidad, conceptuó mediante comunicado ANI No.2019-409-030342-2 del 22 de marzo de 2019, sobre la justificación Técnico - Jurídica presentada por el Concesionario. 
Se tiene programada una reunión entre el Consorcio Desarrollo Vial y el Equipo de Seguimiento del proyecto, para el próximo miércoles 10 de abril de 2019, con el fin de revisar el concepto emitido por la Interventoría.</t>
  </si>
  <si>
    <t>29/05/2018 Se recibió plan de mejoramiento. A la espera de evidencias.
27/09/2018 – Esta oficina (OCI) envía correo electrónico solicitando allegar evidencia de la gestión para dar cierre a la no conformidad.  
10/10/2018 Se recibe memorando 20183060163953 en el cual se plantean los avances de gestión para la no conformidad. Se adelanta el inicio de proceso sancionatorio por la no construcción de la Glorieta La Victoria, se cuantifica la multa y se remite a Defensa Judicial para el inicio del proceso sancionatorio. (50%)
19/12/2018: Se recibe por parte del supervisor mediante radicado 20183000202523 del 19 de diciembre los avances en el cumplimiento del plan de mejoramiento del proyecto. 
De acuerdo a lo presentado por la supervisión luego de la reunión del 4 de diciembre de 2018 donde el concesionario solicita a la ANI la posibilidad de elaborar un documento de acuerdo, basado en la imposibilidad técnica de realizar la obra en el sitio definido ya que no podria cumplir las especificaciones técnicas del manual de diseño geométrico del Ministerio de Transporte; se evidencia otra posible salida ante el incumplimiento evidencia; sin embargo, habiendo transcurrido tanto tiempo la justificación que allegue el concesionario y estudie la ANI debe contemplar diferentes variables inclusive un posible detrimento al no haberse construido la glorieta.
De acuerdo a lo planteado se acoge la extensión del plazo para el cierre de la No Conformidad para Junio de 2019.
4/4/2019 Se recibe avances de la gestión realizada por la supervisión; se tienen 2 líneas de acción una hacia la sanción al concesionario y otra correctiva técnicamente hacia lo que actualmente existe y pueda optimizarse; en todo caso, siguen generandose planteamientos hacia la solución que pueda generarse en torno al alcance técnico previsto en el proyecto. Se mantiene el avance en 50%.
02/07/2019 Vía correo electrónico, se solicitó a la Supervisión evidencias que permitan dar cierre a la no conformidad debido a que el plan de mejoramiento vigente se encuentra vencido. (Daniel Felipe Sáenz Lozano)
5/07/2019 Se llevó a cabo mesa de trabajo con la Supervisión y se modificó el plan de mejoramiento, en virtud de la situación actual del proyecto, así:
1. Solicitar inicio de proceso sancionatorio a GIT Sancionatorios.
2. En caso de que la sanción no sea procedente, suscripción de contrato de transacción en el que se convenga ajustar tres retornos en compensación por la no construcción de la glorieta La Victoria.
Se definió 31-10-2019 como fecha de terminación del plan. Se reajusta avance del plan a 0%. (Daniel Felipe Sáenz Lozano)
26/09/2019 Vía correo electrónico se solicitaron evidencias del cumplimiento del plan de mejoramiento dado que el vigente vence el 31-10-2019. (Daniel Felipe Sáenz Lozano)
04/10/2019 Por medio de correo electrónico del 27 de septiembre de 2019, se evidenció que la Vicepresidencia Jurídica remitió a la Vicepresidencia Ejecutiva borrador de contrato de transacción, mediante el cual se intervendrían retornos en compensación por la no construcción de la glorieta la Victoria, para completar información técnica y financiera. En este sentido se entendería que no aplica la acción de mejoramiento No. 1 (Solicitar inicio de proceso sancionatorio a GIT Sancionatorios). Se tendría pendiente la suscripción del documento contractual para dar cierre a la no conformidad. (Daniel Felipe Sáenz Lozano)
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suscripción de contrato de transacción para dar cierre a la no conformidad. (Daniel Felipe Sáenz Lozano)
24/10/2019 Mediante memorando con radicado ANI No. 20195000160663 del 22 de octubre de 2019 la Supervisión remitió copia del "Contrato de Transacción entre la Agencia Nacional de Infraestructura - ANI y la Sociedad Concesionario de Occidente S.A.S - Contrato de Concesión No. GG-046 de 2004 - Proyecto Pereira - La Victoria". La cláusula primera de este documento indica que "El presente contrato de Transacción celebrado entre la ANI y el Concesionario tiene por objeto resolver la controversia existente y precaver un eventual conflicto con ocasión de la incertidumbre jurídica generada por la implementación de tres (3) retornos en lugar de la solución técnica denominada en el otrosí No. 23 como "Glorieta La Victoria"". El soporte suministrado por la Supervisión evidencia que se dio cumplimiento al plan de mejoramiento. Se da cierre a la no conformidad. (Daniel Felipe Sáenz Lozano)</t>
  </si>
  <si>
    <r>
      <rPr>
        <b/>
        <sz val="12"/>
        <rFont val="Aptos Narrow"/>
        <family val="2"/>
        <scheme val="minor"/>
      </rPr>
      <t>supervisión y equipo de apoyo:</t>
    </r>
    <r>
      <rPr>
        <sz val="12"/>
        <rFont val="Aptos Narrow"/>
        <family val="2"/>
        <scheme val="minor"/>
      </rPr>
      <t xml:space="preserve">
2. No se evidencian resultados concretos respecto a los siguientes incumplimientos:
a. Inhabilidad sobreviniente de Conalvias Construcciones SAS miembro de la Sociedad Concesionaria de Occidente SAS, ya que dicha empresa se encuentra reportada en el SIBOR de la Contraloría General de la República como responsable fiscal  y en el SIRI de la Procuraduría General de la Nación reportado como inhabilitado para contratar con el Estado.
b. No implementación de cabinas telefónicas en los paraderos a lo largo del corredor de acuerdo a lo previsto contractualmente.</t>
    </r>
  </si>
  <si>
    <t>Sobre punto (a)
1.	Evidenciar solicitudes de parte de Vicepresidencia Ejecutiva a Vicepresidencia Jurídica con relación a decisión de acciones procedentes (33%)
2.	Evidenciar concepto por parte de la Vicepresidencia Jurídica con relación a decisión de acciones procedentes. (33%)
Sobre punto (b)
1.	Evidenciar suscripción de documento contractual mediante el cual se apruebe sustitución de teléfonos públicos por otras instalaciones o, de ser procedente, solicitud formal de inicio de proceso sancionatorio a GIT Sancionatorios (33%)</t>
  </si>
  <si>
    <t>Abril 4 de 2019: la supervisión allega las gestiones realizadas para el cierre de la NC tal como se presentan a continuación:
Respecto a la parte a:
Con relación a la No conformidad por la Inhabilidad sobreviniente del Conalvias Construcciones, se informa que mediante memorando ANI No.2019-500-004755-3 del 21 de marzo de 2019, la Vicepresidencia Ejecutiva solicitó a la Vicepresidencia Jurídica pronunciamiento jurídico en aras de definir la actuación que debe seguir la Agencia sobre la Inhabilidad sobreviniente de Conalvias S.A.                                 Respetuosamente se le solicita a la Oficina de Control Interno, asignarle este hallazgo a la Vicepresidencia Jurídica, por cuanto esa Vicepresidencia es la llamada a tomar la decisión de la terminación anticipada del contrato de concesión. 
Respecto a la parte b:
Con relación a la No conformidad por la no implementación de cabinas telefónicas, se resalta que la Gerencia Jurídica de la Entidad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
Por otra parte, el Concesionario presentó mediante radicado ANI No.2019-409-017886-2 del 21 de febrero de 2019, la propuesta para compensar la instalación de las cabinas telefónicas. . 
La Interventoría, en virtud del requerimiento previo de la Entidad, conceptuó mediante comunicado ANI No.2019-409-030954-2 del 26 de marzo de 2019, sobre la propuesta presentada por el Concesionario. 
Se tiene programada una reunión entre el Consorcio Desarrollo Vial y el Equipo de Seguimiento del proyecto, para el próximo miércoles 10 de abril de 2019, con el fin de revisar el concepto emitido por la Interventoría.</t>
  </si>
  <si>
    <t>29/05/2018 Se recibió plan de mejoramiento. A la espera de evidencias.
27/09/2018 – Esta oficina (OCI) envía correo electrónico solicitando allegar evidencia de la gestión para dar cierre a la no conformidad.
10/10/2018 Se recibe memorando 20183060163953 en el cual se plantean los avances de gestión para la no conformidad. Para la parte a) se llevó a cabo la gestión con abopgados externos de la Vicepresidencia Jurídica asociada a definir si la inhabilidad sobreviniente daria lugar a la terminación unilateral del contrato; lo cual se conceptuo que para la terminación unilateral el proceso no lo puede adelantar el grupo de sancionatorios sino que lo debe adelantar el GIT Misional Contractual 2 VJ con la Gerencia Carretera 2 y el GIT Financiero ante la Vicepresidencia de Gestión Contractual. Se procedera a adelantar las reuniones con las partes pertinentes.
Para la parte b) se recibio concepto de la interventoría y se inicia el proyecto de pliego de cargos para dar inicio al proceso sancionatorio., se encuentra en tramite la cuantificacion de la multa.(50%)
19/12/2018: Se recibe por parte del supervisor mediante radicado 20183000202523 del 19 de diciembre los avances en el cumplimiento del plan de mejoramiento del proyecto. 
De acuerdo a las acciones realizadas con el consultor externo en virtud de tomar una decisión acertada para este tipo de casos, ya que la recomendación de la caducidad del contrato o la terminación anticipada del contrato pero  no mediante un acto administrativo de la Entidad, por lo cual se sugirió a la ANI seguir el procedimiento administrativo establecido en el Titulo III, Capitulo I del Código de Procedimiento Administrativo y de lo Contencioso Administrativo (CPACA), la vicepresidencia juridica continua estudiando el caso. Adicionalmente en la reunion realizada con el concesionario del 4 de diciembre de 2018, se informó que se esta haciendo la consulta a supersociedades.
La supervisión solicita que se amplie el plazo para el cierre de la No Conformidad hasta el 30 de junio de 2019; entendiendo la complejidad del caso se acoge la ampliación del plazo para cumplir con el plan de acción de la No Conformidad.
En cuanto al incumplimiento de la dotación de teléfonos en los paraderos se evidencia las actuaciones de la supervisión en la cual se genera la solicitud formal del inicio de procedimiento administrativo sancionatorio. En virtud de la reunión del 4 de diciembre con el concesionario, si se plantea la cuantificación y reintegro de recursos podria atenderse la subsanación de la no conformidad por esta acción.
La supervisión solicita que se amplie el plazo para el cierre de la No Conformidad hasta el 30 de junio de 2019; se acoge la ampliación del plazo para cumplir con el plan de acción de la No Conformid.
04/04/2019 Se allega por parte de la supervisión los avances hacia el cierre de la NC. La primera parte de la NC sigue sin determinarse claramente la actuación de la Entidad en torno a lo planteado por la OCI, además se solicita reasignar internamente lo cual no se concede priorizando un trabajo mancomunado entre las vicepresidencias Ejecutiva y Jurídica para sacar adelante el tema.
De la segunda parte de la NC se evidencia se tienen 2 líneas de acción una en virtud del incumplimiento del alcance asociado a la implementación de las cabinas telefónicas y otro en el marco de una propuesta por parte del concesionario para subsanar dicha actividad remplazandola con otras mas actualizadas y funcionales para el proyecto a lo cual la interventoría generó un concepto que se está evaluando por la supervisión.
Se mantiene el  avance en 50%  en torno al cumplimiento de la NC.
02/07/2019 Vía correo electrónico, se solicitó a la Supervisión evidencias que permitan dar cierre a la no conformidad debido a que el plan de mejoramiento vigente se encuentra vencido. (Daniel Felipe Sáenz Lozano)
5/07/2019 Se llevó a cabo mesa de trabajo con la Supervisión y se modificó el plan de mejoramiento, en virtud de la situación actual del proyecto, así:
Sobre punto (a)
1. Evidenciar solicitudes de parte de Vicepresidencia Ejecutiva a Vicepresidencia Jurídica con relación a decisión de acciones procedentes (33%)
2. Evidenciar decisión de acciones procedentes de parte de Vicepresidencia Jurídica (33%)
Sobre punto (b)
1. Evidenciar suscripción de documento contractual mediante el cual se apruebe sustitución de teléfonos públicos por otras instalaciones o, de ser procedente, solicitud formal de inicio de proceso sancionatorio a GIT Sancionatorios (33%)
Se definió 31-10-2019 como fecha de terminación del plan. Se reajusta avance del plan a 33% debido a que se evidenció cumplimiento se acción 1(a) con radicado 20195000094433, mediante el cual la Vicepresidencia Ejecutiva reiteró a la Vicepresidencia Jurídica la solicitud de la ejecución de acciones tendientes a definir la directriz a seguir respecto a la inhabilidad sobreviniente de Conalvias.
08/07/2019 Se remitió correo electrónico a la Vicepresidencia Jurídica solicitando atención al requerimiento de la Vicepresidencia Ejecutiva con el fin de evidenciar gestión de acción de mejoramiento 2(a). (Daniel Felipe Sáenz Lozano)
26/09/2019 Vía correo electrónico se solicitaron evidencias del cumplimiento del plan de mejoramiento dado que el vigente vence el 31-10-2019. (Daniel Felipe Sáenz Lozano)
04/10/2019 A partir de información remitida vía correo electrónico del 27 de septiembre de 2019, se evidenció:_x000D_
_x000D_
Con relación a la acción de mejoramiento (a) 2: Mediante memorando ANI No. 20197050107633 del 23/07/2019, la Vicepresidencia Jurídica responde solicitud de la Vicepresidencia Ejecutiva (Rad ANI20195000094433), concluyendo que se debe revocar la decisión adoptada respecto de la cesión de Conalvias. Asimismo, se evidenció gestión para expedir el acto administrativo correspondiente. Una vez se evidencie la expedición de este último, se dará cierre a la no conformidad._x000D_
_x000D_
Con relación a la acción de mejoramiento (b) 1: Se evidenció que mediante la claúsula segunda del otrosí No. 30 al contrato de concesión No. GG-046 de 2004, se aprobó la sustitución de teléfonos públicos por otro mobiliario urbano. En este sentido se daría cumplimiento a la acción de mejoramiento. (Daniel Felipe Sáenz Lozano)
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expedición de la Resolución mediante la cual se tomen decisiones frente a la cesión de Conalvias. (Daniel Felipe Sáenz Lozano)
24/10/2019 En la comunicación con radicado ANI No. 20195000160663 del 22-10-2019 la Supervisión indica que mediante memorando ANI No. 20197050107633 del 23-07-2019 la Vicepresidencia Jurídica se pronunció en los siguientes términos: "(...) Teniendo en cuenta las anteriores consideraciones, en comité jurídico se consideró por la mayoría de los miembros que la obligación de ceder la participación accionaria contenida en el inciso tercero del artículo 9 de la Ley 80 de 1993, no le es aplicable a las sociedades de objeto único". Con base en el pronunciamiento se solicitó modificar la segunda acción de mejoramiento del punto (a) de la siguiente manera:_x000D_
_x000D_
"Evidenciar concepto por parte de la Vicepresidencia Jurídica sobre la obligación o no de la cesión de participación accionaria."_x000D_
_x000D_
Asimismo, en el memorando mencionado la Supervisión indicó que, con fundamento en el pronunciamiento de la Vicepresidencia Jurídica, no habría un incumplimiento por parte de la Sociedad Concesionaria de Occidente S.A.S y que "(...) el contrato de concesión No. GG-046 de 2004, obtuvo el Ingreso Esperado el pasado 01 de septiembre de 2019, por lo que ocurrió la terminación anticipada del Contrato y el mismo se encuentra en etapa de reversión de la infraestructura concesionada al Instituto Nacional de Vías - INVIAS, la cual está prevista para el 01 de noviembre de 2019, de acuerdo con los plazos establecidos en el mencionado contrato."_x000D_
_x000D_
En este sentido, teniendo en cuenta que se evidenció cumplimiento del plan de mejoramiento propuesto por la Supervisión y que se prevé una pronta reversión del contrato de concesión No. GG-046/2004, se daría cierre a la no conformidad; no obstante, se considera que la ANI debería tener un pronunciamiento unánime respecto de la cesión de la participación accionaria de Conalvias. Este pronunciamiento evidenciaría acciones de la ANI como Entidad frente a la situación que dio lugar a la no conformidad. (Daniel Felipe Sáenz Lozano)</t>
  </si>
  <si>
    <r>
      <rPr>
        <b/>
        <sz val="12"/>
        <rFont val="Aptos Narrow"/>
        <family val="2"/>
        <scheme val="minor"/>
      </rPr>
      <t>supervisión y equipo de apoyo:</t>
    </r>
    <r>
      <rPr>
        <sz val="12"/>
        <rFont val="Aptos Narrow"/>
        <family val="2"/>
        <scheme val="minor"/>
      </rPr>
      <t xml:space="preserve">
3. Los convenios interadministrativos generados entre el INCO hoy ANI con el municipio de Pereira no se liquidaron, esto impacta la reversión del contrato de concesión.</t>
    </r>
  </si>
  <si>
    <t>a. Solicitud de concepto a la Vicepresidencia Jurídica sobre las alternativas juridicas para el cierre de los convenios interadminsitrativos suscitos por la ANI y la Alcaldía de Pereira.
b. Desarrollar reuniones con la Alcaldía de Pereira y la ANI, para buscar las alternativas que permitan realizar el cierre de los convenios celebrados.
C. Desarrollar reuniones con la Asociación de Avepiña para buscar alternativas que permitan el cierre del Contrato de Comodato entre ANI y Avepiña.</t>
  </si>
  <si>
    <t>Abril 4 de 2019: Por parte de la Supervisión se planteó las siguientes gestiones realizadas:
La Vicepresidencia Ejecutiva suscribió el acta de cierre administrativo para los convenios suscritos en el marco del Contrato de Concesión No. GG-046 de 2014, que se relacionan a continuación:
1. Convenio Municipio Cartago - 2010
2. Convenio Municipio Obando - 2009
3. Convenio No. 107 DTO Risaralda y Municipio de Pereira. - 2007
4. AVEPIÑA - 2008
5. ACUAVALLE S.A. E.S.P. - 2007</t>
  </si>
  <si>
    <r>
      <t xml:space="preserve">29/05/2018 Se recibió plan de mejoramiento. A la espera de evidencias.
27/09/2018 – Esta oficina (OCI) envía correo electrónico solicitando allegar evidencia de la gestión para dar cierre a la no conformidad. 
10/10/2018 Se recibe memorando 20183060163953 en el cual se plantean los avances de gestión para la no conformidad. 
a) Se generó concepto de la Vic. Juridica indicando que se perdió la competencia para liquidar el convenio por las partes.
b) Se adelantó reuniones con la alcaldía de Pereira el día 23 de mayo donde se planteo la suscripción de un nuevo convenio para la administración y mantenimiento de las casetas de venta de piña.
C) El 24 de mayo se adelantó reunion con la Asociación de piña Avepiña en la cual se acordo que se llevaría a cabo un censo de los propietarios y ocupantes para establecer el estado actual de las casetas. Esto como parte del nuevo convenio a suscribirse. (60%)
19/12/2018: Se recibe por parte del supervisor mediante radicado 20183000202523 del 19 de diciembre los avances en el cumplimiento del plan de mejoramiento del proyecto. 
Se evidencian las gestiones asociadas ala terminación o liquidación de los convenios; se verifica las actuaciones realizadas con el concesionario, la alcaldía de pereira, interventoría y las diferentes dependencias de la ANI en virtud de la suscripción de nuevos convenios, recomendando para esta ocasión mantener un adecuado seguimiento al mismo por cuanto no vuelva a ocurrir las situaciones de convenios anteriores que no fueron gestionados adecuadamente y nunca se liquidaron.
Se evidencia que la posibilidad que se maneja entre la VGC y Vic. Juridica en virtud de llevar a cabo una acta de cierre del expediente del contrato o convenio GCOP-F-038, puede ayudar a cerrar estos convenios con dificultades y sea herramienta para varios proyectos que denotan la misma situación.
Se acoge la extensión del plazo para el cierre de la no conformidad hasta 31 de marzo de 2019, en virtud de las gestiones realizadas. (80%)
</t>
    </r>
    <r>
      <rPr>
        <sz val="12"/>
        <color rgb="FF00B050"/>
        <rFont val="Aptos Narrow"/>
        <family val="2"/>
        <scheme val="minor"/>
      </rPr>
      <t>04/04/2019 De acuerdo a lo remitido por la supervisión se puede evidenciar que se supera la NC basados en los cierres administrativos gestionados para todos los convenios suscritos en el marco del contrato y que se tenían vencidos desde hace varios años.</t>
    </r>
  </si>
  <si>
    <t>1. Las puertas de acceso a los centros de datos de los pisos 6 y 7 no cumplen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propagación de incendio y la exposición del cuarto de datos a agentes exógenos.</t>
  </si>
  <si>
    <t>Incluir en el anteproyecto de presupuesto rubro infraestructura tecnologica</t>
  </si>
  <si>
    <t>11/07/2018 mediante correo electronico de esta misma fecha se reitera la solicitud de la suscripción del plan de mejoramiento que corrija la causa raiz que dio origen a esta no conformidad. El plazo para el cumplimiento de este se fijó para el 19 de julio de 2018.
30/11/2018 Se citará a reunión a las dependencias responsables para determinar la vibilidad de implementar esta infraestructura, en virtud de las disposiciones de austeridad en el gasto. Adicional evaluar el proyecto de reubicar y reestructurar los centros de computo de la entidad.Se actualiza la fecha de cumplimiento para el 31 de diciembre de 2018
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
10/06/2020 seguimiento de prueba (Juan Diego Toro Bautista)
10/06/2020 seguimiento 2 de prueba (Juan Diego Toro Bautista)
10/06/2020 seguimiento 3 (Juan Diego Toro Bautista)
10/06/2020 seguimiento 4 (Juan Diego Toro Bautista)
10/06/2020 seguimiento 5 (Juan Diego Toro Bautista)
09/10/2020  -Modificación de fecha- Se mantiene la restricción se incluyó en el anteproyecto año 2021 (Juan Diego Toro Bautista)
29/07/2021 Se determina el cierre de esta no conformidad en virtud de la restricción del gasto para la adquisición de estas puertas y sus condiciones. Tambien se toma la decisión en virtud de que a partir de la NC es decir 2016 (5 años), no se ha presentado ningun inconveniente o situación adversa</t>
  </si>
  <si>
    <t>1. Al revisar la conciliación bancaria del mes de febrero se observó en el extracto un retiro por cheque pagado en caja con fecha 08/02 /2018 por el valor de $ 2.000.000. Igualmente se verificó en el extracto del mes de marzo   con fecha 2018/03/16 un cheque pagado en caja  por valor de $ 3.000.000, contraviniendo lo establecido en el artículo 8° “Manejo del dinero” de la citada Resolución de Constitución de la Caja Menor que señala: “De conformidad con el artículo 2.8.5.9 del decreto 1068 del 26 de mayo de 2015, el manejo del dinero de la Caja Menor de Servicios Generales de la Agencia Nacional de Infraestructura, se hará a través de una  cuenta corriente de acuerdo con las normas  legales vigentes. No obstante, se podrá mantener una partida hasta de Un Millón de Pesos M/cte. ($1.000.000) en efectivo.”</t>
  </si>
  <si>
    <t>A partir de las observaciones realizadas por la Oficina de Control Interno se tomaran medidas tales como:
1. Los pagos a los proveedores de servicios a través de la caja menor se realizan directamente con cheque cuando superan la suma de $200,000
2. Se exige la emisión de la factura con el cumplimiento de los requisitos.
3. Los gastos se registraran durante los cinco días siguientes a su realización.</t>
  </si>
  <si>
    <t>Agosto 22 de 2018: Se recibe plan de mejoramiento con las acciones pertinentes a subsanar los hallazgos al manejo de la Caja menor de Gastos Generales</t>
  </si>
  <si>
    <t>Junio 29 de 2018: No se ha recibido el plan de mejoramiento.
Agosto 22 de 2018 Se recibe plan de mejoramiento
Agosto 29 Se acepta el plan de mejoramiento, se hara verificacion al cierre de la Caja menor.
02/10/2019 De la legalización definitiva de los gastos de la Caja Menor de Servicios Generales, se realizó verificación del extracto de la cuenta corriente No. 18878515418 de Bancolombia del mes de diciembre de 2018 y de la respectiva conciliación del mismo mes, en las que se observó que los cheques girados No. 931812, 931813, 931814 y 931815 corresponden a pagos soportados mediante cuentas de cobro y facturas; no se observaron retiros con cheque para mantener en efectivo en la caja menor. Por lo anterior, la No Conformidad se da como subsanada. (Yuber Alexander Peña Cárdenas)</t>
  </si>
  <si>
    <t>2. Al verificar los registros del movimiento de Caja Menor con las fechas de emisión de las facturas, como se detalló en el numeral 6.1 del presente informe, se observó que los gastos soportados con los comprobantes Nos. 1418, 1518, 1618, 1718, 1818, 2118, no fueron legalizados  dentro del término  establecido en el artículo 2.8.5.7 del Título 5 del Decreto 1068 de 2015 que establece: “Legalización: La legalización de los gastos de Caja Menor deberá efectuarse durante los cinco (5) días siguientes a su realización” y en el artículo 6º. de la Resolución 0174 de enero 25 de 2018 de Constitución de la Caja Menor.</t>
  </si>
  <si>
    <t>Junio 29 de 2018: No se ha recibido el plan de mejoramiento 
Agosto 22 de 2018 Se recibe plan de mejoramiento
Agosto 29 Se acepta el plan de mejoramiento, se hara verificacion al cierre de la Caja menor.
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se registraron en el SIIF dentro de los 5 días siguientes a su realización. Por lo tanto, la No Conformidad se da como subsanada. (Yuber Alexander Peña Cárdenas)</t>
  </si>
  <si>
    <t>3. Para los gastos soportados mediante comprobantes 2018 y 2218 no se pudo determinar el plazo de legalización, por cuanto la cuenta de cobro no tiene fecha de emisión, incumpliendo uno los requisitos establecidos en el el artículo 616 del E.T. para una factura o documento equivalente, a fin de que tenga efectos contables, fiscales y tributarios, los cuales se señalan a continuación:
a) Apellidos, nombre o razón social y NIT del adquirente de los bienes o servicios;
b) Apellidos, nombre y NIT de la persona natural beneficiaria del pago o abono;
c) Número que corresponda a un sistema de numeración consecutiva;
d) Fecha de la operación;
e) Concepto;
f) Valor de la operación.</t>
  </si>
  <si>
    <t>Agosto 22 de 2018: Se recibe plan de mejoramiento con las acciones pertinentes a subsanar los hallazgos al manejo de la Caja menor de Gastos Generales. Se solicitara avances mensuales al GIT Administrativo y Financiero.</t>
  </si>
  <si>
    <t>Junio 29 de 2018: No se ha recibido el plan de mejoramiento
Agosto 22 de 2018 Se recibe plan de mejoramiento
Agosto 29 Se acepta el plan de mejoramiento, se hara verificacion al cierre de la Caja menor.
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la No Conformidad se da como subsanada. (Yuber Alexander Peña Cárdenas)</t>
  </si>
  <si>
    <t>7.1. Se evidenció que los informes de atención al ciudadano que se laboran trimestralmente, no se remiten al Presidente de la Entidad conforme a lo señalado en el artículo 54 de la Ley 190 de 1995.</t>
  </si>
  <si>
    <t>VAF</t>
  </si>
  <si>
    <t>Corrección</t>
  </si>
  <si>
    <t>A través de memorando interno radicado bajo el número 20184000079173, adjuntan la acción de mejora asociada a esta no conformidad. 
Enviar el informe de atención al ciudadano al presidente de la Agencia mediante memorando suscrito por la Vicepresidencia Administrativa y Financiera.</t>
  </si>
  <si>
    <t xml:space="preserve">12/07/2018: De acuerdo con las acciones de mejora relacionadas en el memorando número 20184000079173, esta auditoría considera que si bien se toma una corrección esto no garantiza que no vuelva a ocurrir. Se solicita presentar acciones preventivas para que esta situación no vuelva a ocurrir.
Por lo anterior, se envía correo electrónico al responsable sobre las observaciones de este plan. 
Por otra parte, se solicita el número de memorando que se envió a la presidencia con el informe.
Se procede con el cierre de la presente no conformidad, toda vez que en el correo recibido el 27/09/2018, argumentan las acciones de mejora y asu vez envián el soporte correspondiente con la Remisión del memorando Rad. 2018400079573. </t>
  </si>
  <si>
    <t>febrero</t>
  </si>
  <si>
    <t>7.2. En los informes de atención al ciudadano correspondientes al tercer y cuarto trimestre de 2017, no se especifica si la entidad en algún caso negó el acceso a la información, contraviniendo lo establecido en el artículo 4° del Decreto 1081 del 26 de mayo de 2015.</t>
  </si>
  <si>
    <t>Se envió correo a la depedencia competente el 18/10/2018 informando el cierre de la no conformidad.</t>
  </si>
  <si>
    <t>Se verificó las acciones de mejora señaladas en el memorando Rad. 2018400-0079173 del 24/05/2018</t>
  </si>
  <si>
    <t xml:space="preserve">7.3. A la fecha no existe una resolución actualizada por la cual se fijen los valores para los servicios de fotocopiado, toda vez que la existente hace referencia a los servicios prestados por el anterior Instituto Nacional de Concesiones -INCO. a Res. 424 de 2006. </t>
  </si>
  <si>
    <t>7.4. No se evidenciaron soportes de las actividades que reconozcan y premien la labor de los servidores que desempeñan funciones de atención a la ciudadanía, situación que vulnera lo señalado en el Decreto 1081 de 2015- Artículo 2.1.4.4, el cual precisa  la necesidad de establecer un sistema de incentivos monetarios y no monetarios, para destacar el desempeño de los servidores en relación al servicio prestado al ciudadano.</t>
  </si>
  <si>
    <t>5 DEBILIDADES EN EL CUMPLIMIENTO DE LOS LINEAMIENTOS NORMATIVOS EN MATERIA DE GESTION DOCUMENTAL (INFORMACIÓN  DOCUMENTAL SOPORTE DE LA NÓMINA): Se observa debilidades en el cumplimiento  de la Ley General de archivo y sus acuerdos concordantes, relacionada a: (i) falta de almacenamiento de algunos documentos, (ii) almacenamiento cronológico y (ii) foliación de la documentación generada para la emisión de la nómina de la Entidad.</t>
  </si>
  <si>
    <t>Aurora Andrea Reyes Saavedra</t>
  </si>
  <si>
    <t xml:space="preserve">ACCIÓN PREVENTIVA: Con el fin de adelantar acciones de autocontrol, se realizarán jornadas trimestrales de revisión de las carpetas soportes de la nómina a fin de determinar posibles falencias, levantar un acta de dicha revisión en cada jornada. Adicionalmente, se programará una capacitación en el manejo de tablas de retención documental, con el respectivo soporte. 
ACCIÓN CORRECTIVA: Se realizará una jornada especial de revisión de carpetas documentales, a fin de corregir las deficiencias presentadas al momento de la auditoría.  </t>
  </si>
  <si>
    <t xml:space="preserve">Se observa que la acción planteada (correctiva) no subsana  la causa de la no conformidad planteada; sobre el particular se sugiere se planten acciones preventivas, que subsanen los hechos evidenciados, (casos señalados en la no conformidad) y correctivas, efectivas que permitan o eviten que continue o se vuelvan a presentar las causas expuestas en la no conformidad.
07/06/2018: Fue remitido el  ajuste al Plan de Mejoramiento por procesos por la Coordinación del Grupo de Talento Humano mediante correo electronico, una vez analizado el ajuste se considera que las acciones planteadas buscan superar las causas generadoras de la no conformidad .
TIEMPO PARA REALIZAR EL SEGUIMIENTO: Se precisa que se realizara seguimiento al cumplimiento en los siguientes tiempos: 
ACCION PREVENTIVA 1. JORNADAS TRIMESTRALES: Se realizara seguimiento por parte de la Oficina de Control Interno en el mes de septiembre de 2018 , en el mes de diciembre de 2018 y en el mes de enero de 2019( 3 seguimientos)
ACCION PREVENTIVA 2. CAPACITACIÓN : Se verificara su cumplimiento en el mes de agosto de 2018.
ACCION CORRECTIVA 1 :Se verificara su cumplimiento en el mes de agosto de 2018.
17/07/2018: Se realiza un ajuste a la fecha de terminación toda vez que al verificar se habia indicado que la fecha limite era 30/06/2018 sin embargo al observar las acciones planteadas las mismas se cumplen con fecha limite de 30/12/2018, aunado a ello el Grupo de Talento Humano en el seguimiento realizado preciso y solicito su ajuste. 
27/08/2018: 
VERIFICACIÓN CUMPLIMIENTO  DE LAS ACCIONES DE MEJORA: Con ocasión al seguimiento que adelantó la Oficina de Control Interno,el Grupo de Talento Humano remitió vía correo electronico el día  27 de agosto  de 2018, soportes de cumplimiento de las acciones las cuales se detallan a continuación:
1. ACCION PREVENTIVA (2) :  Capacitación en el manejo de tablas de retención documental: Al respecto se remite por parte del GTH lista de asistencia de fecha 25 de julio de 2018, cuyo objeto fue capacitación sobre tablas de retención documental ,contando con la asistencia de 12 servidores de la Entidad.
2. ACCIÓN CORRECTIVA (1)  : Se realizará una jornada especial de revisión de carpetas documentales, a fin de corregir las deficiencias presentadas al momento de la auditoría: Al respecto se remite por parte del GTH  copia del acta de revision de carpetas soportes de enero a junio de 2018 del 27 de julio de 2018
CONCLUSIONES: Del seguimiento adelantado en el mes de agosto se observa el cumplimiento del 40 % de las acciones planteadas con el fin de subsanar las causas del hallazgos. 
18/10/2018
VERIFICACIÓN CUMPLIMIENTO DE LAS ACCIONES DE MEJORA:
A) Con ocasión al seguimiento que adelantó la Oficina de Control Interno en el mes de septiembre,el Grupo de Talento Humano remitió vía correo electronico el día 19 de septiembre  de 2018 la siguiente aclaración con relación a la accion preventiva No. 1 ( acta soporte de las jornadas trimestrales): En atención a tu correo, quiero manifestarte que el acta correspondiente al primer semestre de 2018, tiene fecha de corte 30 de junio, por lo cual y teniendo en cuenta que la actividad es trimestral, la próxima acta sería con corte a 30 de septiembre, para seguimiento en el mes de octubre.
Es así que una vez analizada por parte de la Oficina de Control Interno mencionada aclaración, hace una modificación del porcentaje de avance pasando del 40% al 60%, lo anterior se tendra en cuenta en los resultados reportados en el PMP del mes de octubre de 2018
B) Teniendo en cuenta lo anterior y con ocasión al seguimiento que adelantó la Oficina de Control Interno en el mes de octubre ,el Grupo de Talento Humano remitió vía correo electronico el día 18 de octubre de 2018 el soporte relacionado a la ACCIÓN PREVENTIVA  No. 1 ( Segunda acta soporte de las jornadas trimestrales-julio-agosto-septiembre), de fecha 10 de octubre de 2018, donde se indica la realización de la revisión de las carpetas soportes de nómina de julio aseptiembre  de 2018 .
CONCLUSIONES: Del seguimiento adelantado en el mes de octubre se observa el cumplimiento del 80 % de las acciones planteadas con el fin de subsanar las causas del hallazgos. 
24/01/2019
VERIFICACIÓN CUMPLIMIENTO DE LAS ACCIONES DE MEJORA:
Con  ocasión al seguimiento que adelantó la Oficina de Control Interno en el mes de enero de 2019 ,el Grupo de Talento Humano remitió vía correo electronico el día 23 de enero de 2019 el soporte relacionado a la ACCIÓN PREVENTIVA  No. 1 ( tercera y última  acta soporte de las jornadas trimestrales-octubre-noviembre y diciembre), de fecha 10 de enero de 2019, donde se indica la realización de la revisión de las carpetas soportes de nómina de octubre a diciembre  de 2018 .
CONCLUSIONES: Del seguimiento adelantado en el mes de enero de 2019 se observa el cumplimiento del 100 % de las acciones planteadas con el fin de subsanar las causas del hallazgos. </t>
  </si>
  <si>
    <r>
      <rPr>
        <b/>
        <sz val="12"/>
        <rFont val="Aptos Narrow"/>
        <family val="2"/>
        <scheme val="minor"/>
      </rPr>
      <t>INTERVENTORÍA:</t>
    </r>
    <r>
      <rPr>
        <sz val="12"/>
        <rFont val="Aptos Narrow"/>
        <family val="2"/>
        <scheme val="minor"/>
      </rPr>
      <t xml:space="preserve"> 2. Teniendo en cuenta que la Interventoría manifiesta en sus informes mensuales que a la fecha no ha obtenido evidencia documental de los indicadores que el Concesionario debe presentar como parte del Plan de Manejo Ambiental, no se evidencia que se hayan activado los mecanismos conminatorios que prevé el contrato, con el fin de exigir información al Concesionario y vigilar el cumplimiento de sus obligaciones ambientales. Lo anterior, es una obligación contractual consignada en el Anexo 10 del contrato de interventoría, sección E. Funciones de Gestión Ambiental y Social, numerales 8, 10, 12 y 18, los cuales se citan a continuación:
“8. Verificar el esquema operativo a través del cual el concesionario implementará sus obligaciones ambientales, y efectuar el seguimiento permanente para verificar la aplicación de las técnicas, procedimientos, medidas propuestas en el Plan de Manejo Ambiental y demás actividades requeridas en los permisos para el uso y aprovechamiento de los recursos naturales necesarios para la operación del proyecto de concesión.
10. Realizar los requerimientos y conminaciones al Concesionario oportunamente cuando este incumpla sus obligaciones en materia ambiental e informar de manera inmediata a la Gerencia Socio Ambiental. En caso de incumplimiento a los Planes de Manejo Ambiental, permisos Ambientales y Concesiones, el interventor deberá iniciar los procesos sancionatorios correspondientes al Contrato de Concesión en lo relacionado al tema ambiental.
12. Realizar seguimiento a todas las actividades sociales establecidas en el contrato y Plan de Manejo Ambiental – PMA, establecidas por la Autoridad Ambiental.
18. Exigir y verificar el cumplimiento por parte del concesionario, de las normas ambientales, condicionantes, diseños, ¡actividades y procesos establecidos en el Plan de Manejo Ambiental; así como la verificación de la obtención y vigencia de los respectivos permisos para uso y aprovechamiento de recursos naturales que sean necesarios para las actividades de operación, y en general revisar y hacer cumplir la reglamentación ambiental vigente.”</t>
    </r>
  </si>
  <si>
    <t>Aeropuerto Alfonso Bonilla - Cali</t>
  </si>
  <si>
    <t>MAYO DE 2018</t>
  </si>
  <si>
    <t>Se precisan las acciones de mejoramiento con respecto,  al anexo 10 del contrato de la Interventoría: 
Punto 8,  Se incluirá en el informe de interventoría la relación del esquema operativo por medio del cual el concesionario implementa sus obligaciones ambientales, este reporte incluirá relación de personal, tiempo de dedicación, relación de contratistas que participan en el cumplimiento de las obligaciones ambientales. 
Punto 10, En virtud del capítulo xiv obligaciones de las partes, numeral  14.1 obligaciones del concesionario en su subnumeral 14.1.7 se establece que la obligación de “Cooperar con la UAEAC y con las Firmas Asesora, Auditora y de Mercadeo en la supervisión, inspección, análisis y control de los actos que ejecute el Concesionario en desarrollo del presente Contrato, atendiendo prontamente los requerimientos y solicitudes de información y acceso que para este efecto se realicen.” Y numeral 16.2 Informes del Concesionario, (iii) Informes y Documentos Técnicos…”Los informes técnicos serán sujetos a la evaluación de la Firma Asesora según se indica en la cláusula 16.4. Esta tendrá la facultad solicitar la información de acuerdo con los formatos que utilice para este efecto”. INTERCOL solicitará por medio de un comunicado a AEROCALI la presentación de la información de los indicadores mensuales o según apliquen debido a que la información que hasta el momento ha sido suministrada no ha sido suficiente para INTERCOL para realizar la totalidad de la verificación de las obligaciones ambientales de AEROCALI. 
Punto 12, INTERCOL S.P efectuara los informes bimensuales y comunicados de solicitud de información , reitera AEROCALI S.A. presentar los soportes de seguimiento y monitoreo de toda la gestión social en cada una de las fichas basada en las medidas de manejo estipuladas en el Programa de Gestión Social, como apoyo a la verificación del cumplimiento de las acciones definidas que se estén lleven a cabo en la etapa de operación. 
• Se supervisara la ejecución y el cumplimiento del plan de acción elaborado por el Concesionario por concepto de los resultados obtenidos de la encuesta anual mencionada en el numeral 5. En caso de ser necesario, deberá solicitarle directamente al concesionario su gestión para el cumplimiento del plan de acción aprobado y los requerimientos contractuales.   
• INTERCOL SP, realizará visitas de verificación y seguimiento al cumplimiento de las actividades contractuales en la fase de Operación para el T1 y T2; usando como herramienta de control y seguimiento ambiental el Plan de Manejo Ambiental – PMA.
• Se Verificará que las actividades de operación compatibles, con los requerimientos técnicos ambientales y sociales.
• INTERCOL SP, continiará evidenciando los soportes documentales, donde AEROCALI da trámite a las PQR; además se verificará los indicadores de gestión de calidad con una frecuencia de cálculo mensual para verificar el cumplimiento y control en la fase operativa.
• INTERCOL SP, realizará visitas de verificación a los servicios de los usuarios, los cuales estén conformes con lo requerido en el contrato de operación.
• Se Verificará que la totalidad de las actividades ejecutadas por el Concesionario en la etapa de operación se realice el cumpliendo de las disposiciones de las Leyes, Decretos, Resoluciones, Normas, Manuales, Guías de Seguridad y Salud Ocupacional, vigentes.
• Entre las partes (La ANI, AEROCALI, INTERCOL SP),  se acompañará en la supervisión, inspección, análisis y control de la ejecución que realiza el Concesionario.
Punto 18,  Se realizarán revisiones exahustivas del Plan de Manejo Ambiental y de la normativa ambiental aplicable vigente de lo cual se continuarán solicitando soportes de cumplimiento en comunicados escritos y verificando de manera aleatoria en sitio.   
Fechas de inicio por ítem:
Punto 8, A partir de la presentación del informe de interventoria # 14 
Punto 10,  23 de julio de 2018 
Punto 12, Julio 03 de 2018
Punto 18, Julio 03 de 2018
Fechas de finalización por ítem:
Punto 8,  , Agosto 03 de 2019
Punto 10, Agosto 03 de 2019
Punto 12, Agosto 03 de 2019
Punto 18, Agosto 03 de 2019</t>
  </si>
  <si>
    <t>(09/07/2018) Recibida fuera de tiempo respuesta a posibles no conformidades, con algunos soportes faltantes. A la espera de la recepción de acciones de mejoramiento y nuevos soportes.
(01/08/2018) Se hizo seguimiento a los soportes enviados por correo electrónico por parte de la Interventoría y se recomendó un ajuste al plan de mejoramiento pues se consideró que no condicía a superar las dificultades evidenciadas.
(16/07/2018) Se recibió ajuste al plan de mejoramiento de la Interventoría y se programaron los seguimientos al cumplimiento de dicho plan.
(12/10/2018) Se envió correo electrónico a la supervisión del proyecto para concer el avance en el plan de mejoramiento de la interventoría.
(20/12/2018) Se revisaron los avances en el plan de mejoramiento enviados por la Interventoría mediante correo electrónico, evidenciando que a pesar de la gestión realizada, no se ha obtenido la información necesaria para realizar los controles especificados en el plan de mejoramiento. En este sentido, se recomendó reprogramar los plazos del plan y reformularlo con el fin de implementar los controles ambientales mencionados a partir del suministro de información del Concesionario para la vigilancia y control de las obligaciones del contrato de concesión.
Avance: 50%.
20/09/2019 En reunión de seguimiento, se informa a la Interventoría que se han evidenciado los soportes de ejecución de las acciones de mejoramiento formuladas, pero que adicionalmente es necesario evidenciar que se han atendido las faltas de información pendientes en el informe mensual No. 13, el cual fue revisado en la auditoría a las funciones de Interventoría, en consecuencia, se procede a revisar lo señalado en las páginas No. 29, 30, 35, 159, 160 y 161, referentes a la revisión de la interventoría frente al seguimiento y monitoreo del plan de gestión social, apoyo a la capacidad de gestión institucional y programa de educación y capacitación al personal vinculado al proyecto._x000D_
_x000D_
Mediante el informe mensual de Interventoría No. 21 (radicado ANI No. 20194090891802), se evidencia el seguimiento de la Interventoría frente a estos programas del Plan de Manejo Ambiental, en los numerales 12.1.1, 12.1.2, 12.1.3 y 12.1.4._x000D_
_x000D_
En consecuencia, se da cierre a la no conformidad No. 3598, dando por terminado el plan de mejoramiento asociado al proyecto._x000D_
 (Carlos Felipe Sánchez Pinzón)</t>
  </si>
  <si>
    <r>
      <t>SUPERVISIÓN:</t>
    </r>
    <r>
      <rPr>
        <sz val="12"/>
        <rFont val="Aptos Narrow"/>
        <family val="2"/>
        <scheme val="minor"/>
      </rPr>
      <t>1. No se evidenció que la supervisión compartiera oportunamente los informes de fiducia con la interventoría financiera, lo cual afectó el cumplimiento de una obligación contractual de esta Interventoría, consignada en el numeral 15 de la sección 2.3 de la Invitación Pública asociado al Proceso de Mínima Cuantía No. VJ-VGC-MC-023-2017, que se cita a continuación:
“Presentar a la AGENCIA informe bimestral según corresponda (Dentro de los 15 días primeros días calendarios siguientes a cada corte), sobre la gestión de la Firma Auditora y del Concesionario y que debe contener el análisis de los datos del proyecto, resumen de los ingresos de la Concesión en el periodo, resumen consolidado de los ingresos de la Concesión, estado de las cuentas y los estados financieros del Concesionario y del Fideicomiso y de cada una de las subcuentas que lo integran, conclusiones y recomendaciones; entre otros temas” (subrayado fuera del texto).
En este sentido, la supervisión no cumplió con su responsabilidad de velar por que el contrato de Interventoría se desarrolle de acuerdo con lo establecido.</t>
    </r>
  </si>
  <si>
    <t>1. Los informes correspondientes a los meses de enero, febrero y marzo de 2018, fueron reenviados a la firma auditora para la revisión y análisis de los estados financieros del patrimonio autónomo Aerocali, constituido en la Fiduciaria Popular S.A.
2. Desde el mes de abril la Fiduciaria Popular S.A., administradora de los recursos del proyecto aeroportuario remitió directamente a la firma auditora a través de correos cifrados la información mensual del patrimonio autónomo, en el cual se incluye los estados financieros.
3. La Gerencia Financiera 2 VGC, requerirá a la firma Esfinanzas S.A., que incluya a partir de la fecha en sus informes bimestrales, lo correspondiente al estado del patrimonio autónomo Aerocali.
4. Para los próximos procesos de contratación; una vez suscrita el acta de inicio con la firma auditora, se informará a la Fiduciaria de forma inmediata para concertar el trabajo conjunto entre la ANI, Fiduaciaria y Firma Auditora.</t>
  </si>
  <si>
    <t>29/06/2018- Se recibe plan de acción para dar cierre a las no conformidades a cargo de la supervisión. En espera del plan de acción para las no conformidades a cargo de la interventoría y de la documentación que evidencie la gestión del plan de acción. 
(10/08/2018) Se envió correo de seguimiento de avances en el plan de mejoramiento formulado por la Supervisión del proyecto.
(21/08/2018) Se hizo seguimiento al cumplimiento del plan de mejoramiento. A la fecha aún se presentan dificultades para dar cabal cumplimiento a la obligación contractual de la Interventoría, por lo que se recomienda seguir trabajando en el plan de mejoramiento.
(13/09/2018) La supervsión comparte un alcance al tercer informe bimestral elaborado por la firma auditora financiera en donde se eviencia su seguimiento a los estados financieros, cuentas y subcuentas del patrimonio autónomo. Avance: 75%.
05/02/2019 - Una vez revisada la adición y prórroga del contrato de la firma auditora financiera, se recomendó a la supervisión mediante correo electrónico reformular y/o reprogramar el plazo del plan de mejoramiento con el fin de dar cumplimiento al mismo. 
06/02/2019 - Por solicitud de la supervisión, se desplazó la fecha de terminación hasta el 18 de marzo de 2019, teniendo en cuenta la fecha de finalización de la prórroga de la firma auditora financiera.
05/04/2019 - Una vez culminado el plazo para la ejecución de acciones de mejoramiento, se solicitaron evidencias de su ejecución a la supervisión mediante correo electrónico.
11/04/2019 - Se aclaró a la supervisión (según su solicitud) sobre la solicitud de evidencias sobre la culminación del plan de mejoramiento.
29/04/2019: Una vez revisada la evidencia aportada por la supervsión mediante correo electrónico, se evidenció la culminación de las acciones de mejormaiento y se dio cierre a la no conformidad.</t>
  </si>
  <si>
    <r>
      <t>SUPERVISIÓN:</t>
    </r>
    <r>
      <rPr>
        <sz val="12"/>
        <rFont val="Aptos Narrow"/>
        <family val="2"/>
        <scheme val="minor"/>
      </rPr>
      <t>2. Se evidenció que el proyecto permaneció sin interventoría financiera entre el 03 de septiembre de 2017 y el 19 de enero de 2018, por lo que la Supervisión no cumplió a cabalidad con su responsabilidad de velar por que el proyecto cuente con un control especializado en materia financiera, ejercido por una Interventoría.</t>
    </r>
  </si>
  <si>
    <t>1. Se iniciará con suficiente antelación la estructuración del nuevo proyecto a contratar la interventoría financiera para el año 2019.
2.  Sin perjuicio que el fondeo de los recursos para contratar la firma auditora lo realiza el Concesionario de forma anual; se realizará la gestión correspondiente para lograr ampliar el periodo de contratación y así evitar el desgaste administrativo.</t>
  </si>
  <si>
    <t>29/06/2018- Se recibe plan de acción para dar cierre a las no conformidades a cargo de la supervisión. En espera del plan de acción para las no conformidades a cargo de la interventoría y de la documentación que evidencie la gestión del plan de acción. 
10/08/2018 - El actual contrato de interventoría termina el 19 de enero de 2019, por lo que se hará seguimiento a la contratación de la nueva Interventoría a partir del 12 de noviembre de 2018.
13/11/2018 Se revisaron los avances del plan de mejoramiento compartidos por la supervisión mediante correo electrónico, donde se evidenció el inicio del proceso de contratación de la Interventoría del proyecto. Se emitió la respuesta al correo evidenciando el avance.
05/02/2019 - Una vez revisada la adición y prórroga del contrato de la firma auditora financiera, se recomendó a la supervisión mediante correo electrónico reformular y/o reprogramar el plazo del plan de mejoramiento con el fin de dar cumplimiento al mismo. 
06/02/2019 - Por solicitud de la supervisión, se desplazó la fecha de terminación hasta el 18 de marzo de 2019, teniendo en cuenta la fecha de finalización de la prórroga de la firma auditora financiera.
05/04/2019 - Una vez culminado el plazo para la ejecución de acciones de mejoramiento, se solicitaron evidencias de su ejecución a la supervisión mediante correo electrónico.
11/04/2019 - Una vez evidenciada la firma del contrato y su acta de inicio, con lo cual se soporta la ejecución de la última acción de mejoramiento frente a la no conformidad No. 2 para la supervisión, emitida en el informe de auditoría con radicado ANI No. 2018-102-008261-3 (31 de mayo de 2019), se dio cierre a la no conformidad</t>
  </si>
  <si>
    <r>
      <t xml:space="preserve">COMISIONES AL EXTERIOR: Se evidenció que las siguientes comisiones no fueron legalizadas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
Al respecto se evidenció que la Resolución 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En consecuencia se requiere ajustar la Resolución citada.
</t>
    </r>
    <r>
      <rPr>
        <b/>
        <u/>
        <sz val="12"/>
        <rFont val="Aptos Narrow"/>
        <family val="2"/>
        <scheme val="minor"/>
      </rPr>
      <t xml:space="preserve">
AUDITORÍA AGOSTO 2018: Se mantiene la no conformidad debido a lo evidenciado</t>
    </r>
    <r>
      <rPr>
        <sz val="12"/>
        <rFont val="Aptos Narrow"/>
        <family val="2"/>
        <scheme val="minor"/>
      </rPr>
      <t xml:space="preserve">
Se evidenció que la siguiente comisión no fue legalizada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
CONCEPTOS CAMILO JARAMILLO
Fecha Salida  20/05/2018 
Fecha Regreso  23/05/2018 LEGALIZO EL 05/06/2018 SEGÚN  MEMORANDO 2018-200-008446-3
Al respecto se evidenció que la Resolución206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En el transcurso de este seguimiento se evidenció que la recomendación realizada en el informe del trimestre anterior, respecto del ajuste a la Resolución 206 de febrero 19 de 2013, se encuentra en proceso en la Vicepresidencia Administrativa y Financiera.
</t>
    </r>
  </si>
  <si>
    <t xml:space="preserve">Acciones de mejoramiento:
1- Expedición de una Resolución que modifique la Resolución  206  acorde  con las normas vigentes sobre la materia (para la fecha de implementación  se propone el mes de diciembre  teniendo en cuanta que el SIIF esta desarrollando el modulo de viáticos lo cual modifica  el proceso de solicitud  y legalización  de las comisiones de la ANI).
2- Seguimiento monitoreado  diario  mediante correo electrónico a los funcionarios solicitando la legalización de comisiones al exterior.  sin embargo en este punto no coincidimos con el hallazgo de la auditoria  ya que en las resoluciones mediante las cuales se otorgan las comisiones  se establecen los tiempos para su legalización y consideramos que si el funcionario no legaliza a pesar de los correos monitoreados  no se puede considerar un hallazgo a cargo de este G.I.T ya que la obligación de la legalización  oportuna recae en el mismo funcionario. </t>
  </si>
  <si>
    <t>Junio 30 de 2018: No se ha recibido el plan de mejoramiento
Agosto 22 de 2018: Se recibe plan con acciones de mejoramiento. No se acepta la objeción respecto de la legalizacion de los viaticos por cuanto la auditoria se realiza al proceso y no a los funcionarios y este proceso es de la VAF.
05 de abril de 2019: La VAF suministró la Resolución No. 079 del 15 de enero de 2019 observando que en el Artículo décimo séptimo se establece que la legalización se debe realizar dentro de los (3) tres días siguientes a su término, concordando con el término establecido en el artículo 2.2.5.5.29 Informe de Comisión de Servicios del Decreto No. 648 de 2017.
En el Parágrafo del Artículo Décimo Octavo de la Resolución No. 079 dice "De no mediar justificación razonable para que el funcionario/contratista no haya legalizado la Comisión de Servicios/Desplazamiento en el plazo previsto contemplado para ello, se aplicaran las medidas correspondientes, sin perjuicio de las disciplinarias a que haya lugar".
Por lo anterior, la No Conformidad se da como subsanada.</t>
  </si>
  <si>
    <t xml:space="preserve">PAGO POR CONCEPTO DE ADMINISTRACION Y EXPENSAS: 
Se evidenció el pago de intereses de mora dentro del concepto de administración del edificio donde funciona la Agencia, tal como se aprecia en el cuadro siguiente; las facturas tienen fecha del 2018-01-01 y corresponden a las cuotas de administración del mes de enero y saldos de la vigencia anterior, su pago fue realizado mediante Orden de pago 56134 de la misma fecha.
Igualmente se observó que estos pagos se realizaron en su totalidad con presupuesto de la vigencia 2018, amparados en el artículo 40 de la ley 1873 de diciembre 20 de 2017 y que esta oficina considera no es viable por cuanto los conceptos cancelados no están contemplados en la citada norma que se trascribe a continuación, máxime cuando la Agencia paga en forma separada los servicios públicos.
ARTÍCULO 40. Las obligaciones por concepto de servicios médico-asistenciales, servicios públicos domiciliarios, gastos de operación aduanera, comunicaciones, transporte y contribuciones inherentes a la nómina, causados en el último bimestre de 2017, se pueden pagar con cargo a las apropiaciones de la vigencia fiscal de 2018. 
Las vacaciones, la prima de vacaciones, la indemnización a las mismas, la bonificación por recreación, las cesantías, las pensiones, gastos de inhumación, los impuestos, la tarifa de control fiscal, y contribuciones a organismos internacionales, se pueden pagar con cargo al presupuesto vigente cualquiera que sea el año de su causación. Los órganos que hacen parte del Presupuesto General de la Nación podrán pagar, con cargo al presupuesto vigente, las obligaciones recibidas de las entidades liquidadas que fueron causadas por las mismas, correspondientes a servicios públicos domiciliarios y contribuciones inherentes a la nómina, cualquiera que sea el año de su causación, afectando el rubro que les dio origen. 
Como se puede evidenciar la norma no incluye el concepto de administración y expensas. </t>
  </si>
  <si>
    <t>Junio 30 de 2018: No se ha recibido el plan de mejoramiento.
04/04/2019 En mesa de trabajo del 26/03/2019 se informa que el motivo del pago de administración en el mes de enero de 2018 y no en diciembre de 2017 se debió a que para diciembre de 2017 ya se había ejecutado el rubro presupuestal de servicos públicos, por lo que solicitaron al Minhacienda modificación del presupuesto mediante el acuerdo No. 006 del 13 de diciembre de 2017, pero el Minhacienda respondío hasta el 29 de diciembre medante comunicación de Radicado No. 2-2017-045083 en la que no apueba las operaciones presupuestales debido a "... considerando el escaso tiempo dispuesto en la vigencia para la ejecución de los recursos que se acreditan, especialmente los destinados al arrendamiento de la sede de esa entidad" lo que llevó a la ANI a pagar en el 2018 amparados en el Art. 40 de la Ley 1873 de diciembre de 2017.
Como acción de mejora, en el mes de enero de 2019 la Vicepresidencia Administrativa y Financiera generó los CDP´s No. 37419 de Administración y el No. 28719 de Servicios Públicos, con los cuales aseguró la disponibilidad de recursos para el pago de arrendamiento y servicios publicos durante toda la vigencia 2019.
Teniendo en cuenta que la ANI realizó la solicitud oportunamente el 13 de diciembre de 2017 y el Minhacienda respondío sobre el final de la vigencia negando el traslado presupuestal cuando ya no se contaba con tiempo suficiente. La No Conformidad se da como subsanada toda vez que la generación de los CDP´s asegura los valores para cubrir el gasto anual por administración.</t>
  </si>
  <si>
    <t>INTERVENTORIA: 1. No se evidenció que la Interventoría actualice el registro fotográfico que soporta la actualización del inventario de los bienes de uso público; sin embargo, esto hace parte de una obligación contractual consignada en las Funciones Administrativas, numeral 1.2 del Anexo 8 del contrato de Interventoría, la cual se cita a continuación:
“Mantener actualizado el inventario de los bienes de uso público entregados en concesión.”</t>
  </si>
  <si>
    <t>CONTECAR</t>
  </si>
  <si>
    <t>JUNIO DE 2018</t>
  </si>
  <si>
    <t>Mesa de trabajo entre la supervisión e interventoría para acordar la mejor forma de dar cumplimiento a la obligación</t>
  </si>
  <si>
    <t>26/09/2018 – Esta oficina (OCI) envía correo electrónico solicitando allegar el plan de mejoramiento propuesto por la supervisión y evidencia de la gestión del mismo para dar cierre a la no conformidad.  
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(02/11/2018) Por medio de correo electrónico y por intermedio de la supervisión del proyecto, se solicita la formulación de un plan de mejoramiento por parte de la Interventoría del proyecto.
(23/11/2018) Al no recibir respuesta, se reitera la anterior solicitud a la supervisión del proyecto.
(20/12/2018) Mediante correo electrónico se solicita a la supervisión allegar la respuesta de la Interventoría frente a las consideraciones de la Oficina de Control Interno allegadas por correo electrónico el 2 de noviembre de 2018.
(18/02/2019) Una vez revisado el oficio con radicado ANI No. 2019-409-012534-2, se evidenció la actualización del registro fotográfico que soporta la actualización del inventario de los bienes de uso público, por lo que se dió cierre a la no conformidad</t>
  </si>
  <si>
    <t>INTERVENTORIA: 2. No se evidenció que la Interventoría haga seguimiento al cumplimiento del código de buen gobierno por parte del Concesionario, lo cual es una obligación contractual, consignada en las Funciones Administrativas, numeral 1.2 del Anexo 8 del contrato de Interventoría, la cual se cita a continuación:
“Verificar que el concesionario cumpla con el código de buen gobierno”</t>
  </si>
  <si>
    <t>26/09/2018 – Esta oficina (OCI) envía correo electrónico solicitando allegar el plan de mejoramiento propuesto por la supervisión y evidencia de la gestión del mismo para dar cierre a la no conformidad.  
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(02/11/2018) Por medio de correo electrónico y por intermedio de la supervisión del proyecto, se solicita la formulación de un plan de mejoramiento por parte de la Interventoría del proyecto.
(23/11/2018) Al no recibir respuesta, se reitera la anterior solicitud a la supervisión del proyecto.
(20/12/2018) Mediante correo electrónico se solicita a la supervisión allegar la respuesta de la Interventoría frente a las consideraciones de la Oficina de Control Interno allegadas por correo electrónico el 2 de noviembre de 2018.
(18/02/2019) Una vez revisado su oficio con radicado ANI No. 2019-409-012534-2 se consideraron oportunas las acciones de mejoramiento propuestas para el seguimiento al código de buen gobierno del concesionario, por lo que una vez revisado el formato diligenciado por Contecar y el seguimiento de interventoría, se dió cierre a la no conformidad.</t>
  </si>
  <si>
    <t xml:space="preserve">INTERVENTORIA: 2. No se evidenció que la Interventoría ejecute la medición de retroreflectividad a la señalización vertical y horizontal de las unidades funcionales en operación de acuerdo con la frecuencia máxima definida en la sección 3.3.1 del Apéndice Técnico 2 del contrato de concesión No. 008 de 2015, es decir semestralmente. </t>
  </si>
  <si>
    <t>IP- CAMBAO-MANIZALES</t>
  </si>
  <si>
    <t>JULIO DE 2018</t>
  </si>
  <si>
    <t>Se realizó la medición de retroreflectividad a la señalización vertical y horizontal de las unidades funcionales 1, 2 y 3, entre los días 8 de agosto de 2018 y el 18 de agosto de 2018. Se programa nueva medición para el mes de febrero de 2019</t>
  </si>
  <si>
    <t>29/08/2018 Mediante comunicación con radicado ANI No. 20184090870512 del 27 de agosto de 2018  se recibió plan de mejoramiento. Se propone notificar a la Oficina de Control Interno los resultados de las mediciones hechas en agosto de 2018 así como los resultados de las mediciones que se planean realizar en febrero de 2019. Una vez evidenciados estos resultados se podría dar cierre a la no conformidad en marzo de 2019. Esta recomendación se notificó vía correo electrónico. Avance a la fecha: 0%
11/10/2018 La Supervisión, vía correo electrónico, demostró que la Interventoría adelantó la medición de retroreflectividad en el mes de agosto de 2018. Los resultados se presentan como anexo de la comunicación  ANI No. 20184091052992 del 10 de octubre de 2018. Pendiente evidencias de la medición de retrorefelctividad en febrero de 2019. Avance a la fecha: 50%.
29/04/2019 Vía correo electrónico se solicitó a la supervisión documentación que evidencie la medición de la retroreflectividad a la señalización vertical y horziontal, por parte de la interventoria, en febrero de 2019 a lo que la supervisión, por ese mismo medio, informó que los resultados de las mediciones se recibieron en la Entidad mediante comunicación con radicado ANI No. 20194090408302 del 23 de abril de 2019. Por lo anterior se da cierre a la no conformidad.
10/05/2019  (Daniel Felipe Sáenz Lozano)</t>
  </si>
  <si>
    <t>INTERVENTORIA: 1. No se evidencia inventario físico de la interventoría actualizado, sino el recibido de otras interventorías; este debe llevarse a cabo conforme a lo establecido en el anexo plan de cargas en su numeral 5.3.5 funciones generales, literal (b) área técnica y operativa “actualizar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en todo momento. Adicional a lo anterior, se deberá actualizar el inventario férreo conforme a lo descrito en el punto anterior, de los tramos férreos que se encuentren pendientes de terminar su rehabilitación o construcción y en servicio u operación.”</t>
  </si>
  <si>
    <t xml:space="preserve">La interventora informo que iniciará de inmediato la actualización del Inventario de la vía férrea. También se indicó que a la fecha, ya se realizó la revisión física en campo y se encuentran en el proceso de consolidación de la información, la cual ya procesada y unificada se remitirá a la Agencia el 17 de septiembre.
Informe de inventario fisico de la via actualizado. </t>
  </si>
  <si>
    <t>13/09/2018 – Mediante memorando con Rad. 20183070138353 del 13/09/2018, la supervisión allega a esta oficina el plan de mejoramiento propuesto para gestionar el cierre de la no conformidad. 
25/09/2018 – La OCI revisa la el inventario físico de la vía que la supervisión allego por medio de correo electrónico. Se solicita nos alleguen el documento con el cual fueron radicadas estas memorias del inventario y su aprobación, para dar cierre a la no conformidad. (80%) 
17/12/2018 Se solicita vía correo electrónico avances respecto al cierre de la no conformidad, a la fecha no se ha recibido retroalimentación al respecto.
29/04/2019 Vía correo electrónico se solicitó a la Supervisión documentación que permita dar cierre a la no conformidad o que se replantee, debidamente argumentado, un nuevo plazo para el cierre ya que este venció el 30 de septiembre de 2018.
29/05/2019 Vía correo electrónico del 20/05/2019, se solicitó a la Supervisión evidencias de avances para dar cierre a la no conformidad teniendo en cuenta que el plazo para cumplir con el plan de mejoramiento venció el 30/09/2018. (Daniel Felipe Sáenz Lozano)
02/07/2019 Vía correo electrónico, se solicitó a la Supervisión evidencias que permitan dar cierre a la no conformidad debido a que el plan de mejoramiento vigente se encuentra vencido. (Daniel Felipe Sáenz Lozano)
08/07/2019 Vía correo electrónico el Líder del Equipo de Apoyo a la Supervisión remitió radicado No. 20184090995962, mediante el cual la Interventoría Férrea Norte entregó a la ANI inventario de vía férrea actualizado a septiembre de 2018. Por lo tanto, vía correo electrónico se notificó cierre de la no conformidad y se recomendó mantener el inventario actualizado. (Daniel Felipe Sáenz Lozano)</t>
  </si>
  <si>
    <t>SUPERVISIÓN: 2. No se evidencia una gestión eficaz en la consecución del licenciamiento ambiental de las zonas pendientes de culminación de segunda línea férrea, trámite que ha demorado más de 3 años y ha sido advertido en los informes de auditoría 2015 y 2017 de la Oficina de Control Interno ; los planteamientos y seguimiento de la ANI no han sido efectivos para que el concesionario obtenga el trámite correspondiente o se opte por otras alternativas al respecto lo cual ha generado que no se culmine la construcción de la segunda línea después de varios años.</t>
  </si>
  <si>
    <t>Ricardo Mauricio Hernández Gómez</t>
  </si>
  <si>
    <t>1.	Adelantar la gestión correspondiente para que se defina el alcance contractual respecto a la construcción de la segunda línea férrea en los centros poblados (Fundación, Zona Bananera, Aracataca y Bosconia) 50% 2.	Conminar al Concesionario a realizar la gestión ambiental previa a la construcción de la segunda línea férrea en los centros poblados, de acuerdo con lo establecido en el contrato de concesión (solicitud de un plan de restablecimiento) 25% 3.	Realizar acompañamiento y seguimiento al desarrollo y decisiones de las mesas de trabajo tendientes a solucionar la controversia surgida entre las partes con ocasión de la culminación de la segunda línea férrea, en el marco del Memorando de Entendimiento por acordar; en caso de que las partes (Concesionario y ANI) no lleguen a acuerdos en desarrollo de las mesas de trabajo y se acuda a los mecanismos alternativos de solución de controversias del contrato, se deberá demostrar seguimiento y acompañamiento a su desarrollo y a las decisiones correspondientes. 25%</t>
  </si>
  <si>
    <t>30/06/2024</t>
  </si>
  <si>
    <t>13/09/2018 – Mediante memorando con Rad. 20183070138353 del 13/09/2018, la supervisión allega a esta oficina el plan de mejoramiento propuesto para gestionar el cierre de la no conformidad. 
17/12/2018 Se solicita vía correo electrónico avances respecto al cierre de la no conformidad, a la fecha no se ha recibido retroalimentación al respecto.
29/04/2019 Vía correo electrónico se solicitó a la Supervisión documentación que permita dar cierre a la no conformidad o que se replantee, debidamente argumentado, un nuevo plazo para el cierre ya que este venció el 31 de agosto de 2018.
29/05/2019 Con base en el informe remitido por la Supervisión el pasado 17 de mayo, vía correo electrónico del 20/05/2019 se solicitó a la Supervisión remitir los informes de su gestión a partir de agosto de 2018, con el fin de evidenciar seguimiento al licenciamiento ambiental de Fundación, Bosconia y Zona Bananera.
Respecto de Aracataca, se solicitó copia del memorando remitido a la Vicepresidencia Jurídica donde se evidencie gestión para establecer la necesidad de incorporar la realización de la Variante de Aracataca, al contrato de Concesión, en virtud de lo estipulado en el Auto 2952 de 2008 del MVADT, así como evidencias de gestiones posteriores a esta solicitud.
Se indicó que desde la Oficina de Control Interno se seguirá haciendo seguimiento al avance en la gestión de licenciamiento ambiental y en agosto de 2019 se definirá la pertinencia del cierre de la no conformidad. (Daniel Felipe Sáenz Lozano)
02/07/2019 Vía correo electrónico, se solicitó a la Supervisión evidencias que permitan dar cierre a la no conformidad. (Daniel Felipe Sáenz Lozano)
23/08/2019 En virtud de que el plan de mejoramiento vigente vence el próximo 31 de agosto de 2019, vía correo electrónico se solicitó a la Supervisión copia de las licencias ambientales otorgadas para la construcción de la segunda línea férrea en los sectores de Fundación, Bosconia, Zona Bananera y Aracataca. Se indicó que, en caso de no contar con ellas, se remitan evidencias de la gestión de la Supervisión al respecto. (Daniel Felipe Sáenz Lozano)
17/09/2019 A partir de documentación suministrada por la Supervisión vía correo electrónico del 9 de septiembre de 2019 se evidenció gestión de parte de la Entidad para la construcción de las variantes. Documentación que se resume a continuación:
1. Rad ANI No. 20193070151941 del 17-05-2019: La ANI solicitó a la ANLA acciones procedentes para lograr ejecutar la variante Aracataca.
2. Rad ANI No. 20194090679252 del 04-07-2019: La ANLA respondió a la comunicación anterior indicando que FENOCO debe solicitar un nuevo pronunciamiento respecto a la necesidad o no de presentar un DAA para la variante Aracataca de acuerdo a lo establecido en el Decreto 1076 de 2015 reglamentario del Sector Ambiente y Desarrollo Sostenible, dando cumplimiento a los trámites procedentes.
3. Rad ANI No. 20196040228021 del 16-07-2019: La ANI solicitó al Concesionario estado de los EIAs de las variantes y fechas para presentar dichos estudios a la ANLA.
4. Rad ANI 20194090836482 del 13-08-2019: El Concesionario indicó a la ANI que se han presentado situaciones ajenas a su voluntad que impiden continuar con la elaboración de los EIAs y que , por ende, se requieren acciones de parte de la Entidad.
5. Rad ANI 20197040119203 del 12-08-2019: Vicepresidencia Jurídica emitió concepto sobre la obligación del Concesionario de realizar los estudios y diseños, EIA y construcción de la variante Aracataca, indicando que efectivamente hacen parte de las obligaciones del Concesionario. Sin embargo, se tienen costos compartidos con la ANI.
6. Rad ANI 20193070272901 del 15-08-2019: La Supervisión, con base en el concepto de la Vicepresidencia Jurídica, entre otros, informó al Concesionario sobre su obligación de construir la variante Aracataca a pesar de que este último ha expresado que ello no hace parte de sus obligaciones.
Asimismo, la Supervisión informó a la OCI que se han adelantado mesas de trabajo internas en los meses de julio y agosto de 2019 con el objetivo de definir estrategias para que se logren construir las variantes.
No obstante, se evidencia gestión al respecto, se considera que no se ha dado solución a problemática de fondo dado que no se tiene certeza de la construcción o no de las variantes. Asimismo, a la fecha no se evidencia que la Supervisión consigne en informes mensuales el seguimiento a esta problemática. Por lo anterior, vía correo electrónico se solicitó a la Supervisión reevaluar el plan de mejoramiento, así como la fecha de finalización del mismo. (Daniel Felipe Sáenz Lozano)
26/09/2019 Se adelanta gestión para programar una reunión con la Supervisión y definir procedencia de la no conformidad. La Supervisión ha manifestado que el tema de licenciamiento depende de la decisión que se tome para la construcción de obras, además que es un tema que depende de una entidad como ANLA y no directamente de la ANI. En virtud de que no ha sido posible concretar un espacio para conversar sobre el tema, vía correo electróncio se solicitan informes de Supervisión donde se ha consignado la gestión de la ANI al respecto ya que ese registro hace parte de las acciones del plan de mejoramiento vigente. (Daniel Felipe Sáenz Lozano)
11/10/2019 Se llevó a cabo reunión con el Líder del Equipo de Apoyo a la Supervisión y el Apoyo Ambiental de la Supervisión, en la que se reformuló plan de mejoramiento y se definió 31-12-2019 como fecha de terminación. Las acciones de mejoramiento definidas se asocian a las acciones para mitigar riesgo de no obtención de las licencias y permisos ambientales del proceso de gestión contractual y seguimiento de proyectos de infraestructura de transporte, así:
1. Identificar los permisos requeridos para el desarrollo de las obras y de los tiempos aproximados para su obtención. 25%.
2. Requerir al Concesionario que efectúe la solicitud de licencias y permisos, teniendo en cuenta los tiempos aproximados requeridos para la obtención de licencias y permisos. 25%.
3. Realizar acompañamiento para la gestión y trámite de los permisos y licencias. 25%.
4. De ser procedente, revisar estudios ambientales con el fin de verificar que incluyan la información requerida por la Autoridad Ambiental. 25%. (Daniel Felipe Sáenz Lozano)
28/01/2020 El 27/01/2020, vía correo electrónico se solicitó a la Supervisión documentación que soporte los avances que se han tenido para subsanar la no conformidad cuyo plan, acorde al PMP vigente venció el pasado 31 de diciembre de 2019. (Daniel Felipe Sáenz Lozano)
01/06/2020 Vía team se adelantó reunión con el Líder del Equipo de Supervisión y con el Apoyo Ambiental, modificando el plan de mejoramiento de la siguiente manera:
1. Adelantar la gestión correspondiente para que se defina el alcance contractual respecto a la construcción de la segunda línea férrea en los centros poblados (Fundación, Zona Bananera, Aracataca y Bosconia). Lo cual puede ser objeto de mecanismos alternativos de solución de controversias. 50%
2. Una vez definida la responsabilidad de la obligación de construcción de segunda línea, iniciar y/o modificar los procesos de licenciamiento ambiental correspondientes, sea por parte de FENOCO o por parte de la ANI. 17%
3. En caso de que la obligación sea de FENOCO y no se cumpla con la acción de mejoramiento No. 2, adelantar la gestión correspondiente para  iniciar los procedimientos administrativos sancionatorios. 17%
4. Realizar acompañamiento para la gestión y trámite de los permisos y licencias ambientales.  16%
Fecha de terminación: 28/02/2021
Asimismo, se acordó realizar reuniones de seguimiento en septiembre y noviembre de 2020. (Daniel Felipe Sáenz Lozano)
08/09/2020 El 4 de septiembre de 2020 se adelantó reunión de seguimiento al avance del plan de mejoramiento con la participación del apoyo ambiental y líder del Equipo de Supervisión. Según lo reportado por la Supervisión y respecto a la sección de mejoramiento No. 1:
1.	A través de radicado ANI No. 20203070227121 del 6 de agosto de 2020 se envió solicitud a FENOCO de ejecutar un plan de restablecimiento para cumplimiento del contrato de concesión, en lo que corresponde a la construcción de la variante Aracataca, según lo previsto en el numeral 99.5 del contrato No. O-ATLA-0-99. Una vez se reciba respuesta de FENOCO se definirán acciones procedentes, sea solución de controversias o negociación de costos para la construcción de la variante Aracataca.
2.	A través de radicado ANI No. 20203070110043 del 7 de septiembre de 2020 se solicitó al GIT de Asesoría a la Gestión Contractual 2 concepto respecto a la construcción faltante de la segunda línea férrea.
3.	Se han adelantado reuniones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
Lo anterior permite incluir un avance para la acción de mejoramiento No. 1 del 25%. El 25% faltante depende del inicio, o no, de mecanismos alternativos de solución de controversias.
Respecto a las acciones de mejoramiento No. 2 y 3, su avance se encuentra condicionado a la evolución de la acción de mejoramiento No. 1.
Finalmente, con relación a la acción de mejoramiento No. 4, se informaron los avances del trámite de licenciamiento ambiental para la variante Fundación. Evidencias de esta gestión se demuestran con el radicado ANI No. 20206050229951 del 11 de agosto de 2020. Lo anterior permite incluir un avance para la acción de mejoramiento No. 4 del 5%.
Se programa reunión de seguimiento al cumplimiento del plan de mejoramiento para noviembre de 2020. (Daniel Felipe Sáenz Lozano)
10/09/2020 Mediante correo electrónico, la Supervisión remitió evidencias de reuniones adelantadas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 dando cumplimiento a uno de los compromisos de la reunión adelantada el 08-09-2020. (Daniel Felipe Sáenz Lozano)
09/11/2020 El 9 de noviembre de 2020 se llevó a cabo reunión de seguimiento a los avances del plan de mejoramiento, con las áreas técnica y ambiental del Equipo de Apoyo a la Supervisión. Entre otros aspectos se concluyó que el inicio de mecanismos alternativos a la solución de controversias se encuentra condicionado a la definición de una modificación contractual que permita la construcción de una variante férrea al municipio de Santa Marta. Se programa reunión de seguimiento para febrero de 2021. (Daniel Felipe Sáenz Lozano)
11/02/2021 El 11 de febrero de 2021 se adelantó reunión con las áreas técnica y ambiental del Equipo de Apoyo a la Supervisión, donde se comentó la posibilidad de modificar la fecha de terminación y/o las acciones de mejora. Debido a que se prevé reunión al interior de la Vicepresidencia Ejecutiva para tratar la problemática actual asociada a la terminación de la segunda línea férrea, se agenda reunión de seguimiento al plan de mejoramiento para el 16 de febrero de 2021.  (Daniel Felipe Sáenz Lozano)
16/02/2021  -Modificación de fecha- En reunión adelantada en febrero 16 de 2021 el Equipo de Apoyo a la Supervisión del proyecto Red Férrea del Atlántico comentó la gestión adelantada al interior de la ANI para lograr la culminación de la construcción de la segunda línea; el día 9 de noviembre de 2020, se realizó reunión interna con el Vicepresidente Ejecutivo donde se concluyó la necesidad de socializar el tema con el Vicepresidente Jurídico, con quien se efectuó reunión el 19 de noviembre producto de la cual, la Vicepresidencia Jurídica se encuentra evaluando las acciones que deban ser desarrolladas para que el concesionario cumpla con la obligación de terminar la segunda línea. Asimismo, solicitó ampliación para cumplir con el plan de mejoramiento hasta 30 de junio de 2021._x000D_
 (Daniel Felipe Sáenz Lozano)
22/04/2021  -Modificación de fecha- El 22/04/2021 se llevó a cabo reunión con representantes del Equipo de Apoyo a la Supervisión Red Férrea del Atlántico, donde se expuso que se prevé adelantar mesas de trabajo entre la ANI y el Concesionario por un periodo de 3.5 meses, a partir de la suscripción del acta de inicio de una modificación contractual que permita a FENOCO operar el corredor La Dorada – Chiriguana. Estas mesas se adelantarán con el propósito de resolver, entre otros temas, la situación actual sobre la construcción de la segunda línea paralela a la actual (incluidas variantes)._x000D_
_x000D_
Lo anterior da lugar a que se prorrogue el plan de mejoramiento hasta el 31 de diciembre de 2021, mientras se da lugar a las mesas de trabajo y a las acciones que se deriven de las mismas. Se programa reunión de seguimiento para el jueves 2 de septiembre de 2021, con el fin de revisar los avances de las mesas de trabajo y definir procedencia de modificar el plan de mejoramiento. (Daniel Felipe Sáenz Lozano)
02/09/2021 El 02/09/2021 se llevó a cabo reunión con representantes del Equipo de Apoyo a la Supervisión Red Férrea del Atlántico, donde se expuso, entre otros temas, que la Vicepresidencia Ejecutiva solicitó a la Vicepresidencia Jurídica concepto acerca de si a través de lo previsto en el clausulado contractual es posible conminar al Concesionario a cumplir con lo establecido en el Contrato O-ATLA-00-99 en lo relacionado con la construcción de la segunda línea férrea restante. Esto a través del radicado ANI No. 20213070103553 del 27 de julio de 2021._x000D_
_x000D_
Respecto al tema ambiental, se informa que FENOCO tiene pendientes con la ANLA con relación al trámite de solicitud de licencia ambiental para la segunda línea en el sector de Fundación (Expediente LAV0043-00-2018), sobre lo que se han hecho solicitudes de parte de la Vicepresidencia de Planeación, Riesgos y Entorno, sin obtener respuesta, lo que se demostró, por ejemplo, con el radicado ANI No. 20216050182151 del 17 de junio de 2021._x000D_
_x000D_
Se programa reunión de seguimiento para el 2 de noviembre de 2021, con el fin de revisar los avances del plan de mejoramiento. (Daniel Felipe Sáenz Lozano)
04/11/2021  -Modificación plan- Se acuerda ajuste al plan de mejoramiento en reunión del 04-11-2021 con la participación del Equipo de Coordinación y Seguimiento y de la Oficina de Control Interno. (Daniel Felipe Sáenz Lozano)
04/11/2021  -Modificación de fecha- Se modifica fecha de terminación a partir de lo acordado en reunión del 04-11-2021, con la participación del Equipo de Coordinación y Seguimiento y de la Oficina de Control Interno. (Daniel Felipe Sáenz Lozano)
04/11/2021 En reunión del 04-11-2021 el Equipo de Coordinación y Seguimiento expuso que la Vicepresidencia Jurídica recomendó continuar con el trámite contractual frente a presuntos incumplimientos, esto es la definición de un plan de restablecimiento para el cumplimiento de las obligaciones del contrato de concesión. La Interventoría del proyecto se pronunció al respecto (Oficio PAA-111-2021) y desde la Agencia se está tramitando la solicitud al Concesionario de la presentación de un plan de restablecimiento para que realice las actividades ambientales previas a la construcción de la segunda línea en los sectores de Fundación, Zona Bananera y Aracataca._x000D_
_x000D_
Por otro lado, desde la VPRE se enviará comunicación a la ANLA respecto al trámite de la licencia ambiental para la segunda línea en el sector de Fundación (Expediente LAV0043-00-2018), esto con el fin de que no se cierre dicho proceso. A la fecha la ANLA no se ha pronunciado sobre cierre del trámite._x000D_
_x000D_
Con relación a la terminación de la segunda línea en el sector de Bosconia se expone que parte de la comunidad se ha opuesto a la construcción de la segunda línea, lo que ha impedido que el Concesionario avance con las labores correspondientes; es decir que corresponde a una situación ajena al Concesionario._x000D_
_x000D_
La gestión y evidencias recibidas a la fecha, tal como el oficio citado (PAA-111-2021), demuestran cumplimiento de la primera acción de mejoramiento, lo que permite establecer un avance del 50%. (Daniel Felipe Sáenz Lozano)
03/03/2022 En reunión de seguimiento al cumplimiento del plan de mejoramiento llevada a cabo el 03-03-2022 se expone que la ANI solicitó al Concesionario presentar un plan de restablecimiento del contrato en cuanto a las obligaciones ambientales previas a la construcción de la segunda línea (Radicado ANI No. 20223070035761 del 14 de febrero de 2022), lo que demuestra cumplimiento de la segunda acción de mejoramiento; sin embargo, se obtuvo negativa de parte de éste, ya que según el Concesionario ha cumplido con sus obligaciones contractuales (Radicado FNC-0152-2022 del 2 de marzo de 2022). El Concesionario planteó mesas de trabajo para encontrar una solución a la problemática relacionada con la finalización de la segunda línea._x000D_
_x000D_
Se programa reunión de seguimiento para el jueves 26 de mayo de 2022, con el fin de revisar los avances del plan de mejoramiento._x000D_
_x000D_
El porcentaje de avance del plan de mejoramiento se establece en 75%._x000D_
 (Daniel Felipe Sáenz Lozano)
26/05/2022  -Modificación de fecha- En la reunión, el Equipo de Supervisión expone que la Interventoría entregó un concepto en donde ratifica que es obligación del Concesionario la construcción de la segunda línea faltante que incluye la realización de las actividades ambientales previas (radicado PAA-055-2022 del 24 de marzo de 2022)._x000D_
_x000D_
A partir de dicho concepto, el Equipo de Supervisión adelantó borrador de respuesta al Concesionario, documento que actualmente se encuentra en revisión del área jurídica para posterior firma. En dicho concepto se ratifica la posición de la Agencia sobre la obligación del Concesionario de construir la segunda línea. En virtud de lo anterior y teniendo en cuenta que el contrato establece que si no hay acuerdo en algún tema en controversia, debe acudirse a un mecanismo alternativo de solución de conflictos. _x000D_
_x000D_
Se informa, el 21 de abril de 2022 se llevó a cabo reunión con el área de Defensa Judicial, con el fin de revisar el procedimiento y condiciones para iniciar con un Tribunal de Arbitramento._x000D_
_x000D_
En virtud de lo anterior, se establece 31 de diciembre de 2022 como fecha de terminación del plan de mejoramiento._x000D_
_x000D_
Se programa reunión de seguimiento para el jueves 15 de septiembre de 2022, con el fin de revisar los avances del plan de mejoramiento. (Daniel Felipe Sáenz Lozano)
23/09/2022 El 15 de septiembre de 2022 se adelantó reunión con el Equipo de Coordinación y Seguimiento del Proyecto. Se expone que éste se encuentra en trámite de envío de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en caso de que el Concesionario ratifique que no le corresponde la obligación, se procederá en conjunto con el área de Defensa Judicial a iniciar el trámite correspondiente para dar solución a la controversia._x000D_
_x000D_
El porcentaje de avance del plan de mejoramiento se mantiene en 75%._x000D_
_x000D_
Se programa reunión de seguimiento para el 1ro de diciembre de 2022. (Daniel Felipe Sáenz Lozano)
27/09/2022 Mediante correo electrónico se recibe copia de la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de la segunda línea; formalizada a través del radicado ANI No. 20223070300211 del 23/09/2022. (Daniel Felipe Sáenz Lozano)
01/12/2022  -Modificación de fecha- Se llevó a cabo reunión con representantes del Equipo de Coordinación y Seguimiento del Proyecto. Allí se expone que, ante la reiteración de la ANI al Concesionario se culminar la segunda línea férrea, con copia a la aseguradora, el Concesionario dio respuesta reiterando que no le corresponde dicha obligación y propone el inicio de mesas de trabajo con el objetivo de lograr acuerdos respecto al tema en controversia (Radicado 20224091087662 del 26-09-2022). La ANI dio respuesta a través de la comunicación No. 20223070348901 del 01-11-2022, aceptando la propuesta del Concesionario. A la fecha está pendiente el inicio de las mesas de trabajo, pues el Concesionario propuso a la Agencia iniciarlas después del 6 de diciembre de 2022, teniendo en cuenta que actualmente se encuentra tramitando tribunales arbitrales internos laborales._x000D_
_x000D_
El porcentaje de avance del plan de mejoramiento se mantiene en 75%._x000D_
_x000D_
En la reunión se acuerda establecer 30 de junio de 2023 como fecha terminación del plan de mejoramiento._x000D_
_x000D_
Se programa reunión de seguimiento para la primera semana de abril de 2023._x000D_
 (Daniel Felipe Sáenz Lozano)
10/04/2023  -Modificación plan-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_x000D_
_x000D_
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mejoramiento._x000D_
 (Daniel Felipe Sáenz Lozano)
10/04/2023  -Modificación de fecha-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_x000D_
_x000D_
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 (Daniel Felipe Sáenz Lozano)
29/09/2023 Actualización de avance - En reunión del 28 de septiembre de 2023 se expuso que el memorando de entendimiento fue firmado por el Concesionario el 31 de julio de 2023 y por la ANI el 15 de agosto de 2023. A septiembre de 2023 se han llevado a cabo cuatro reuniones, en las siguientes fechas: 25 de julio de 2023, 8 de agosto de 2023, 24 de agosto de 2023 y 14 de septiembre de 2023. En las reuniones se han tratado los temas establecidos en el cronograma contenido memorando de entendimiento:_x000D_
En la primera mesa de trabajo, del 25 de julio de 2023, el Concesionario expuso su posición frente a la construcción de la segunda línea,_x000D_
En la segunda mesa de trabajo, del 8 de agosto de 2023, la ANI expuso su posición frente a la construcción de la segunda línea,_x000D_
En la tercera mesa de trabajo y de acuerdo con lo propuesto por Fenoco, el Concesionario realizó una exposición sobre la capacidad que tiene la vía actualmente y su importancia para garantizar una movilización de carga de manera eficiente y segura. La ANI indicó que entiende que la vía tiene capacidad suficiente, pero sigue considerando que de acuerdo a la literalidad del contrato, esta situación no exime a Fenoco de construir la segunda línea faltante._x000D_
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Respecto a la propuesta de Fenoco, la ANI realizará la revisión correspondiente y convocará la siguiente reunión para la discusión correspondiente._x000D_
_x000D_
En la reunión se aclara que el trámite de licenciamiento ambiental para la terminación de la segunda línea férrea, objeto de la no conformidad, depende de las decisiones que resulten de las mesas de trabajo en curso, enmarcadas en el memorando de entendimiento._x000D_
_x000D_
Se evidencia gestión para dar cumplimiento a la tercera acción de mejoramiento, por lo que se establece un avance del 80% en el plan de mejoramiento. El 20% faltante estará condicionado a la culminación de las mesas de trabajo y al uso, o no, de mecanismos alternativos de solución de controversias. (Ricardo Mauricio Hernández Gómez)
20/12/2023  -Modificación de fecha- Mediante correo electrónico del 18-12-2023, el Líder del Equipo de Coordinación y Seguimiento, ante solicitud de remisión de evidencias de cumplimiento del plan de mejoramiento, informó:_x000D_
_x000D_
"Con respecto al tema del asunto, de manera atenta me permito poner a su consideración la solicitud de ampliación de la fecha de terminación prevista para el plan de mejoramiento de la NC3622 (actualmente 31 de diciembre de 2023), teniendo que se requiere mayor tiempo mientras se conocen las conclusiones y determinaciones que surjan de las mesas de trabajo (ANI, concesionario e interventoría) que se vienen desarrollando y que continuarán en el año 2024, para definir lo relacionado con la obligación de construir la parte restante de segunda línea._x000D_
_x000D_
De acuerdo con lo anterior, solicitamos la ampliación de plazo hasta el 30 de junio de 2024." (Ricardo Mauricio Hernández Gómez)
20/12/2023 En reunión del 18 de diciembre de 2023 se expuso que se continúa trabajando con el memorando de entendimiento firmado por el Concesionario el 31 de julio de 2023 y por la ANI el 15 de agosto de 2023. A diciembre de 2023 se han llevado a cabo cinco reuniones, en las siguientes fechas: 25 de julio de 2023, 8 de agosto de 2023, 24 de agosto de 2023, 14 de septiembre de 2023, 26 de octubre de 2023._x000D_
En las reuniones se han tratado los temas establecidos en el cronograma contenido memorando de entendimiento, así:_x000D_
En la primera mesa de trabajo, del 25 de julio de 2023, el Concesionario expuso su posición frente a la construcción de la segunda línea, desde los componentes técnico, jurídico, financiero, ambiental y demás áreas._x000D_
En la segunda mesa de trabajo, del 8 de agosto de 2023, la ANI expuso su posición frente a la construcción de la segunda línea, desde los componentes técnico, jurídico, financiero, ambiental y demás áreas._x000D_
En la tercera mesa de trabajo y de acuerdo con lo propuesto por Fenoco, el Concesionario realizó una exposición sobre la capacidad que tiene la vía actualmente y su importancia para garantizar una_x000D_
movilización de carga de manera eficiente y segura. Por su parte, la ANI indicó que entiende que la vía tiene capacidad suficiente, pero sigue considerando que de acuerdo a la literalidad del contrato, esta situación no exime a Fenoco de construir la segunda línea faltante._x000D_
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y consideró que se debe establecer la valoración de las obras no concluidas. Respecto a la propuesta de Fenoco, la ANI realizará la revisión correspondiente y convocará la siguiente reunión para la discusión correspondiente._x000D_
En la quinta mesa de trabajo, 26 de octubre de 2023, la ANI informó al Concesionario que las obras propuestas eran importantes para mejorar el corredor férreo no obstante consideraba que inicialmente se debía tener claridad en la valoración de las obras de segunda línea pendientes por construir. Fenoco posteriormente remitió un alcance a la valoración de estas obras, información que fue remitida al Interventor para concepto. La Interventoría solicitó aclaraciones a Fenoco, que en su concepto no habían sido incluidos por el Concesionario. Se espera que Fenoco de respuesta al concepto de Interventoría para de acuerdo al mismo sea programada la sexta mesa._x000D_
Se mantiene la aclaración respecto a que el trámite de licenciamiento ambiental para la terminación de la segunda línea férrea, objeto de la no conformidad, depende de las decisiones que resulten de las mesas de trabajo en curso, enmarcadas en el memorando de entendimiento._x000D_
Se evidencia gestión para dar cumplimiento a la tercera acción de mejoramiento, el avance se encuentra en un 80% en el plan de mejoramiento. El 20% faltante estará condicionado a la culminación de las mesas de trabajo y al uso, o no, de mecanismos alternativos de solución de controversias._x000D_
Dada la condición actual y la eventual posibilidad de que exista solución mediante mecanismos alternativos de solución de controversias, junto con los tiempos requeridos, se solicitará por parte de las áreas técnica y ambiental del Equipo de Coordinación y Seguimiento la ampliación de la fecha de terminación prevista para el plan de mejoramiento de la NC3622._x000D_
Se convocará reunión de seguimiento por parte de la OCI de acuerdo con el ajuste en la fecha de terminación. _x000D_
 (Ricardo Mauricio Hernández Gómez)</t>
  </si>
  <si>
    <t>https://anionline.sharepoint.com/:f:/s/PMPMotor/EnTeR1IfjAtPjJAdaNFmzIUB968j82BNH9vpN4Mfoay2Rg?e=wQOeKW</t>
  </si>
  <si>
    <t xml:space="preserve">a) Para la Secretaría Técnica del Comité de Contratación: 2. Se evidenció el incumplimiento del artículo 5, numeral II funciones de la Secretaría Técnica de Comité de Contratación, literal de la Resolución 738 de 2018 en tanto que dos actas del Comité correspondientes a las sesiones ordinarias del 18 y 25 de junio de 2018 se encuentran sin firma, y a la fecha en que fueron remitidas a esta auditoría han transcurrido más de un mes calendario sin que se hayan formalizado las mismas, en atención a los establecido en el cuerpo de este informe. </t>
  </si>
  <si>
    <t>AGOSTO DE 2018</t>
  </si>
  <si>
    <t>Modificación de la Resolución No. 738 de 2018, en el sentido de ampliar el lapso del trámite de elaboración, revisión y suscripción de las Actas del Comité de Contratación a dos (2) meses calendario.</t>
  </si>
  <si>
    <t xml:space="preserve">La auditora considera que la acción de mejoramiento planteada  por el área auditada es adecuada y necesaria para superar la no conformidad advertida. </t>
  </si>
  <si>
    <t>Se hará seguimiento en el mes de noviembre de 2018 para determinar la efectividad de dicha acción.
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
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
21/01/2019: De acuerdo con el memorando interno raidcado bajo el número 20197030012353, donde se informa a la OCI, que la resolución 738,  continua actualmente en tramite de firmas por parte, tanto de los vicepresidentes, como del Presidente de la Entidad.
El seguimiento al plan generado por la Gerencia de Contratación se encuentra programado para el 31 de marzo del año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16/12/2019 Mediante correo electrónico de 19/11/2019, el GIT Contratación, remitió la Resolución No. 366 de 2019, mediante la cual se modifica la Res. 738/18.  (Andrés Fernando Huérfano Huérfano)</t>
  </si>
  <si>
    <t>b) Para los integrantes del Comité de Contratación: 1. Se evidencia el incumplimiento del artículo 5, numeral II, parágrafo primero de la Resolución 738 de 2018, en tanto que solo en una de las presentaciones referida a la concesión Cartagena -Barranquilla vía al mar se observó rigurosamente los aspectos enumerados en la mencionada disposición, tales como: “i. El objeto a contratar. ii. La justificación. ii La descripción de la necesidad a satisfacer. iv. La modalidad de contratación (si aplica). v. El análisis que soporta el valor estimado del contrato. vi. La justificación de los factores de selección (si aplica). vii. Relación del producto con el PMR (Productos, Metas y Resultados) de la Entidad (si aplica). viii El plazo de ejecución del contrato y las obligaciones de las partes (si aplica). ix Las demás que consideren necesarios para ilustrar suficientemente al Comité, previa la respectiva aprobación de la solicitud”,  lo cual es de vital importancia acatar, con el fin de aportar eficazmente a la compresión de los temas a tratar, de una manera didáctica e integral.</t>
  </si>
  <si>
    <t>Modificación de la Resolución No. 738 de 2018, en el sentido de ajustar cómo se debe diligenciar la presentación.</t>
  </si>
  <si>
    <t>Se hará seguimiento en el mes de noviembre de 2018 para determinar la efectividad de dicha acción.
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 Así mismo, en dicho memorando se solicitó ajustar la acción de mejora propuesta para la no conformidad número 3 del informe.
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
21/01/2019: De acuerdo con el memorando interno raidcado bajo el número 20197030012353, donde se informa a la OCI, que la resolución 738,  continua actualmente en tramite de firmas por parte, tanto de los vicepresidentes, como del Presidente de la Entidad.
El seguimiento al plan generado por la Gerencia de Contratación se encuentra programado para el 31 de marzo del año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19/11/2019 El artículo 5, numeral II, parágrafo primero de la Resolución 738 de 2018, fue modificado por el art. 5 de la Res. 366 de 2019. Se aportó mediante correo electrónico de 19/11/2019, por la delegada del GIT Contratación.  (Andrés Fernando Huérfano Huérfano)</t>
  </si>
  <si>
    <t>INTERVENTORÍA: 1. No se evidenció que la Interventoría presente a la ANI un cronograma de actividades para dar cumplimiento a su contrato; lo anterior es una obligación contractual consignada en el Anexo 3 del contrato de Interventoría, numeral 2.4.2. Cronograma de ejecución, el cual se cita a continuación:
“El Interventor con el Diagnóstico inicial, y cada vez que presente el Diagnóstico de Avance, debe presentar un (1) cronograma de actividades en formato DIAGRAMA DE GANTT para el contrato de Interventoría, según el caso (asociados con el cronograma del Plan de Inversiones del Contrato de Concesión Portuario objeto de la presente Interventoría).”</t>
  </si>
  <si>
    <t xml:space="preserve">Sociedad Portuaria Algranel S.A. </t>
  </si>
  <si>
    <t>Una vez iniciada la auditoria programada por el departamento de control interno de la Agencia Nacional de Infraestructura a la concesión Portuaria Algranel y hasta la fecha se puede indicar que la segunda fase del plan de inversiones se encuentra sin ejecución, por tanto el cronograma de la interventoría depende del cronograma que entregue la concesión y a la fecha no se ha radicado en esta interventoría dicho cronograma. En gestiones de la interventoría se ha solicitado reiteradamente el cronograma mediante un oficio, el cual se anexa a documento.  
1. Se presentará un cronograma general donde se evidencie que todas las funciones de interventoría se ejecutan durante todo el proyecto conforme al contrato No. 388 de 2017 y el anexo 3 del mismo Plan de Cargas. 
2. En acción de mejoramiento, la interventoría ha solicitado al concesionario mediante oficio el cronograma de actividades en las que ejecutará la fase II del plan de inversiones el cual debió iniciar el 23 de septiembre de 2018, sin embargo, el concesionario cuenta con un año para cumplir con la inversión.
 3. La acción de mejoramiento se evidenciará a la entrega del informe mensual de avance No. 13 por parte de Interventoría.</t>
  </si>
  <si>
    <t>(05/10/2018) Se recibió el plan de mejoramiento de la Interventoría con radicado ANI No. 20184091026562 mediante correo electrónico remitido por la supervisión del proyecto.
(10/10/2018) Se respondió a la Interventoría mediante oficio de radicado ANI No. 20181020342011 informando la validación de las acciones de mejoramiento.
(23/11/2018) Envío de correo electrónico a la supervisión solicitando evidencias de la culminación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Una vez evidenciado el cumplimiento de las acciones de mejoramiento asociadas con las no conformidades No. 3627, 3628, 3629, 3630 para la interventoría, se procede a dar cierre a las no conformidades.</t>
  </si>
  <si>
    <t>INTERVENTORÍA: 2. No se evidenció que la Interventoría haga seguimiento a la operación y mantenimiento de la infraestructura y equipos instalados en la zona de uso público; lo anterior está enmarcado en una de sus obligaciones contractuales, consignada en el Anexo 3 del contrato de Interventoría, numeral 1.1.2.1, literal a:
“En general, vigilar y controlar que el Concesionario cumpla con sus obligaciones contractuales para el normal desarrollo y ejecución del contrato, de acuerdo al Plan de Inversión por cada uno de los años y etapas establecidas contractualmente.”
Este, a su vez asociado con la obligación contractual del Concesionario, consignada en el contrato de concesión, cláusula décima primera, numeral 11.12:
“Mantener en buen estado de operación y mantenimiento las construcciones e inmuebles por destinación que habitualmente se encuentren instalados en la zona de uso público (…)”.</t>
  </si>
  <si>
    <t>Considerando que la DIMAR y la Superintendencia de Puertos y Transporte son las entidades  que ejercen control y vigilancia de la operación y tráfico marítimo de los terminales portuario, esta interventoría de manera informativa ha reportado a la Agencia Nacional de Infraestructura los números de buques que atracan en el muelle, las toneladas de graneles producto de las importaciones y/o exportaciones que haga el concesionario. La interventoría fue contratada para realizar seguimiento y verificación del plan de inversiones aprobado por la ANI mediante otrosí No. 4 del contrato de concesiones y seguimiento integral a la obligaciones del contrato de concesión.                                                                                                                                                                                     1. El mantenimiento de la infraestructura y equipos de la terminal, se ha notificado a partir del informe de interventoría de avance mensual  No. 12, correspondiente al mes de septiembre de 2018. Por tanto seguir realizando las visitas cada semana con el fin de observar los avances físicos de las obras de mantenimiento que está ejecutando el concesionario. Se Llenará un formato de visita de obra, donde se estipule y verifique la calidad y especificaciones de las obras de mantenimiento. Se seguirá realizando el registro fotográfico de las visitas semanales realizadas al concesionario.                                                                                                2. Se seguirá solicitando mediante oficios a la Sociedad Portuaria que informe con anticipación los trabajos de mantenimiento que vaya a realizar a la infraestructura y equipos ubicados en zona de uso público, con el fin de realizar verificación y seguimiento a la misma, ya que la interventoría a cumplido con este procedimiento, el cual mediante el oficio No.  130-371-17 SPA, se radico a la Agencia Nacional de Infraestructura el inventario de la Sociedad Portuaria Algranel S.A.</t>
  </si>
  <si>
    <t>INTERVENTORÍA: 3. No se evidenció que la Interventoría haga seguimiento al cumplimiento de los reglamentos técnicos de operación; esta es su obligación contractual consignada en el Anexo 3 del contrato de Interventoría, numeral 1.1.1:
“Constatar el estado y cumplimiento de los Reglamentos Técnicos de Operación.”</t>
  </si>
  <si>
    <t>De acuerdo con el contrato de concesión portuaria y teniendo en cuenta la resolución 850 de 2017 del Ministerio de Transporte todos los concesionarios de puertos deben actualizar el reglamento técnico de operación, tal como se menciona en el Artículo No. 3 de la Ley 1° del 10 de enero de 1991 “Estatuto de Puertos Marítimos”.
Ahora bien y con el fin de realizar el seguimiento respectivo de ésta obligación, el Concesionario informó a la  interventoría que el RCTO se encuentra aprobado mediante resolución No. 002415 del 07 de mayo de 2003 y actualmente se adelanta el proceso de actualización y transición a la nueva normatividad y plazos establecidos en la Resolución No. 4159 del 06 de octubre de 2018.              
1. En la fecha de plazo que se resulta la interventoría solicitara por medio de oficio la actualización del RCTO, verificando el cumplimiento del mismo y se informara a la Agencia Nacional de Infraestructura mediante el informe de interventoría de avanza mensual.</t>
  </si>
  <si>
    <t>INTERVENTORÍA: 4. La Interventoría reporta en informes mensuales consecutivos que le ha solicitado información al Concesionario referente al cronograma de actividades sociales, sin que este la haya presentado. En este sentido, la Interventoría ha debido alertar a la ANI para que ésta active los mecanismos conminatorios que prevé el contrato de concesión para exigir la entrega de información por parte del Concesionario, en cumplimiento de una de sus obligaciones contractuales, consignada en el Anexo 3 del contrato de Interventoría, numeral 1.1.2.1, literal a:
“En general, vigilar y controlar que el Concesionario cumpla con sus obligaciones contractuales para el normal desarrollo y ejecución del contrato, de acuerdo al Plan de Inversión por cada uno de los años y etapas establecidas contractualmente.”
Este, a su vez asociado con dos obligaciones contractuales del Concesionario, consignadas en el contrato de concesión, cláusula décima primera:
Numeral 11.5: “Permitir el control y vigilancia de LA SUPERINTENDENCIA de conformidad con los términos legales y contractuales”
Numeral 11.15: “Suministrar a LA SUPERINDTENDENCIA, los informes o datos que se requieran para ejercer sus funciones de control y vigilancia, en especial, deberá informar sobre los operadores portuarios que contrate, suministrando todos los datos necesarios para el cabal ejercicio de las funciones a cargo de la Superintendencia General de Puertos”
Al respecto, es importante aclarar que el contrato fue cedido por parte de la Superintendencia General de Puertos al Instituto Nacional de Concesiones (hoy Agencia Nacional de Infraestructura - ANI) en el Otrosí No. 3 al contrato de concesión.</t>
  </si>
  <si>
    <t xml:space="preserve">En virtud del contrato de concesión portuaria No. 010 de 1994, no se establece gestiones sociales encaminadas a la comunidad de zona de aferencia a la terminal portuaria, es preciso indicar que las labores sociales que lleva a cabo la concesión están contempladas en la Resolución Ambiental No. 1175 de 2007 y No. 576 de 2008 aprobada por CARDIQUE y estas van dirigidas al personal contratado para ejecutar el plan de inversiones.  
1. Se reportará su ejecución en el informe de avance mensual una vez inicie la etapa de construcción de capacidad de almacenamiento del concesionario. </t>
  </si>
  <si>
    <t>(05/10/2018) Se recibió el plan de mejoramiento de la Interventoría con radicado ANI No. 20184091026562 mediante correo electrónico remitido por la supervisión del proyecto.
(10/10/2018) Se respondió a la Interventoría mediante oficio de radicado ANI No. 20181020342011 informando observaciones de la Oficina de Control Interno a las acciones de mejoramiento, recomendando la reformulación del plan.
(13/11/2018) Se revisó el ajuste al plan de mejoramiento allegado por la Interventoría mediante radicado ANI No. 20184091151302 y se envío de correo electrónico avalando las acciones formuladas.
(23/11/2018) Envío de correo electrónico a la supervisión solicitando evidencias de la culminación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Una vez evidenciado el cumplimiento de las acciones de mejoramiento asociadas con las no conformidades No. 3627, 3628, 3629, 3630 para la interventoría, se procede a dar cierre a las no conformidades.</t>
  </si>
  <si>
    <t>INTERVENTORÍA: 5.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
“Crear una base de datos que recopile información periódica (trimestralmente) de ingresos y costos propios de la actividad portuaria”</t>
  </si>
  <si>
    <t>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t>
  </si>
  <si>
    <t>(05/10/2018) Se recibió el plan de mejoramiento de la Interventoría con radicado ANI No. 20184091026562 mediante correo electrónico remitido por la supervisión del proyecto.
(10/10/2018) Se respondió a la Interventoría mediante oficio de radicado ANI No. 20181020342011 informando la validación de las acciones de mejoramiento.
(23/11/2018) Envío de correo electrónico a la supervisión solicitando evidencias de la culminación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 se reformuló el plan de mejoramiento en el sentido de 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
29/05/2019 Mediante reunión de seguimiento del 29/04/2019, se revisaron las acciones de mejoramiento formulados por la Supervisión. Se hicieron recomendaciones al respecto y se recibieron los planes ajustados por parte de la Supervisión del proyecto.
Se da prorroga para cumplir con plan de mejoramiento hasta el 07/07/2019.
 (Carlos Felipe Sánchez Pinzón)
5/07/2019 -	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 obligación que dio origen a la no conformidad 3631, sobre “Crear una base de datos que recopile información periódica (trimestralmente) de ingresos y costos propios de la actividad portuaria” ya no se encuentra incluida.
-	CAMBIAR FECHA PARA 16/07/2019 (Carlos Felipe Sánchez Pinzón)
29/10/2019 En reunión de seguimento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 la obligación relacionada con la creación de una base de datos de ingresos y costos de la actividad portuaria (SECOP, número de proceso VJ-VGC-CM-003-2019), la cual dio origen a la no conformidad.
En consecuencia, se evidencia la ejecución de las acciones de mejoramiento y se cierra la no conformidad No. 3631.
 (Carlos Felipe Sánchez Pinzón)</t>
  </si>
  <si>
    <t>SUPERVISOR Y EQUIPO DE APOYO: 1. Se evidenció que el proyecto no cuenta con la valla informativa de la que trata la Resolución 1219 de 2015 del Ministerio de Transporte;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</si>
  <si>
    <t>Requerir al concesionario el cumplimiento de la Resolución 1219 de 2015 del Ministerio de Transporte en lo que tiene que ver con la valla informativa del proyecto</t>
  </si>
  <si>
    <t>(05/10/2018) Se recibió el plan de mejoramiento de la supervsión del proyecto por correo electrónico.
(12/10/2018) Se respondió a la supervisión mediante correo electrónico emitiendo recomendaciones para ajustar el plan de mejoramiento de la no conformidad.
(02/11/2018)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Bavaria, de acuerdo con lo acordado en reunión del 02 de noviembre de 2018.
(21/12/2018) Se llevó a cabo reunión de asesoría con la supervisión del proyecto, se ajustó y reprogramó el plan de mejoramiento.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
29/05/2019 Mediante reunión de seguimiento del 29/04/2019, se revisaron las acciones de mejoramiento formulados por la Supervisión. Se hicieron recomendaciones al respecto y se recibieron los planes ajustados por parte de la Supervisión del proyecto. Se da prórroga hasta el 07/07/2019. (Carlos Felipe Sánchez Pinzón)
5/07/2019 -	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
-	CAMBIAR FECHA DEL PLAN el 02/09/2019 (Carlos Felipe Sánchez Pinzón)
29/10/2019 En reunión de seguimiento del 20/09/2019, se presentan soported de que la Supervisión ha adelantado la gestión de la solicitud de la instalación de la valla, obteniendo respuesta donde el Concesionario explica por qué esta política no le aplica y allega la consulta al Ministerio de Transporte quien a la fecha no se ha pronunciado.
La OCI recomienda presentar la respuesta del Ministerio de Transporte, pues en caso de que no exima al Concesionario de la instalación de la valla, se requeriría evidenciar su instalación para dar cierre a la no conformidad.
En este sentido, la Supervisión solicita cambiar la fecha de finalización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
Mediante correo electrónico del 04 de febrero de 2020, se reiteró la solicitud. (Carlos Felipe Sánchez Pinzón)
23/04/2020 Una vez revisada la información allegada por correo electrónico, se confirma el avance en la ejecución de acciones de mejoramiento y se modifica su fecha de finalización. (Carlos Felipe Sánchez Pinzón)
1/12/2020 Se realiza seguimiento a través de correo electrónico solicitando avance de las acciones de mejoramiento (Adriana Barrios Rodríguez)
24/01/2021 Se recibe memorando 20213030007253 del 9 de enero de 2021 solicitando el cierre de la No Conformidad, la OCI responde con memorando 20211020017673 del 20 de enero de 2021, dando cierre a la No Conformidad (Adriana Barrios Rodríguez)</t>
  </si>
  <si>
    <t>SUPERVISOR Y EQUIPO DE APOYO: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t>
  </si>
  <si>
    <t>1. Revisar el informe final de interventoría con el objetivo de verificar si cumple con las obligaciones señaladas por la Oficina de Control Interno. 2. Requerir, en caso de que sea necesario, a la Interventoría para que susbsane los incumplimientos identificados. 3. Proceder a la liquidación del contrato de Interventoría, una vez cumplidas todas sus obligaciones.</t>
  </si>
  <si>
    <t>(05/10/2018) Se recibió el plan de mejoramiento de la supervsión del proyecto por correo electrónico.
(12/10/2018) Se respondió a la supervisión mediante correo electrónico emitiendo recomendaciones para ajustar el plan de mejoramiento de la no conformidad.
(21/12/2018) Se llevó a cabo reunión de asesoría con la supervisión del proyecto, se ajustó y reprogramó el plan de mejoramiento.
05/04/2019 Se solicitó mediante correo electrónico soporte de culminación del plan de mejoramiento en cuanto a las acciones vencidas.
29/04/2019: Se evidenció un avance del 25% por hacer seguimiento al cumplimiento de las obligaciones de Interventoría alertadas por la Oficina de Control Interno en auditoría del año 2018. Se reprogramó la fecha de finalización del plan para el 01/12/2019 por incluir la liquidación del contrato de interventoría, que se encuentra actualmente en trámite.
29/05/2019 Mediante reunión de seguimiento del 29/04/2019, se revisaron las acciones de mejoramiento formulados por la Supervisión. Se hicieron recomendaciones al respecto y se recibieron los planes ajustados por parte de la Supervisión del proyecto. Se da prorroga para cumplir con el plan hasta el 01/12/2019. (Carlos Felipe Sánchez Pinzón)
04/07/2019 En reunión del 02/07/2019, se evidencia que esta no conformidad continúa pendiente y dentro del término previsto de ejecución de acciones de mejoramiento, el cual finaliza el 01/12/2019. (CArlos Felipe Sánchez Pinzón)
29/10/2019 Esta no conformidad continúa abierta hasta tanto no se de cierre a la no conformidad No. 3632. En consecuencia, la fecha de finalización se modifica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posible._x000D_
Mediante correo electrónico del 04 de febrero de 2020 se reiteró la solicitud. (Carlos Felipe Sánchez Pinzón)
23/04/2020 Una vez revisada la información allegada por correo electrónico, se confirma el avance en la ejecución de acciones de mejoramiento y se modifica su fecha de finalización (Carlos Felipe Sánchez Pinzón)
1/12/2020 Se realiza seguimiento a través de correo electrónico solicitando avance de las acciones de mejoramiento (Adriana Barrios Rodríguez)
14/12/2020  -Modificación de fecha- Mediante correo electrónico del 14 de diciembre de 2020 la Supervisión informó que la ANI se encuentra a la espera del archivo correspondiente a la ejecución del contrato de interventoría No. 388 de 2017, lo que condiciona el cumplimiento de la acción de mejoramiento No. 3. (Adriana Barrios Rodríguez)
25/03/2021  -Modificación plan- Se realiza ajuste al plan de mejoramiento con base en solicitud hecha por la Supervisión mediante correo electrónico del 25 de marzo de 2021. (Adriana Barrios Rodríguez)
26/03/2021 Se recibió el acta de liquidación al contrato de interventoría 388 de 2017, con lo cual se evidenció que cesó la causa que dio lugar a la No Conformidad, por lo cual se dio cierre.  (Adriana Barrios Rodríguez)</t>
  </si>
  <si>
    <t>VGC: 1. Se evidenció que en la estructuración del contrato de la Interventoría vigente se incluyeron obligaciones no exigibles a la Interventoría, puesto que no obedecen al contrato de concesión. Las mencionadas obligaciones evidenciadas se citan a continuación:
o Anexo 3 del contrato de Interventoría, numeral 1.1.2.1, literal c: “Verificar que el concesionario cumpla con el código de buen gobierno.”
o Anexo 3 del contrato de Interventoría, numeral 1.1.2.1, literal c: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t>
  </si>
  <si>
    <t>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
2. Evidenciar mediante un nuevo contrato de Interventoría, la depuración de las obligaciones frente a los contratos auditados.</t>
  </si>
  <si>
    <t>(05/10/2018) Se recibió el plan de mejoramiento de la supervsión del proyecto por correo electrónico.
(12/10/2018) Se respondió a la supervisión mediante correo electrónico informando la falta de formulación de acciones de mejoramiento para la no conformidad para la Vicepresidencia de Gestión Contractual
(02/11/2018)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Bavaria, de acuerdo con lo acordado en reunión del 02 de noviembre de 2018.
(21/12/2018) Se llevó a cabo reunión de asesoría con la supervisión del proyecto, se ajustó y reprogramó el plan de mejoramiento.
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
29/05/2019 Mediante reunión de seguimiento del 29/04/2019, se revisaron las acciones de mejoramiento formulados por la Supervisión. Se hicieron recomendaciones al respecto y se recibieron los planes ajustados por parte de la Supervisión del proyecto. (Carlos Felipe Sánchez Pinzón)
07/04/2019 -	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
29/10/2019 En reunipon de seguimiento,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revisión del código de buen gobierno y el sistema de control interno del Concesionario._x000D_
_x000D_
En consecuencia, se evidencia la ejecución de las acciones de mejoramiento y se da cierre la no conformidad No. 3634._x000D_
 (Carlos Felipe Sánchez Pinzón)</t>
  </si>
  <si>
    <t xml:space="preserve">7.2.3 Respecto de 46 procesos arbitrales terminados ninguno tiene señalado el sentido del fallo, lo cual evidencia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t>
  </si>
  <si>
    <t>1. Solicitud a la ANDJE para que el usuario designado por ellos para la migración de la información proceda a realizar la corrección correspondiente, en tanto que el cargue de la información de procesos terminados en el sistema Ekogui será realizado por la Agencia.</t>
  </si>
  <si>
    <t>(05/10/2018) Se recibió el plan de mejoramiento de la supervsión del proyecto por correo electrónico.
(12/10/2018) Se respondió a la supervisión mediante correo electrónico informando la falta de formulación de acciones de mejoramiento para la no conformidad para la Vicepresidencia de Gestión Contractual
(02/11/2018)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Bavaria, de acuerdo con lo acordado en reunión del 02 de noviembre de 2018.
(21/12/2018) Se llevó a cabo reunión de asesoría con la supervisión del proyecto, se ajustó y reprogramó el plan de mejoramiento.
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
26/10/2021 Mediante memorando de 20207010134623, se acredita cumplimiento del plan. AFHH.  (Andrés Fernando Huérfano Huérfano)</t>
  </si>
  <si>
    <r>
      <t xml:space="preserve">7.2.5 Respecto de 26 procesos arbitrales activos se seleccionaron aleatoriamente 10,  y se evidenció que ninguno de ellos registra la provisión contable, lo cual se traduce en un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t>
    </r>
    <r>
      <rPr>
        <u/>
        <sz val="12"/>
        <color rgb="FFFF0000"/>
        <rFont val="Aptos Narrow"/>
        <family val="2"/>
        <scheme val="minor"/>
      </rPr>
      <t>Auditoría febrero de 2019:</t>
    </r>
    <r>
      <rPr>
        <sz val="12"/>
        <rFont val="Aptos Narrow"/>
        <family val="2"/>
        <scheme val="minor"/>
      </rPr>
      <t xml:space="preserve"> 6.2.4. Se evidenció infracción al contenido del artículo 2.2.3.4.1.1. del Decreto 1069 de 2015, en consideración a que solo el 58% de los procesos judiciales y el 91 % de los procesos arbitrales, tienen registro de provisión contable.  </t>
    </r>
  </si>
  <si>
    <t>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
Administradora del Sistema. 2.Realizar los requerimientos a que haya lugar para el cumplimiento de la obligación relacionada con la calificación del riesgo y provisión contable
Coordinador GIT Defensa Judicial Administradora del Sistema. 3.Realizar los ajustes y actualizaciones requeridas en los procesos a cargo.</t>
  </si>
  <si>
    <t>El auditor considera que las acciones de mejoramiento planteadas  por el área auditada son adecuadas y necesarias. Se hará seguimiento en el mes de enero  de 2019 para determinar la efectividad de dicha acción. 
05/09/2019 Mediante radicado No. 20197010129273, el GIT Defensa Judicial solicitó modificación del Plan. Se modifica el 05/09/2019.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t>
  </si>
  <si>
    <r>
      <t xml:space="preserve">7.2.7 Se advierte que la administradora del sistema E-KOGUI durante el primer semestre del año 2018 no reportó a la Agencia Nacional de Defensa Jurídica del Estado la ausencia temporal de los usuarios determinados como: Jefe de la Oficina Jurídica (Gerente de Defensa Judicial), Secretaría Técnica del Comité de Conciliación, y Administradora E-KOGUI, lo cual implica una omisión al cumplimento de la función como administradora del sistema E-KOGUI prevista en el artículo 2.2.3.4.1.9., numeral 7 del Decreto 1069 de 2015.
</t>
    </r>
    <r>
      <rPr>
        <u/>
        <sz val="12"/>
        <color rgb="FFFF0000"/>
        <rFont val="Aptos Narrow"/>
        <family val="2"/>
        <scheme val="minor"/>
      </rPr>
      <t>Auditoría febrero 2019:</t>
    </r>
    <r>
      <rPr>
        <sz val="12"/>
        <rFont val="Aptos Narrow"/>
        <family val="2"/>
        <scheme val="minor"/>
      </rPr>
      <t>6.2.5.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t>
    </r>
  </si>
  <si>
    <t>Validación de usuarios activos y desactivación de aquellos que no están vinculados a la Entidad.</t>
  </si>
  <si>
    <t>El auditor considera que las acciones de mejoramiento planteadas  por el área auditada son adecuadas y necesarias. Se hará seguimiento en el mes de enero  de 2019 para determinar la efectividad de dicha acción.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3844. Razón por la cual se cierre teniendo en cuenta que su avance a esta fecha era del 0%. (Andrés Fernando Huérfano Huérfano)
26/10/2021 Mediante memorando 20207010134623 se acredita cumplimiento de la meta del plan.  (Andrés Fernando Huérfano Huérfano)</t>
  </si>
  <si>
    <r>
      <rPr>
        <b/>
        <sz val="12"/>
        <rFont val="Aptos Narrow"/>
        <family val="2"/>
        <scheme val="minor"/>
      </rPr>
      <t>INTERVENTORÍA:</t>
    </r>
    <r>
      <rPr>
        <sz val="12"/>
        <rFont val="Aptos Narrow"/>
        <family val="2"/>
        <scheme val="minor"/>
      </rPr>
      <t xml:space="preserve"> 1) En la ejecución del contrato de interventoría no se ha dado cabal cumplimiento a la disponibilidad mínima obligatoria requerida en la sección 5.5 del documento Metodología y Plan de cargas de Trabajo - Interventoría de la Concesión Autopista al Río Magdalena 2, situación que ha generado descuentos en los pagos que con corte al primer semestre de 2018 ascienden a $768.436.282.</t>
    </r>
  </si>
  <si>
    <t>Autopista Río Magdalena 2</t>
  </si>
  <si>
    <t>SEPTIEMBRE DE 2018</t>
  </si>
  <si>
    <t>CORRECTIVA:
Presentar a la Entidad un nuevo residente de puentes, inspector SISOMA y un nuevo abogado especialista en gestión predial. 
PREVENTIVAS:
1. Buscar un acuerdo mutuo con los trabajdores, que notifiquen el retiro por lo menos con un mes de anticipación, para evitar que quede el vacio mientras se consigue el personal, la entidad lo aprueba y se procede al contrato.
2. Una vez el Concesionario de a conocer las acciones que permitan recuperar los tiempos de atraso y acelere sus actividades de avance en obra, se presentará a la entidad un ajuste del plan de cargas con el fin de dar cobertura total con el personal requerido, según las propias necesidades del proyecto.
3. En vía de generar oportunidades de mejora, se propondrá revisar el contrato de interventoría en conjunto con la parte contratante, para estructurar algunos apartes donde no hay flexibilidad en el uso eficiente de los recursos, para no incurrir en gastos innecesarios mientras el proyecto no lo requiera y poder utilizar estos recursos posteriormente, cuando el desarrollo del contrato lo exija.</t>
  </si>
  <si>
    <t xml:space="preserve">01/11/2018 Con base en la comunicación con radicado ANI No. 20184091118662 del 26 de octubre de 2018 la interventoría reportó que procedió con la presentación a la Entidad del personal que generaba descuentos: 1) Residente de puentes 2) Inspector SISOMA y 3) Abogado especialista en gestión predial. Vía correo electrónico se solicitaron las comunicaciones con las que la ANI aprobó este personal y copia  de la factura correspondiente al mes de octubre de 2018. Lo anterior para dar cierre a la no conformidad.
Con relación a las acciones preventivas planteadas en el plan de mejoramiento, la Oficina de Control Interno recomienda aplicarlas y mantenerlas para evitar que las circunstancias que dieron lugar a la no conformidad vuelvan a suceder.
02/11/2018 Se revisaron las comunicaciones con las que la ANI aprobó los profesionales asociados a los cargos 1) Residente de puentes (Rad ANI 20183000148011) 2) Inspector SISOMA (Rad ANI No. 20183000257801) 3) Abogado especialista en gestión predial (Rads ANI No. 20183000349551 y 20183000290491), las cuales fueron remitidas por la Interventoría vía correo electrónico. Pendiente copia de la factura correspondiente al mes de octubre de 2018 para evidenciar que no se continuaron aplicando descuentos. Avance del 80%.
05/12/2018 Vía correo electrónico se solicitó copia de la factura del pago a Interventoría correspondiente al mes de octubre de 2018 para evidenciar que no se generaron descuentos y dar cierre a la no conformidad.
07/03/2019 Esta oficina mediante correo electronico reitero la solicitud de la copia de la factura del pago a Interventoría correspondiente al mes de octubre de 2018 para evidenciar que no se generaron descuentos y dar cierre a la no conformidad.
07/03/2019 Por medio de correo electrónico la supervisión allega copia de la factura de interventoría al mes de octubre de 2018, con Rad. ANI 20194090005422 del 03/01/2019 donde se evidencia que no se presentaron descuentos por personal. Con lo anterior se da cierre a la no conformidad. (100%) </t>
  </si>
  <si>
    <r>
      <rPr>
        <b/>
        <sz val="12"/>
        <rFont val="Aptos Narrow"/>
        <family val="2"/>
        <scheme val="minor"/>
      </rPr>
      <t>INTERVENTORÍA:</t>
    </r>
    <r>
      <rPr>
        <sz val="12"/>
        <rFont val="Aptos Narrow"/>
        <family val="2"/>
        <scheme val="minor"/>
      </rPr>
      <t xml:space="preserve"> 1. No se evidenció que las bitas y las piñas de amarre estén incluidos en el inventario levantado por la Interventoría; sin embargo, esta infraestructura hace parte de los bienes de la Nación. En este sentido, no se evidenció cabal cumplimiento de las obligaciones de la interventoría consignadas en el anexo 3 del contrato de interventoría, numeral 1.1.1 y numeral 1.1.2.1, literal a, las cuales se citan a continuación:
“Actualizar cada año el inventario de los bienes de uso público realizado en la etapa de seguimiento y planeación de la interventoría de conformidad con el Plan de inversiones ejecutado.”
“Realizar un inventario de los bienes de uso público entregados en concesión y de las inversiones ejecutadas por los concesionarios de acuerdo a la normatividad vigente, reportando su estado al inicio de la interventoría.”</t>
    </r>
  </si>
  <si>
    <t>Sociedad Portuaria Bavaria S.A.</t>
  </si>
  <si>
    <t>1. Se solicitó a la interventoria requerir al conesionario para la actualización de las bitas y piñas de amarre. Aunque no estaba en el inventario presentado por la intervetoria, si es cierto que la infraestructura se encuentra hubcada en la ZUP y su correción se debe dar solo en el inventario.</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</si>
  <si>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Una vez evidenciado el cumplimiento de las acciones de mejoramiento asociadas con la no conformidad No. 3641, mediante la inclusión de las bitas y piñas de amarre en el inventario reportado por la Interventoría, se dio cierre a la no conformidad.</t>
  </si>
  <si>
    <r>
      <rPr>
        <b/>
        <sz val="12"/>
        <rFont val="Aptos Narrow"/>
        <family val="2"/>
        <scheme val="minor"/>
      </rPr>
      <t>INTERVENTORÍA:</t>
    </r>
    <r>
      <rPr>
        <sz val="12"/>
        <rFont val="Aptos Narrow"/>
        <family val="2"/>
        <scheme val="minor"/>
      </rPr>
      <t xml:space="preserve"> 2. No se evidenció que la Interventoría haga seguimiento a las operaciones portuarias que desarrolla el Concesionario; sin embargo, esta es una de sus obligaciones consignada en el Anexo 3 del contrato de Interventoría, numeral 1.1.2.1., literal a:
“Informe de las operaciones portuarias y logísticas desarrolladas en el terminal”</t>
    </r>
  </si>
  <si>
    <t>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</si>
  <si>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
29/05/2019 Mediante reunión de seguimiento del 29/04/2019, se revisaron las acciones de mejoramiento formulados por la Supervisión. Se hicieron recomendaciones al respecto y se recibieron los planes ajustados por parte de la Supervisión del proyecto. Se prorroga plan de mejoramiento hasta el 01/07/2019 (Carlos Felipe Sánchez Pinzón)
04/07/2019 -	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
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
_x000D_
En consecuencia, se evidencia la ejecución de las acciones de mejoramiento y se cierran las no conformidades No. 3642 y 3643._x000D_
 (Carlos Felipe Sánchez Pinzón)</t>
  </si>
  <si>
    <t>INTERVENTORÍA: 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
“Crear una base de datos que recopile información periódica (trimestralmente) de ingresos y costos propios de la actividad portuaria”.</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</si>
  <si>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
29/05/2019 Se da prorroga hasta el 01/07/2019 para cumplir con plan de mejoramiento. (Carlos Felipe Sánchez Pinzón)
04/07/2019 -	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
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
_x000D_
En consecuencia, se evidencia la ejecución de las acciones de mejoramiento y se cierran las no conformidades No. 3642 y 3643._x000D_
 (Carlos Felipe Sánchez Pinzón)</t>
  </si>
  <si>
    <r>
      <rPr>
        <b/>
        <sz val="12"/>
        <rFont val="Aptos Narrow"/>
        <family val="2"/>
        <scheme val="minor"/>
      </rPr>
      <t>INTERVENTORÍA:</t>
    </r>
    <r>
      <rPr>
        <sz val="12"/>
        <rFont val="Aptos Narrow"/>
        <family val="2"/>
        <scheme val="minor"/>
      </rPr>
      <t xml:space="preserve"> 4. No se evidenció que la Interventoría haga control y seguimiento a la gestión del Concesionario para denunciar invasiones y daño ambiental en los predios del Estado, lo anterior, en el marco del cumplimiento de la obligación del contrato de concesión consignada en la Cláusula 14.9:
“Denunciar ante las autoridades competentes cualquier actividad que pueda constituir delito o que atente contra la ecología medio ambiente o la salud de las personas o animales”
Lo anterior, teniendo en cuenta que el Concesionario ha denunciado varias veces ante las autoridades competentes situaciones de daño ambiental e invasión a los predios del Estado y la Interventoría frente a esta obligación ha reportado en sus informes mensuales que “Durante la ejecución del contrato no se ha presentado alguna situación que haga necesario evaluar la presente obligación en este sentido”.</t>
    </r>
  </si>
  <si>
    <t>1. Requerir al Concesionario a través de la Supervisión para allegar información sobre la trazabilidad de los trámites realizados antes los diferentes órganos municipales en el control de la invasión presentada en la ZUP y evidenciar el avance en la gestión predial del Concesionario, frente a las invasiones en las zonas de uso público.
2. Solicitar apoyo jurídico predial al interior de la ANI para determinar el alcance de las competencias de la ANI en la gestión predial que adelanta el Concesionario.
3. Solicitar al nuevo interventor hacer revisión sobre la gestión predial que el Concesionario viene realizando.</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</si>
  <si>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En cuanto a la no conformidad No. 3644 para la Interventoría, continúa pendiente suministrar evidencias de la culminación de las acciones de mejoramiento, pues la fecha de finalización se encuentra vencida, o bien, solicitar de manera soportada la reprogramación de la fecha de finalización.
29/05/2019 Se dio prórroga de cumplimiento del plan hasta el 23/05/2019 sin evidenciar cumplimiento. (Carlos Felipe Sánchez Pinzón)
04/07/2019 -	La Supervisión informa que revisó el informe final de interventoría del 05/12/2018 y solicitó al Concesionario un informe pormenorizado de las acciones que ha tomado al respecto de las invasiones a los predios del Estado, en cumplimiento de las acciones de mejoramiento. En este sentido solicita reformular las acciones de mejoramiento para incluir la gestión que está adelantando con el área jurídico predial y la nueva Interventoría. La Oficina de Control Interno recomienda incluir dentro de las acciones de mejoramiento evidencia de que el nuevo interventor está cumpliendo con el seguimiento a las obligaciones del Concesionario relacionadas con el área predial.  (cArlos Felipe Sánchez Pinzón)
29/10/2019 En reuníón de seguimiento, la Supervisión informa que en conjunto con la nueva Interventoría del proyecto (Contrato Concesión 003), viene haciendo seguimiento a las acciones del Concesionario para evitar y denunciar las invasiones a los predios del Estado y el daño ambiental dentro del proyecto por parte de terceros con los informes mensuales con radicados ANI No. 20194090923602 del 4 de septiembre de 2019 y 20194091048692 del 4 de octubre de 2019, en la sección de aspectos sociales._x000D_
Así mismo, se evidencia la solicitud y el apoyo del equipo predial de la ANI mediante correo electrónico y planes de regularización._x000D_
En consecuencia, se evidencia la ejecución de las acciones de mejoramiento y se da cierre a la no conformidad. (Carlos Felipe Sánchez Pinzón)</t>
  </si>
  <si>
    <r>
      <rPr>
        <b/>
        <sz val="12"/>
        <rFont val="Aptos Narrow"/>
        <family val="2"/>
        <scheme val="minor"/>
      </rPr>
      <t>SUPERVISIÓN Y EQUIPO DE APOYO:</t>
    </r>
    <r>
      <rPr>
        <sz val="12"/>
        <rFont val="Aptos Narrow"/>
        <family val="2"/>
        <scheme val="minor"/>
      </rPr>
      <t xml:space="preserve"> 1.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r>
  </si>
  <si>
    <t>(02/11/2018)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Algranel, de acuerdo con lo acordado en reunión del 02 de noviembre de 2018.
(21/12/2018) Se llevó a cabo reunión de asesoría con la supervisión del proyecto, se ajustó y reprogramó el plan de mejoramiento.
06/02/2019 - Se solicitó mediante correo electrónico a la supervisión, el soporte de la culminación de las acciones de mejoramiento, de acuerdo con la fecha de terminaci+on estabelcida.
05/04/2019 Se reiteró mediante correo electrónico la solicitud de soportes de culminación del plan de mejoramiento en cuanto a las acciones vencidas.
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
29/05/2019 Se modifica fecha de finalización de plan hasta el 07/07/2019. (Carlos Felipe Sánchez Pinzón)
04/07/2019 -	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 (Carlos Felipe Sánchez Pinzón)
29/10/2019 En reunión de seguimiento, la Supervisión reporta que el Concesionario obtuvo la autorización de la Autoridad Ambiental de Cartagena para la instalación de la valla y que continúa el trámite ante la Secretaría de planeación distrital de Cartagena para obtener las autorizaciones necesarias para la instalación de la valla.
En este sentido, la Supervisión solicita cambiar la fecha de finalización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
Mediante correo electrónico del 04 de febrero de 2020 se reiteró la solicitud. (Carlos Felipe Sánchez Pinzón)
18/04/2020 En reunión de seguimiento del 07/02/2020 y mediante correos electrónicos del 18/02/2020 y 03/03/2020 la Supervisión presenta el avance en la instalación de la valla informativa del proyecto. Al respecto, se solicita actualizar la fecha de finalización dado que está actualmente vencida. (Carlos Felipe Sánchez Pinzón)
8/05/2020 Mediante correo electrónico se solicitó allegar las evidencias de ejecución, dado que la fecha de finalización se encuentra vencida. Se recibió respuesta indicando el cambio de líder de seguimiento, por lo que por el mismo medio se explicó al nuevo líder el estado actual del plan de mejoramiento y se reiteró la solicitud. (Carlos Felipe Sánchez Pinzón)
22/05/2020 Mediante correo electrónico del 8 de mayo de 2020 la Supervisión informó la gestión a la fecha y la gestión a realizar, por lo que solicita modificación de la fecha de finalización para el 30 de diciembre de 2020. (Carlos Felipe Sánchez Pinzón)
22/05/2020 Mediante correo electrónico se informó a la supervisión de la revisión de información allegada y de su actualización en el plan de mejormaiento por procesos de la Entidad. (Carlos Felipe Sánchez Pinzón)
10/07/2020 Según el último seguimiento reportado se acordó con la Supervisión ampliar el plazo de el PMP al 30 de diciembre de 2020 por lo cual se actualiza fecha de terminación según acordado.  (Adriana Barrios Rodríguez)
1/12/2020 Se realiza seguimiento a través de correo electrónico solicitando avance de las acciones de mejoramiento (Adriana Barrios Rodríguez)
10/12/2020  -Modificación de fecha- Se prorroga fecha de terminación del plan hasta el 30/03/2021 debido a solicitud recibida mediante correo electrónico del 07/12/2020, fundamentada en que actualmente se adelanta el proceso interno de contratatación para la instalación de la valla. (Adriana Barrios Rodríguez)
10/12/2020 Se recibió correo electrónico por parte de la supervisión el 7 de diciembre de 2020, evidenciando la gestión realizada con la Alcaldía de Cartagena y el Concesionario, demostrando que están en proceso de instalación de la valla informativa, por lo cual, solicitan un nuevo plazo para el 30 de marzo de 2021, se procede a modificar la fecha de finalización.  (Adriana Barrios Rodríguez)
12/02/2021 La supervisión remitió por correo electrónico el memorando con radicado ANI No. 20214090102482 del 01 de febrero de 2021 en donde la Sociedad Portuaria Bavaria demostró la instalación de la valla informativa, por lo cual se informa a la supervisión el cierre de la No Conformidad.  (Adriana Barrios Rodríguez)</t>
  </si>
  <si>
    <r>
      <rPr>
        <b/>
        <sz val="12"/>
        <rFont val="Aptos Narrow"/>
        <family val="2"/>
        <scheme val="minor"/>
      </rPr>
      <t>SUPERVISIÓN Y EQUIPO DE APOYO:</t>
    </r>
    <r>
      <rPr>
        <sz val="12"/>
        <rFont val="Aptos Narrow"/>
        <family val="2"/>
        <scheme val="minor"/>
      </rPr>
      <t xml:space="preserve">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t>
    </r>
  </si>
  <si>
    <t>1.	Contratación de una interventoría para el contrato de concesión portuaria N°001 de 2007, Sociedad Portuaria Bavaria S.A, en el segundo semestre de 2023, por un período de tres (3) meses dentro del año 17 de concesión en donde se vienen ejecutando obras, derivadas del plan de inversiones del contrato. (50%)
2.	Demostrar a través de informes, oficios, o requerimientos en el ejercicio de la supervisión, en virtud del MANUAL DE SEGUIMIENTO A PROYECTOS E INTERVENTORÍA Y SUPERVISIÓN CONTRACTUAL - GCSP-M-002. (50%)</t>
  </si>
  <si>
    <t>(02/11/2018)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Algranel, de acuerdo con lo acordado en reunión del 02 de noviembre de 2018.
(21/12/2018) Se llevó a cabo reunión de asesoría con la supervisión del proyecto, se ajustó y reprogramó el plan de mejoramiento.
05/04/2019 Se solicitó mediante correo electrónico soporte de culminación del plan de mejoramiento en cuanto a las acciones vencidas.
29/04/2019: En cuanto a la no conformidad No. 3646 para la supervisión y equipo de apoyo, se evidenció el seguimiento de la supervisión para tres de las cuatro no conformidades de la interventoría, quedando pendiente evidenciar el seguimiento de supervisión frente a la no conformidad No. 3644 para la interventoría y suministrar evidencia del cumplimiento contractual de la actual interventoría, en lo relacionado con las no conformidades No. 3641, 3642, 3643 y 3644. Dadas las verificaciones adicionales necesarias, ligadas con la no conformidad No. 3644, se reprogramó la fecha de finalización para el 01/07/2019.
29/05/2019 Se modifica fecha de finalización de plan hasta el 07/07/2019. (Carlos Felipe Sánchez Pinzón)
04/07/2019 -	En reunión del 02/07/2019, la Supervisión informó que efectuó la revisión del informe final de interventoría evidenciando el cumplimiento de las sus obligaciones, por lo que compartirá con la OCI las evidencias correspondientes y procederá a evidenciar la liquidación del contrato de interventoría para culminar las acciones de mejoramiento. En este sentido, se compromete a entregar evidencia del cumplimiento de las acciones de mejoramiento 1 y 2 antes del lunes 8 de julio y a continuar con el proceso de liquidación, evidenciando el avance del mismo a 31 de diciembre de 2019. (Carlos Felipe Sánchez Pinzón)
29/10/2019 Esta no conformidad continúa abierta hasta tanto no se de cierre a la no conformidad No. 3645 y 3647. En consecuencia, la fecha de finalización se modifica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 (Carlos Felipe Sánchez Pinzón)
4/02/2020 Mediante correo electrónico del 4 de febrero de 2020 se reiteró la solicitud. (Carlos Felipe Sánchez Pinzón)
18/04/2020 En reunión realizada el 7 de febrero con la Supervisión, se evidenció que continúa pendiente la liquidación del contrato de Interventoría y evidenciar que en la gestión de la nueva Interventoría se realizan todos los controles que dieron origen a no conformidades en la auditoría al proyecto. En consecuencia, la Supervisión solicita modificar la fecha de finalización para el 31/07/2020. (Carlos Felipe Sánchez Pinzón)
22/05/2020 Mediante correo electrónico del 8 de mayo de 2020 la Supervisión informó la gestión a la fecha y la gestión a realizar, por lo que solicita modificación de la fecha de finalización para el 30 de diciembre de 2020. (Carlos Felipe Sánchez Pinzón)
22/05/2020 Mediante correo electrónico se informó a la supervisión de la revisión de información allegada y de su actualización en el plan de mejormaiento por procesos de la Entidad. (Carlos Felipe Sánchez Pinzón)
1/12/2020 Se realiza seguimiento a través de correo electrónico solicitando avance de las acciones de mejoramiento (Adriana Barrios Rodríguez)
10/12/2020  -Modificación de fecha- Se prorroga fecha de terminación del plan hasta el 30/06/2021 debido a solicitud recibida mediante correo electrónico del 07/12/2020, fundamentada en que actualmente se liquida el contrato de interventoría. (Adriana Barrios Rodríguez)
10/12/2020  Se recibió correo electrónico por parte de la supervisión el 7 de diciembre de 2020, evidenciando la gestión realizada para la liquidación del contrato de interventoría y que aún se encuentra en trámite, por lo cual solicitan un nuevo plazo para el 30 de junio de 2021, se procede a modificar la fecha de finalización.  (Adriana Barrios Rodríguez)
17/06/2021  -Modificación de fecha- Mediante correo electrónico la Supervisión informa que se encuentra en el trámite correspondiente para la liquidación del contrato de Interventoría; por lo que se solicita plazo hasta el 30 de Julio de 2021, para dar cumplimiento y cierre de la no conformidad. (Adriana Barrios Rodríguez)
29/07/2021  -Modificación de fecha- Mediante correo electrónico del 23 de julio de 2021 la Supervisión informó que en el proceso de proyección del acta de liquidación de la interventoría se identificó la necesidad de la actualización de las pólizas del contrato No. VGC-465-2019, lo que ha dado lugar a una gestión adicional que se espera finalice en octubre de 2021. (Adriana Barrios Rodríguez)
26/10/2021  -Modificación de fecha- Mediante correo electrónico del 25 de octubre de 2021 la Supervisión informó sobre la gestión para liquidar el contrato de interventoría No. VGC-465-2019. Debido a que esta no ha finalizado se solicitó prórroga del plan de mejoramiento hasta el 30/11/2021. (Adriana Barrios Rodríguez)
26/11/2021  -Modificación de fecha- Mediante correo electrónico del 25/11/2021 la Supervisión expone el estado del trámite asociado a la liquidación del contrato de interventoría No. VGC-465-2019, indicando que los pendientes dan lugar a que se solicite una prórroga al plan de mejoramiento hasta el 30/03/2022. (Adriana Barrios Rodríguez)
23/03/2022 Teniendo cuenta el último reporte realizado por parte de la Gerencia de Proyectos Portuarios, se indica que efectivamente se realizó la aprobación de las garantías en virtud de la liquidación del proyecto, lo anterior mediante radicado ANI No. 20223030073771 con fecha del 18-03-2022, así las cosas informamos que de acuerdo con proyección de acta de liquidación esta Gerencia se encuentra en revisión e inclusión de las pólizas aprobadas. En consecuencia se continuará con la revisión de la Vicepresidencia Jurídica y posterior envío a la interventoría para su aval e iniciar proceso de firmas. (Daniel Felipe Sáenz Lozano)
12/05/2022  -Modificación de fecha- Mediante correo electrónico del 12/05/2022 el Líder del Equipo de Supervisión informó:
"(...) el acta de liquidación de la interventoría se encuentra en trámite de vobo del vicepresidente de Gestión Contractual, posterior firma del Vicepresidente Jurídico y así remitir a la firma interventora para su firma.
En consecuencia, se adjuntan las evidencias de lo anteriormente mencionado y se solicita plazo hasta el 30 de junio de la presente vigencia, con el fin de remitir el acta de liquidación debidamente firmada entre las partes, sin perjuicio de remitirla previamente una vez se cuente con la respectiva firma y así cumplir con el plan de mejoramiento establecido."
Por lo tanto, se establece 30 de junio de 2022 como fecha de terminación del plan de mejoramiento.
 (Adriana Barrios Rodríguez)
9/06/2022 El día 27 de mayo, la Supervisión entregó el Acta de liquidación del contrato de interventoría N. VGC-465 del 4 de julio de 2019 suscrita el 16 de mayo de 2022; con lo que se evidencia que finalizaron las acciones propuestas en el plan de mejoramiento y se procede a cerrar la No Conformidad. (Adriana Barrios Rodríguez)
2/11/2022 La Oficina de Control Interno remitió el memorando 20221020131693 del 31 de octubre de 2022 a la Vicepresidencia de Gestión Contractual, en donde no se emitió un concepto de efectividad teniendo en cuenta que la causa de la No conformidad 3646 está relacionada con que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dado que el contrato de Concesión no cuenta con una interventoría vigente a octubre de 2022 no se puede verificar que ha desaparecido la causa de la situación evidenciada en la auditoría realizada por la Oficina de Control Interno, según el criterio para el análisis de las acciones cumplidas (a) Desaparición de la causa de hecho. La revisión de efectividad se realizará nuevamente en el siguiente periodo de revisiones de efectividad del Plan de Mejoramiento por Procesos de la Entidad (PMP). (Adriana Barrios Rodríguez)
18/07/2023 Mediante correo electrónico remitido por el auditor se solicita la modificación del plan de mejora y la fecha de terminación, informado mediante memorando 20235000102633 por parte de la dependencia, en virtud de la declaratoria de no efectividad del plan, fruto del informe de auditoría interna al proyecto Sociedad Portuaria Bavaria radicado 20231020071543 de mayo de 2023. (Juan Diego Toro Bautista)</t>
  </si>
  <si>
    <t>https://anionline.sharepoint.com/:f:/s/PMPMotor/EgL4Qts5U75BpyCu69bnWGcB1st1lXgF0LG3ga_RTSVJOw?e=8LkmNK</t>
  </si>
  <si>
    <r>
      <rPr>
        <b/>
        <sz val="12"/>
        <rFont val="Aptos Narrow"/>
        <family val="2"/>
        <scheme val="minor"/>
      </rPr>
      <t>VICEPRESIDENCIA DE GESTIÓN CONTRACTUAL:</t>
    </r>
    <r>
      <rPr>
        <sz val="12"/>
        <rFont val="Aptos Narrow"/>
        <family val="2"/>
        <scheme val="minor"/>
      </rPr>
      <t xml:space="preserve"> 1. Se evidenció que en la estructuración del contrato de Interventoría se incluyeron obligaciones de difícil cumplimiento (e.g. que no se están exigiendo, que no son exigibles, que están en cabeza de otra entidad) por parte de la Interventoría, generando que el contrato de Interventoría no se cumpla a cabalidad. Estas obligaciones se mencionan a continuación:
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
b. “Constatar el estado y cumplimiento de los Reglamentos Técnicos de Operación.”
c.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d. “Verificar que el concesionario cumpla con el código de buen gobierno.”
e. Plazo de entrega de informes de Interventoría: se evidenció una contradicción entre el contrato de Interventoría estructurado por la Vicepresidencia de Gestión Contractual y su anexo 3 (Metodología y Plan de Cargas de Trabajo), referente al plazo máximo de entrega de informes mensuales de Interventoría: en el literal iii de la cláusula 4.2 del contrato se establece que este plazo es de los 5 primeros días hábiles de cada mes, mientras que en la sección 2.4.1. del Anexo 3 se establece que el plazo es los 8 primeros días calendario de cada mes.</t>
    </r>
  </si>
  <si>
    <t>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
2. Evidenciar mediante un nuevo contrato de Interventoría, la depuración de las obligaciones frente a los contratos auditados.
3. Presentar a la OCI una aclaración sobre el alcance de la obligación relacionada con el cumplimiento del reglamento técnico de operación, de manera que, se evidencie su cumplimiento por parte de la interventoría.
4. La interventoría actual incluirá en los informes mensuales la matriz de riesgos del Contrato de Concesión.</t>
  </si>
  <si>
    <t>20/08/2021</t>
  </si>
  <si>
    <t>(02/11/2018)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solicitaron los avances del ajuste del plan de la supervisión, en conjunto con la supervisión del proyecto Sociedad Portuaria Algranel, de acuerdo con lo acordado en reunión del 02 de noviembre de 2018.
(21/12/2018) Se llevó a cabo reunión de asesoría con la supervisión del proyecto, se ajustó y reprogramó el plan de mejoramiento.
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
04/07/2019 -	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
29/10/2019 En reunión des seguimiento del 20/09/2019, se precisó: en cuanto a los literales b, c y e de la no conformidad No. 3647, se tiene el siguiente seguimiento:
B: 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
C:  La Interventoría actual incuirá en los informes mensuales la matriz de riesgos del contrato de concesión.
E: se evidencia la corrección de la minuta del contrato de Interventoría, para establecer que el plazo de entrega de informes mensuales es el indicado en el plan de cargas, anexo 4 del contrato.
En consecuencia, la supervisión solicita modificar la fecha de finalización para el 30 de diciembre de 2019 queda pendiente la ejecución de las acciones de mejoramiento asociadas con los literales b y c de la no conformidad No. 3647.
 (Carlos Felipe Sánchez Pinzón)
4/02/2020 Mediante correo electrónico del 30 de enero de 2020, se recordó a la Supervisión que la fecha de finalización se encontraba vencida y se solicitó allegar los soportes ejecución de acciones de mejoramiento lo antes posible.
Mediante correo electrónico del 4 de febrero de 2020 se reiteró la solicitud. (Carlos Felipe Sánchez Pinzón)
18/04/2020 En reunión de seguimiento del 07/02/2020, se precisó:_x000D_
_x000D_
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Interventoría”._x000D_
C: La Interventoría actual incluirá en los informes en los informes mensuales la matriz de riesgos del Contrato de Concesión. _x000D_
_x000D_
Al respecto, se presenta mediante correo electrónico la aclaración respectiva al literal B y continúa pendiente la matriz de riesgos asociada al literal C._x000D_
_x000D_
En consecuencia, se actualiza el porcentaje de avance a 90% y según solicitud de la Supervisión, se actualiza la fecha de finalización para el 01/05/2020._x000D_
 (Carlos Felipe Sánchez Pinzón)
22/05/2020 Mediante correo electrónico del 8 de mayo de 2020 la Supervisión informó la gestión a la fecha y la gestión a realizar, por lo que solicita modificación de la fecha de finalización para el 30 de diciembre de 2020. (Carlos Felipe Sánchez Pinzón)
22/05/2020 Mediante correo electrónico se informó a la supervisión de la revisión de información allegada y de su actualización en el plan de mejormaiento por procesos de la Entidad. (Carlos Felipe Sánchez Pinzón)
10/07/2020 Según el último seguimiento reportado se acordó con la Supervisión ampliar el plazo de el PMP al 30 de diciembre de 2020 por lo cual se actualiza fecha de terminación según acordado. (Adriana Barrios Rodríguez)
1/12/2020 Se realiza seguimiento a través de correo electrónico solicitando avance de las acciones de mejoramiento (Adriana Barrios Rodríguez)
10/12/2020 Se recibió correo electrónico por parte de la supervisión el 7 de diciembre de 2020, evidenciando que a diciembre de 2020 no se liberaron los recursos solicitados para la contratación de la interventoría, por lo cual no se podría realizar la contratación de la interventoría. (Adriana Barrios Rodríguez)
11/12/2020  -Modificación de fecha- Mediante correo electrónico del 11 de diciembre de 2020 la Supervisión solicitó ampliación del plazo para cumplir con el plan de mejoramiento hasta el 30 de junio de 2021, debido a que a diciembre de 2020 no se cuenta con recursos para la constratación de una interventoría. (Adriana Barrios Rodríguez)
17/06/2021  -Modificación de fecha- Mediante correo electrónico la Supervisión informa que de acuerdo con el presupuesto asignado a la Gerencia de Proyectos Portuarios, el equipo de seguimiento al proyecto realizó la elaboración de estudios previos de la interventoría, los cuales fueron radicados al área de contratación con No. 20213030080493 con fecha del 28 de mayo de 2021, proceso que se encuentra en curso y de acuerdo con el cronograma estipulado culminará a inicios del mes de Agosto, por lo anterior se solicita plazo hasta el 20 de Agosto de 2021 para reportar la evidencia de contratación de la interventoría. (Adriana Barrios Rodríguez)
26/08/2021 La supervisión remitió el contrato de inverventoría N. VGC-521 de 2021, con lo que se evidenció el cumplimiento del plan de mejoramiento, así como las acciones de mejoramiento 3 y 4, por lo cual se da cierre a la No Conformidad. (Adriana Barrios Rodríguez)</t>
  </si>
  <si>
    <t>7.2.1 Se evidencia por esta auditoría el incumplimiento a los artículos: 8  Decreto 103 de 2015, artículo 11, literal g  de la Ley 1712 de 2014 y artículo 2.1.1.2.1.8. Decreto 1081 de 2015, en tanto que se identificó en la etapa contractual la ausencia de publicación en el SECOP de los informes de ejecución en 4 contratos, así: contrato No. 006 de 2007 licitación pública, contrato VE-637 de 2016 concurso de méritos, contrato VE-646 de 2017 concurso de méritos (interventoría) y contrato VE-490 de 2017 concurso de méritos (consultoría) identificados en el contenido de este informe de auditoría.</t>
  </si>
  <si>
    <t>1. Memorando del Coordinador del GIT Contratación, dirigido a los supervisores de los contratos de la muestra seleccionada por la auditoría, mediante el cual se solicita reemitir a este Grupo los informes de ejecución de los contratos respectivos en PDF, para efectos de su publicación en SECOP I.
2. Circular enviada por el Vicepresidente Jurídico a todos los vicepresidentes de la Entidad donde se reitere la necesidad de dar cumplimiento a lo dispuesto en el artículo 11 de la Ley 1712 de 2014 reglamentada parcialmente mediante el Decreto No. 103 de 2015, tal y como  se plasmó en al Circular Interna identificada con el radicado No. 20164090000404 de fecha 29 de diciembre de 2016. Adicionalmente, en dicha circular se recordará  a los supervisores y ordenadores de gasto que para los contratos adelantados en SECOP II, la publicación de los documentos originados en la etapa contractual deberá realizarse en la respectiva plataforma y será una obligación del supervisor del contrato, atendiendo para el efecto lo dispuesto por Colombia Compra Eficiente en la “Guía para hacer la gestión contractual en el SECOP II”</t>
  </si>
  <si>
    <t xml:space="preserve">La auditora considera que las acciones de mejoramiento planteadas  por el área auditada son adecuadas y necesarias para superar la no conformidad advertida. </t>
  </si>
  <si>
    <t>26/11/2018: Se hará seguimiento en el mes de febrero de 2019 para determinar la efectividad de dichas acciones.
12/11/2019 OCI 98. Mediante correo electrónico se remitió a la OCI copia de los radicados Nos. 20187030202183 y 20187030196353. (Andrés Fernando Huérfano Huérfano)</t>
  </si>
  <si>
    <r>
      <t xml:space="preserve">INTERVENTORÍA: </t>
    </r>
    <r>
      <rPr>
        <sz val="12"/>
        <rFont val="Aptos Narrow"/>
        <family val="2"/>
        <scheme val="minor"/>
      </rPr>
      <t>1. No se evidenció que el Concesionario haya adoptado medidas preventivas y/o correctivas necesarias para mitigar las fallas que la Interventoría identificó en el sistema de detección de incendios en el túnel de Quebradablanca en noviembre de 2017, a pesar de que la Interventoría debe monitorear la corrección de este tipo de deficiencias conforme a la obligación de la sección 3.3.2.3 (b) de la metodología y plan de cargas de trabajo de interventoría citada a continuación:
“Monitorear la corrección por parte del Concesionario de los deterioros o deficiencias detectadas, en especial aquellos que pudieran afectar a la transitabilidad del Sector.”</t>
    </r>
  </si>
  <si>
    <t>Bogota - Villavicencio</t>
  </si>
  <si>
    <t>OCTUBRE DE 2018</t>
  </si>
  <si>
    <t>1.  Requerir al Concesionario cronograma de implementación de acciones correctivas. 50% (Término: 10-05-2019)
2. Informe de interventoría sobre obligación del Concesionario de adoptar medidas preventivas y/o correctivas necesarias para mitigar las fallas en el sistema de detección de incendios en el túnel de Quebaradablanca. 50% (Término: 28-02-2020)</t>
  </si>
  <si>
    <t>05/12/2018 Vía corrreo electrónico se recibió copia de comunicación con radicado ANI No. 20184091266352, mediante la cual la Interventoría propone acciones de mejoramiento. A la espera de evidencias de cumplimiento. Avance a la fecha: 0%
15/03/2019 – Esta Oficina solicita se allegue la gestión realizada para la conformidad de acuerdo con lo consignado en el plan de mejoramiento propuesto en el Rad. ANI 20184091266352 el cual se estableció fecha de cierre en enero de 2019, actualmente con fecha vencida. Se solicita allegar evidencias de la gestión y nueva fecha de cierre de la misma. (0%) 
30/04/2019 - Vía correo electrónico se solicitó a la interventoría evidencias del cumplimiento del plan de mejoramiento. Asimismo, se requirió que, en caso de no contar con esas evidencias, proponer una nueva fecha para el cumplimiento del plan de mejoramiento, debidamente justificada, dado que a la fecha este se encuentra vencido.  Al respecto, la supervisión respondió, por ese mismo medio, solicitando una reunión interna al respecto debido a que el contrato No. 444 de 1994 esta en reversión y finalzia aproximadamente el 23 de julio de 2019 (0%)
29/05/2019 El 03 de mayo 2019 se llevó a cabo reunión con la interventoría y con la supervisión y se modificó plan de mejoramiento al igual que fecha de terminación. Posteriormente, el 13/05/2019, se recibió copia de comunicación con radicado ANI No. 20194090476192 del 10/05/2019 mediante la cual la Interventoría solicitó al Concesionario el cronograma de acciones correctivas y de mantenimiento para el cable sensor de incendios del túnel de Quebradablanca, lo cual genera un avance del 50% del plan de mejoramiento.
El 24 de mayo de 2019 se recibió copia de comunicación con radicado ANI No. 20194090529892, mediante la que el Concesionario atiende la solicitud de la interventoría (Rad 20194090476192) indicando que realizó la totalidad de las actividades de mantenimiento a dicho sistema hasta la fecha que se informó que no era posible su reparación (19/12/2017) y que recomienda a la ANI impermeabilizar el túnel. Al respecto, la OCI solicitó, vía correo electrónico, concepto de la interventoría.
(Daniel Felipe Sáenz Lozano)
02/07/2019 Vía correo electrónico se solicitaron evidencias de procedencia de acciones correctivas por parte del Concesionario al sistema de detección de incendios en el túnel de Quebradablanca, en vista de que el plan de mejoramiento vigente vence el 15 de julio de 2019. (Daniel Felipe Sáenz Lozano)
01/08/2019 Vía correo electrónico, se reiteró solicitud del 2 de julio de 2019. A la fecha el plan de mejoramiento se encuentra vencido. (Daniel Felipe Sáenz Lozano)
23/08/2019 Vía correo electrónico, se reiteró solicitud de evidencias de cumplimiento al plan de mejoramiento debido a que a la fecha este se encuentra vencido. (Daniel Felipe Sáenz Lozano)
26/09/2019 Vía correo electrónico, se reiteró solicitud de evidencias de cumplimiento al plan de mejoramiento debido a que a la fecha este se encuentra vencido. (Daniel Felipe Sáenz Lozano)
22/10/2019 Se adelantó reunión en conjunto con la Interventoría, Supervisión y la Oficina de Control Interno, la que tuvo como resultado modificación de la segunda acción de mejoramiento así: Concepto de interventoría sobre obligación del Concesionario de adoptar medidas preventivas y/o correctivas necesarias para mitigar las fallas en el sistema de detección de incendios en el túnel de Quebradablanca. Fecha de entrega: 28-10-2019. (Daniel Felipe Sáenz Lozano)
30/10/2019 Con base en el radicado ANI No. 20194091137432 del 29 de octubre de 2019, se evidenció que la Interventoría reiteró al Concesionario la adopción de las medidas correctivas y de mantenimiento del cable sensor de incendios y, además, que remita en forma inmediata el plan o cronograma de actividades con el propósito de habilitar nuevamente la operación del equipo, so pena de que se recomiende a l ANI adoptar las medidas sancionatorias a que haya lugar. En este sentido, se tendría pendiente evidenciar las acciones de parte del Concesionario o el concepto de Interventoría sobre obligación del Concesionario de adoptar medidas preventivas y/o correctivas necesarias para mitigar las fallas en el sistema de detección de incendios en el túnel de Quebradablanca. En virtud de que el plan de mejoramiento tiene fecha de terminación 28-10-2019, vía correo electrónico, se requirió a la Interventoría proponer nueva fecha para dar cumplimiento al plan de mejoramiento y, de considerarlo procedente, analizar pertinencia de modificación del plan de mejoramiento para esta no conformidad. (Daniel Felipe Sáenz Lozano)
28/01/2020 El 27/01/2020, vía correo electrónico se solicitó a la Supervisión documentación que soporte los avances que se han tenido para subsanar la no conformidad cuyo plan, acorde al PMP vigente venció el pasado 28 de octubre de 2019. (Daniel Felipe Sáenz Lozano)
11/02/2020 Tras reunión con el Líder de Equipo de Supervisión, Ingeniera de Apoyo y Director de Interventoría se acordó modificación de la segunda acción de mejoramiento, así: Informe de interventoría sobre obligación contractual del Concesionario de adoptar medidas preventivas y/o correctivas necesarias para mitigar las fallas en el sistema de detección de incendios en el túnel de Quebradablanca. Fecha de entrega: 28-02-2020. (Daniel Felipe Sáenz Lozano)
12/03/2020 Mediante correo electrónico del 11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
27/03/2020 Mediante correo electrónico del 26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 (Daniel Felipe Sáenz Lozano)
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
30/04/2020 Mediante correo electrónico del 27 de abril de 2020 la Supervisión solicitó prórroga de cinco días hábiles para atender solicitud realizada mediante radicado ANI No. 20201020055143 del 13 de abril de 2020. En este periodo de prórroga se evidencia que la Interventoría, mediante memorando con radicado ANI No. 2020-409-038062-2 del 28 de abril de 2020 dio cumplimiento a la segunda acción de mejoramiento, concluyendo que “Así las cosas, de acuerdo con la revisión de antecedentes referidos, se evidencia que no se cuenta con soporte contractual para exigir a Coviandes la ejecución de actividades tendientes a la reposición del cable sensor de incendios del túnel Quebradablanca, máxime teniendo en cuenta que la reversión del corredor vial y su infraestructura ya se surtió, y en la actualidad la operación y mantenimiento del mismo está a cargo de Coviandina mediante el contrato 005 de 2015”_x000D_
_x000D_
En ese sentido, a pesar de que se cumplió con el plan de mejoramiento, se recomendó a la Vicepresidencia Ejecutiva que en el marco del contrato No. 005 de 2015 se considere ejecutar las intervenciones que requiere el túnel de Quebradablanca para asegurar la integridad de los usuarios del corredor vial Bogotá - Villavicencio. (Daniel Felipe Sáenz Lozano)</t>
  </si>
  <si>
    <r>
      <t xml:space="preserve">INTERVENTORÍA: </t>
    </r>
    <r>
      <rPr>
        <sz val="12"/>
        <rFont val="Aptos Narrow"/>
        <family val="2"/>
        <scheme val="minor"/>
      </rPr>
      <t xml:space="preserve">3. No se evidenció que la Interventoría haya informado a la Entidad de un posible incumplimiento del contrato de concesión, conforme a sus facultades y deberes definidas en el artículo 84 de la Ley 1474 de 2011,  con relación a la actual ausencia de control de transporte de carga de la estación de pesaje Alto de la Cruz en uno de los dos sentidos de tránsito vehicular (Villavicencio – Bogotá), siendo esto una obligación definida en la sección Reglamento para la operación de la estación de pesaje del Manual Báscula Camionera Fija (Estación de Pesaje del Alto de la Cruz – Procedimiento de Funcionamiento): “En la Estación de Pesaje ubicada en el Alto de la Cruz se debe garantizar el control de peso de los vehículos de transporte de carga, las veinticuatro (24) horas del día, en los dos sentidos de tránsito vehicular (…)”.  </t>
    </r>
  </si>
  <si>
    <t>1. Apremiar a Coviandes por la implementación de un plan de acción para prevenir el incumplimiento en el porcentaje mínimo de pesaje de vehículos de carga al año 50%, establecido en el Reglamento de Operación. 50%
2. Efectuar seguimiento al plan de acción establecido por el Concesionario. 50%</t>
  </si>
  <si>
    <t>05/12/2018 Vía corrreo electrónico se recibió copia de comunicación con radicado ANI No. 20184091266352, mediante la cual la Interventoría propone acciones de mejoramiento. En esa misma comunicación se evidenció que la Interventoría mediante comunicación ANI No. 20184091157852  dio cumplimiento a la primera acción de mejoramiento ya que requirió al Concesionario la implementación de un plan de acción para prevenir un eventual incumplimiento de la obligación contractual de pesar como mínimo el 50% de los vehículos de carga al año. Pendiente evidenciar cumplimiento de segunda acción de mejoramiento. Avance a la fecha: 50%.
07/03/2019 - La OCI solicito mediante correo electronico a la supervision allegar evidencias del seguimiento al plan de acción establecido por el concesionario para prevenir un eventual incumplimiento de la obligación contractual al pesar como mínimo el 50% de los vehículos de carga al año y nueva propuesta de fecha para el cierre de la no conformidad
3651. 15/03/2019 – La Supervisión allega a esta oficina copia del oficio Rad. ANI 20194090267262 del 14/03/2019, donde la interventoría describe el seguimiento que se esta ejecutando al plan de acción establecido por el ]Concesionario para garantizar el cumplimiento del porcentaje mínimo de pasaje de vehículos de carga al año. Por lo tanto, se da cierre a la no conformidad. (100%)</t>
  </si>
  <si>
    <r>
      <t xml:space="preserve">SUPERVISIÓN: </t>
    </r>
    <r>
      <rPr>
        <sz val="12"/>
        <rFont val="Aptos Narrow"/>
        <family val="2"/>
        <scheme val="minor"/>
      </rPr>
      <t>1. Se evidenció que en julio de 2018 la Interventoría reportó a la Vicepresidencia Ejecutiva que el Concesionario incumplió con la etapa 2 (Adquisición de predios) del Adicional No. 1 al contrato de concesión No. 444 de 1994; no obstante, la Supervisión no ha hecho la solicitud formal al Equipo de Procesos Sancionatorios de la Vicepresidencia Jurídica del inicio del procedimiento administrativo sancionatorio correspondiente, lo que contraría lo definido en el artículo 84 del Estatuto Anticorrupción (Ley 1474 de 2011) según el cual es deber de la Supervisión mantener informada a la Entidad de los incumplimientos del contrato.</t>
    </r>
  </si>
  <si>
    <t>1.	Actualización de informe de interventoría respecto del estado actual de la etapa 2 (adquisición de predios) del Adicional No.1 al contrato de concesión No. 444 de 1994. (50%). Fecha de entrega: 28-02-2020.
2.	Informe integral por parte de la Supervisión sobre el estado actual de la etapa 2 (adquisición de predios), indicando la procedencia de algún tipo de acción jurídica. (50%) . Fecha de entrega: 28-02-2020.</t>
  </si>
  <si>
    <t>16/11/2018 Vía correo electrónico la Supervisión remitió plan de mejoramiento. A la espera de evidencias de la solicitud formal del proceso sancionatorio para dar cierre a la no conformidad.
03/12/2018 Con base en comunicación con radicado ANI No. 20186060188993 mediante la cual la Supervisión solicitó prórroga para cumplir con las acciones de mejoramiento debido a que se viene adelantando el análisis predio a predio, con las fechas de las actuaciones adelantadas por el Concesionario, se modificó fecha de terminación a 14 de diciembre de 2018. A la espera de evidencias de la solicitud formal del proceso sancionatorio para dar cierre a la no conformidad.
07/03/2019 - La OCI solicito mediante correo electronico a la supervision allegar evidencias memorando de solicitud formal de procedimiento administrativo sancionatorio debido al incumplimiento del análisis predio a predio y nueva fecha propuesta para el cierre de las no conformidades
15/03/2019 – La Supervisión allega a esta oficina mediante correo electrónico el oficio (Rad. ANI 20195000060681 del 28/02/2019) por el cual se solicita a la interventoría actualizar y completar la descripción detallada de cada uno de los predios indicando labores adelantadas por el concesionario y la interventoría (10 días), lo que se evidencia gestión por parte de la supervisión. Se espera pronunciamiento por parte de la supervisión si con la actualización es procedente el inicio sancionatorio, de ser así, allegar copia de la solicitud formal del mismo para dar cierre a la no conformidad, de la misma manera se solicita se proponga nueva fecha para el cierre de esta, teniendo en cuenta que se venció en diciembre de 2018. (50%) 
30/04/2019 Vía correo electrónico se solicitó memorando de solicitud formal de inicio de procedimiento administrativo sancionatorio con el fin de dar cierre a la no conformidad, cuyo plan de mejoramiento vigente tenía 31/12/2018 como fecha de terminación. Se solicitó que, en caso de no tener el memorando, proponer una nueva fecha, debidamente justifcada, para dar cumplimiento al plan de mejoramiento.
29/05/2019 El 03/05/2019 se llevó a cabo reunión con la interventoría y con la supervisión, en la cual se estableció nueva fecha de terminación del plan de mejoramiento: 31-05-2019. (Daniel Felipe Sáenz Lozano)
02/07/2019 Vía correo electrónico se solicitó copia del memorando de solicitud formal de procedimiento administrativo sancionatorio debido al incumplimiento del Concesionario de adquirir los predios contemplados en la etapa 2 del Adicional No. 1. El plazo para remitir este memorando venció el pasado 31 de mayo de 2019. (Daniel Felipe Sáenz Lozano)
01/08/2019 Vía correo electrónico, se reiteró solicitud del 2 de julio de 2019. A la fecha el plan de mejoramiento se encuentra vencido. (Daniel Felipe Sáenz Lozano)
23/08/2019 Vía correo electrónico, se reiteró solicitud de evidencias de cumplimiento al plan de mejoramiento debido a que a la fecha este se encuentra vencido. (Daniel Felipe Sáenz Lozano)
26/09/2019 Vía correo electrónico, se reiteró solicitud de evidencias de cumplimiento al plan de mejoramiento debido a que a la fecha este se encuentra vencido. (Daniel Felipe Sáenz Lozano)
03/10/2019 Vía correo electrónico se solicitó a los profesionales prediales del Equipo de Apoyo a la Supervisión evidencias del cumplimiento del plan de mejoramiento (Memorando de Solicitud Formal de Procedimiento Administrativo Sancionatorio) (Daniel Felipe Sáenz Lozano)
04/10/2019 Ante la solicitud del 3 de octubre de 2019, el GIT Predial y Jurídico Predial reiteró que en diciembre de 2018 remitió a la Vicepresidencia Ejecutiva informe para solicitar el proceso sancionatorio (Rad ANI No. 20186040199713). Por su parte, el apoyo jurídico de la Supervisión informó, también vía correo electrónico, que:
1. Se actualizara la tasación de la multa a la fecha.
2. Se actualizara el informe sobre el presunto incumplimiento, toda vez que los profesionales del área predial señalaron que muchos de los predios ya había sido objeto de avances en la gestión predial, lo anterior, tendiendo en cuenta que pasó mas de un año desde el informe presentado por la Interventoría, sin que se hubiese iniciado al proceso sancionatorio.
3. Se efectuara por parte de la interventoría el análisis sobre las circunstancias de modo tiempo y lugar que permiten concluir negligencia o culpa del concesionario respecto de la gestión predial de los inmuebles sobre los que aún no se ha perfeccionado la tradición.
No obstante, lo anterior, a la fecha no se ha solicitado el inicio del procedimiento administrativo sancionatorio correspondiente. En este sentido, se solicitó a la Supervisión proponer una nueva fecha de terminación del plan de mejoramiento y, si lo consideran, proponer nuevas acciones ya que el plan actual se encuentra vencido. (Daniel Felipe Sáenz Lozano)
22/10/2019 Se adelantó reunión entre Interventoría, Supervisión y Oficina de Control Interno, la cual tuvo como resultado modificación del plan de mejoramiento así:
1. Actualización de informe de interventoría respecto del estado actual de la etapa 2 (adquisición de predios) del Adicional No.1 al contrato de concesión No. 444 de 1994, con el cual la Supervisión definirá procedencia o no del inicio del proceso sancionatorio. Fecha de entrega: 24-10-2019.
2. En caso de ser procedente, la Supervisión evidenciará la solicitud formal al Equipo de Procesos Sancionatorios de la Vicepresidencia Jurídica. Fecha de entrega: 15-11-2019.
 (Daniel Felipe Sáenz Lozano)
30/10/2019 El 29-10-2019, vía correo electrónico, se recibió copia del informe actualizado de Interventoría respecto del estado actual de la atapa 2 (Rad ANI No. 2019-409-112655-2), en el cual recomienda a la ANI dar inicio al proceso sancionatorio correspondiente debido a que el Concesionario no ha adquirido la totalidad de los predios. Lo anterior evidencia cumplimiento de la acción de mejoramiento No. 1, acordada en mesa de trabajo del pasado 22-10-2019.
Vía correo electrónico, se informó estado de la no conformidad, indicando que se tendría pendiente el cumplimiento de la acción de mejoramiento No. 2, referente a acciones procedentes de parte de la Supervisión. Avance a la fecha: 50%. (Daniel Felipe Sáenz Lozano)
28/01/2020 El 27/01/2020, vía correo electrónico se solicitó a la Supervisión documentación que soporte los avances que se han tenido para subsanar la no conformidad cuyo plan, acorde al PMP vigente venció el pasado 15 de noviembre de 2019. (Daniel Felipe Sáenz Lozano)
11/02/2020 Tras reunión con el Líder de Equipo de Supervisión, Ingeniera de Apoyo y Director de Interventoría se acordó modificación del plan de mejoramiento, así:
1. Actualización de informe de interventoría respecto del estado actual de la etapa 2 (adquisición de predios) del Adicional No.1 al contrato de concesión No. 444 de 1994. Fecha de entrega: 28-02-2020
2. Informe integral por parte de la Supervisión sobre el estado actual de la etapa 2 (adquisición de predios), indicando la procedencia de algún tipo de acción jurídica. Fecha de entrega: 28-02-2020.
 (Daniel Felipe Sáenz Lozano)
01/03/2020 El 27 de febrero de 2020, vía correo electrónico, se recibió copia de informe de Interventoría con estado actual de la etapa 2 (adquisición de predios), el que se radicó en la Entidad con la comunicación No. 20204090167882. Allí se indica que se tienen 24 predios en gestión (7 en expropiación, 7 en adquisición y 10 en saneamiento)._x000D_
_x000D_
En el correo electrónico mencionado, la Supervisión indicó que se encuentra trabajando en la acción correctiva No. 2, sobre lo cual la Oficina de Control Interno generó las alertas del caso debido al vencimiento del término del plan de mejoramiento. (Daniel Felipe Sáenz Lozano)
12/03/2020 Mediante correo electrónico del 11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
27/03/2020 Mediante correo electrónico del 26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
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
04/05/2020 Mediante correo electrónico del 27 de abril de 2020 la Supervisión solicitó prórroga de cinco días hábiles para atender solicitud realizada mediante radicado ANI No. 20201020055143 del 13 de abril de 2020. En este periodo de prórroga la Supervisión radicó memorando ANI No. 20205000061503 del 30 de abril de 2020, mediante el cual remitió informe actualizado de la interventoría del proyecto con relación al estado actual de la gestión predial del Concesionario (Rad ANI No. 20204090167882), que, en términos generales, indica que se tienen 24 predios en gestión._x000D_
_x000D_
En dicha comunicación la Supervisión concluyó que: _x000D_
_x000D_
“(…) las gestiones prediales que se encuentran pendientes para cada uno de estos inmuebles hacen parte de los pendientes prediales incluidos en el documento denominado “ACTA DE REVERSION Y ENTREGA”, formato GCSP-F-118, donde en el capítulo V. OBSERVACIONES Y CONSTANCIAS, numeral 15, se especificó el pendiente a cargo del concesionario así: “15. COVIANDES debe culminar la gestión de adquisición de veinticuatro (24) predios de la doble calzada que aún no se encuentran registrados a nombre de la ANI (trámites que han requerido la intervención de instituciones y autoridades diferentes a la ANI y Coviandes) y la ANI se obliga a pagar los valores de dichos predios en los términos contractuales; también debe COVIANDES realizar las correcciones requeridas en relación con las áreas de los predios 1-191 y 3A-028 que ya se encuentran registrados a nombre de la ANI. (…).”_x000D_
_x000D_
(…) _x000D_
_x000D_
Así mismo, es preciso indicar que no es procedente ningún tipo de acción jurídica, lo que procede contractualmente, para la etapa 2 del Adicional No. 1 de 2010, es que la Concesionaria Vial de los Andes S.A.S culmine la gestión de adquisición de dichos inmuebles. Actividades de vigilancia y control que continúan estando incluidas dentro del alcance del Contrato de Interventoría 067 de 2012, suscrito con el Consorcio Interconcesiones, el cual se encuentra en ejecución a la fecha.”_x000D_
_x000D_
En ese orden de ideas, se evidenció cumplimiento de la acción No. 2 del plan de mejoramiento propuesto por la Supervisión. Se dio cierre a la No Conformidad y se recomendó vía correo electrónico seguimiento a la gestión, tanto de Interventoría como de Concesionario, en la gestión predial que continua pendiente a la fecha. (Daniel Felipe Sáenz Lozano)</t>
  </si>
  <si>
    <t>1. Se observó una diferencia entre el valor reportado como inversión en propiedad planta y equipo y las cifras presentadas en los estados Financieros de la Fiduciaria. En el marco del informe Informe de auditoría a las inversiones de capital privado y régimen de contraprestaciones y retribuciones de los diferentes modos de concesión. Esta esta asociada a un proyecto particular Cartagena-Barranquilla y no esta ligada a otros proyectos.</t>
  </si>
  <si>
    <t>Cartagena - Barranquilla - Circunvalar 4G.</t>
  </si>
  <si>
    <t>1. Solicitar a la fiduciaria los ajustes de los valores en los estados financieros del fideicomiso
2. Ajustes realizados por la fiducia</t>
  </si>
  <si>
    <t>30/04/2019 La supervisión con el radicado No. 2019-308-012896-1, le solicita a la interventoría corregir el error.
25/07/2019 Mediante radicado No. 2019-409-070842-2 del 11 de julio de 2019, la interventoría le solicitó realizar a la fiduciaria los ajustes.
29/08/2019 Mediante correo electrónico de fecha 28 de agosto de 2019, la dependencia remite los soportes de la fiduciaria Bancolombia en donde se realizaron los ajustes a la propiedad, planta y equipo del patrimonio autonomo PA costera y corrección en los estados financieros del patrimonio autonomo. Se certifica el cumplimiento del plan (Luz Jeni Fung Muñoz)</t>
  </si>
  <si>
    <t>1. 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la primera versión de un documento que debe ser revisado y actualizado permanentemente con los cambios emanados por las políticas de Gobierno Digital y demás cambios normativos. Lo anterior incumple el requisito 5.1. Liderazgo y compromiso de la Norma.</t>
  </si>
  <si>
    <t>Presentar para aprobación a la alta dirección de la ANI la política de seguridad de la información revisada y actualizada</t>
  </si>
  <si>
    <t>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primera versión de un documento que debe ser revisado y actualizado permanentemente con los cambios emanados por las políticas de Gobierno Digital y demás cambios normativos. Lo anterior incumple el requisito 5.1. Liderazgo y compromiso de la Norma.</t>
  </si>
  <si>
    <t>30/11/2018 Se aprueba el plan de acción propuesto
07/06/2019 El mes de mayo de 2019, se aprobó por parte del comité MIPG la política de seguridad, sin embargo, con base en el documento y en el marco normativo se considera que está política debe ser aprobada por la presidencia de la ANI. Estos argumentos se expondran en reunión en el mes de junio de 2019. Por esta razón se mantiene abierta y se amplía el plazo hasta el 31 de agosto de 2019. (Juan Diego Toro Bautista)</t>
  </si>
  <si>
    <t xml:space="preserve">2. 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t>
  </si>
  <si>
    <t xml:space="preserve">• Presentar a la Alta Dirección de la ANI la propuesta de la política de seguridad de la información para su aprobación.
• Documentar y presentar para aprobación por la Alta Dirección el manual de políticas y lineamientos de seguridad de la información, en el cual incluya la definición de:
o Frecuencia para la revisión / actualización de la política de seguridad de la información.
o Roles y responsabilidades para la gestión de la seguridad de la información.  
</t>
  </si>
  <si>
    <t xml:space="preserve">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t>
  </si>
  <si>
    <t>30/11/2018 Se aprueba el plan de acción propuesto
07/06/2019 En el mes de mayo de 2019 se aprobó por parte del comité MIPG la política de seguridad. Esta política incluyó la responsabilidad de los servidores frente a la política. En virtud de lo anterior se cierra la no conformidad. (Juan Diego Toro Bautista)</t>
  </si>
  <si>
    <t xml:space="preserve">3.  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t>
  </si>
  <si>
    <t xml:space="preserve">• Estandarizar y vincular el esquema de registro de los riesgos de seguridad de la información (matriz de riesgos) en la metodología de administración de riesgos definida en la Entidad.
• Realizar jornadas de identificación de riesgos de seguridad de la información por procesos de la Entidad
• Definir y aplicar estrategias de evaluación del desempeño del SGSI entre ellas:
o Definir y ejecutar un esquema de seguimiento a planes de acción para el tratamiento de riesgos 
o Definir esquema de indicadores y métricas de gestión del SGSI; realizar la recolección de información de acuerdo a frecuencia establecida.
o Realizar análisis de resultados de seguimientos e indicadores con propósitos de toma de decisiones con visión de fortalecimiento del SGSI
</t>
  </si>
  <si>
    <t xml:space="preserve">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t>
  </si>
  <si>
    <t>30/11/2018 Se aprueba el plan de acción propuesto
07/06/2019 Se han venido adelantando mesas de trabajo como evidencia de las actividades de seguimiento al tratamiento de riesgos y se adelantó la auditoría por parte de la Oficina de Control Interno, adicional se tiene programado para el mes de octubre de 2019. Se cierra la no conformidad. (Juan Diego Toro Bautista)</t>
  </si>
  <si>
    <t>La Entidad no asignó el presupuesto para los planes y programas de capacitación, dando lugar al incumplimiento del art. 11 literal d de la Ley 1567 de 1998.</t>
  </si>
  <si>
    <t>En la vigencia 2019, se apropiaron recursos para el plan y programas de capacitación de la Entidad.</t>
  </si>
  <si>
    <t>26/02/2019: No se ha recibido acción de mejora para tratar esta no conformidad.
El auditado informa mediante correo electrónico, que se tomó una corrección para este año asignando presupuesto para el PIC. Durante el año, se hará seguimiento a la ejecución del presupuesto asignado y de esta manera se realizará el cierre de la no conformidad.
31/05/2019 Se estipula en el Plan Institucional de Capacitación, publicado en la página web de la Entidad _x000D_
(https://www.ani.gov.co/sites/default/files/u502/plan_insitucional_de_capacitacion_2019_def_0.docx), que se asignó recursos para el plan bajo el CDP 30619._x000D_
Se consulta en el SIIF Nación el estado de este CDP, y se observó que tiene una asignación presupuestal por $100.000.000 asociado al compromiso número 98719 del 29 de marzo de 2019 con la Universidad Nacional de Colombia bajo el contrato 396 bajo el objeto “Ejecutar los programas que hacen parte del plan de capacitación de la Agencia Nacional de Infraestructura ANI, para la vigencia 2019”. Hasta el momento no se encuentra obligado el presupuesto._x000D_
De acuerdo con la información anterior, se observó que se encuentra en trámite la ejecución del presupuesto asociado al plan institucional de capacitación. Se realizará en el mes de agosto el seguimiento a la ejecución presupuestal de este rubro._x000D_
Se registra un avance del 50% en la acción de mejora propuesta._x000D_
 (Yuly Andrea Ujueta Castillo )
02/08/2019 De acuerdo con el seguimiento realizado en el informe pormenorizado de julio del presente año, se evidenció que el presupuesto asignado para el Plan Institucional de Capacitación – PIC 2019, corresponde a $100.000.000. De igual manera se evidenció que a través del contrato interadministrativo No. 396 con la Universidad Nacional de Colombia se han ejecutado $20.247.000 millones de pesos del presupuesto asignado para este fin._x000D_
Se mantiene el 50% de avance. (Yuly Andrea Ujueta Castillo )
28/11/2019 De acuerdo con el seguimiento realizado en el informe pormenorizado del mes de noviembre del presente año, se evidenció que a través del contrato interadministrativo No. 396 con la Universidad Nacional de Colombia se han ejecutado $82.000.000 del presupuesto asignado. Por lo anterior, se refleja un avance del 82% en esta no conformidad. (Yuly Andrea Ujueta Castillo )
10/02/2020 De acuerdo con el ultimo seguimiento realizado a través del informe pormenorizado del Sistema de Control Interno, se evidenció la ejecución del presupuesto asignado al PIC, en un 100%._x000D_
_x000D_
De acuerdo con el plan de acción formulado por la Entidad, se determina que se cumplió y en consecuencia se realiza el cierre de esta no conformidad. (Yuly Andrea Ujueta Castillo )</t>
  </si>
  <si>
    <t>2. Se configura no conformidad en cabeza de la Vicepresidencia Jurídica asociada a la inadecuada gestión de la Bitácora del proceso de contratación de mayor cuantía para interventoría integral del Contrato de Concesión No 007 de 2007 del proyecto de concesión vial “Girardot – Ibagué – Cajamarca” de acuerdo con las siguientes observaciones:
a) No se incluyen en la Bitácora del proyecto los requisitos generales que se relacionan a continuación:
• Designación de responsables de garantizar la conformación de la Bitácora
• Solicitud de asignación del código de bitácora
• Soporte de asignación del código de bitácora
• Soporte de radicación para custodia en el área de archivo y correspondencia
b) Se incumple el objetivo de la Bitácora del proyecto asociado a que se pueda establecer la titularidad de la responsabilidad de la trazabilidad,  de todos los funcionarios y contratistas de la ANI que participen en el proceso de conformación de la bitácora en cada una de sus diferentes fases (1. Estructuración técnica y financiera, 2. Estructuración legal, 3. Contratación, y 4. Modificación contractual) en las cuales se deben registrar todos los datos importantes y decisiones que se adopten durante el proceso de estructuración, desde su inicio y hasta la suscripción del contrato u otrosí respectivo.
c) Se incumple con la obligación de conformar la Bitácora del proyecto como instrumento de trazabilidad independiente y complementario, tanto al SECOP, como a la carpeta contractual.</t>
  </si>
  <si>
    <r>
      <t xml:space="preserve">La Gerencia de Contratación adelantó la Bitácora correspondiente al Proceso de Selección No. VJ-VGC-CM-002-2018 (Proyecto GIC - Contrato de Concesión No. 007 de 2007), siguiendo de manera estricta los requisitos que exige la Resolución No. 959 de 2013.  Para el efecto, se adjunta a este documento en un (1) folio el </t>
    </r>
    <r>
      <rPr>
        <i/>
        <sz val="12"/>
        <rFont val="Aptos Narrow"/>
        <family val="2"/>
        <scheme val="minor"/>
      </rPr>
      <t>"Certificado de Debida Diligencia Bitácora de Proyecto - Gestión Jurídica"</t>
    </r>
    <r>
      <rPr>
        <sz val="12"/>
        <rFont val="Aptos Narrow"/>
        <family val="2"/>
        <scheme val="minor"/>
      </rPr>
      <t>, de fecha 31 de agosto de 2018.  Es de resaltar en este punto que no es aplicable el soporte de radicación para la custodia de la Bitácora en el Área de Archivo, en razón a que quien ejerce esta función durante las Vigencias 2018 y 2019 es precisamente la Gerencia de Contratación, misma que tiene a su cargo su elaboración. Por las razones enunciadas, amablemente se solicita el cierre de la presente No Conformidad.</t>
    </r>
  </si>
  <si>
    <t>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t>
  </si>
  <si>
    <r>
      <t xml:space="preserve">Auditoria Agosto 2018: 7.2.4 Se mantiene la no conformidad prevista en el informe de seguimiento del segundo semestre del año 2017, en tanto que se identificó por parte de esta auditoría que aún existen procesos judiciales que no tienen previsto el valor de la provisión contable ni la calificación del riesgo procesal, lo cual constituye un incumplimiento a las funciones del apoderado previstas en el artículo 2.2.3.4.1.10, numerales 4 y 5 del Decreto 1069 de 2015, y lo establecido en el Instructivo del Sistema Único de Gestión e Información Litigiosa del Estado E-KOGUI V 5.0 de la Agencia Nacional de Defensa Jurídica de Estado. 
</t>
    </r>
    <r>
      <rPr>
        <sz val="12"/>
        <color rgb="FFFF0000"/>
        <rFont val="Aptos Narrow"/>
        <family val="2"/>
        <scheme val="minor"/>
      </rPr>
      <t xml:space="preserve">Auditoría febrero 2019: </t>
    </r>
    <r>
      <rPr>
        <sz val="12"/>
        <rFont val="Aptos Narrow"/>
        <family val="2"/>
        <scheme val="minor"/>
      </rPr>
      <t xml:space="preserve">
6.2.2 En lo que se refiere a la calidad de los registros, sección calificación del riesgo, se evidenció que del total de 1315 procesos, tenemos que 292 no tienen calificación del riesgo, lo cual evidencia una posible infracción al artículo No. 2.2.3.4.1.1. y subsiguientes del Decreto 1069 de 2015. </t>
    </r>
  </si>
  <si>
    <t>Acciones de mejoramiento Auditoría agosto 2018:
1. Identificación de los procesos judiciales que conforme a los criterios definidos por la metodología deben ser objeto de calificación del riesgo y la provisión contable y a la fecha no cuentan con dicha calificación.
2. Registrar en los procesos identificados la respectiva calificación y provisión.
3. Registrar la nueva calificación del riesgo y provisión contable con corte al 31 de diciembre de 2018 de la totalidad de los procesos judiciales registrados en el sistema conforme a la metodología.</t>
  </si>
  <si>
    <t>El día 11 de octubre de 2018 mediante memorando No. 20187010164283 se allegó plan de mejoramiento respecto de la auditoróia realizada en el mes de agosto.
El auditor considera que las acciones de mejoramiento planteadas  por el área auditada son adecuadas y necesarias. Se hará seguimiento en el mes de enero de 2019 para determinar la efectividad de dicha acción. 
05/09/2019 Mediante radicado No. 20197010129273, el GIT Defensa Judicial solicitó modificación de los Planes asociados a E-Kogui, sin embargo, no solsolicitó modificación para esta No Conformidad.  (Andrés Fernando Huérfano Huérfano)
23/09/2019 Mediante correo de 23/09/2019 (OCI69) se solicitó al GIT Defensa Judicial, respuesta a los compromisos adquiridos en las sesiones de 14 y 26 de agosto de 2019, debido a que se enunció que se aportará el acta del ANDJE en la que se aclara el concepto sobre los procesos. La fecha límite para el suministro de la documentación es 30/09/2019, para seguimiento.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t>
  </si>
  <si>
    <t xml:space="preserve">Auditoría agosto 2018: 7.2.2 Se mantiene la no conformidad prevista en el informe de seguimiento del segundo semestre del año 2017, en tanto que respecto de 632 procesos terminados, se encuentran 27 procesos sin sentido de fallo con posterioridad al mes de abril del año 2015, lo cual evidencia incumplimiento de los apoderados respecto a la actualización de la información registrada en el Sistema como lo impone el artículo 2.2.3.4.1.10 “Funciones del apoderado”, numeral 1 del Decreto 1069 de 2015, y lo establecido en el Instructivo del Sistema Único de Gestión e Información Litigiosa del Estado E-KOGUI V. 5.0. de la ANDJE. En este sentido, se debe identificar cuáles de estos procesos terminaron anormalmente y cuáles por sentencia, para proceder en este último caso a incluir el sentido del fallo. </t>
  </si>
  <si>
    <t>Acciones de mejoramiento Auditoría agosto 2018:
1. Solicitar a la OCI la identificación de los 27 procesos objeto de la no conformidad.
2. Verificación en el sistema de la fecha real del registro de terminación del proceso en el sistema.
3.Reporte de eventual inconsistencia en el sistema al soporte Ekogui de la ANDJE.</t>
  </si>
  <si>
    <t xml:space="preserve">
El día 11 de octubre de 2018 mediante memorando No. 20187010164283 se allegó plan de mejoramiento respecto de la auditoróia realizada en el mes de agosto.
El auditor considera que las acciones de mejoramiento planteadas  por el área auditada son adecuadas y necesarias. Se hará seguimiento en el mes de enero  de 2019 para determinar la efectividad de dicha acción. 
27/08/2019 Mediante informe radicado No. 20191020039153, se encontró que el 100% de los procesos (560) terminados, registran sentido del fallo (acta de 27/08/2019). AH.     (Andrés Fernando Huérfano Huérfano)</t>
  </si>
  <si>
    <r>
      <t xml:space="preserve">INTERVENTORÍA: </t>
    </r>
    <r>
      <rPr>
        <sz val="12"/>
        <rFont val="Aptos Narrow"/>
        <family val="2"/>
        <scheme val="minor"/>
      </rPr>
      <t>1. No se evidenció el análisis de la Interventoría frente a los riesgos del contrato de concesión, como se exige en una de sus obligaciones contractuales, la cual se cita a continuación: 
Cláusula 4.2., numeral i, literal 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t>
    </r>
  </si>
  <si>
    <t>Sociedad portuaria Coremar Shore Base</t>
  </si>
  <si>
    <t>NOVIEMBRE DE 2018</t>
  </si>
  <si>
    <t xml:space="preserve">Si bien no se cuenta con una matriz de riesgos para el Contrato de Concesión como tal,  mensualmente se realiza un análisis de dichos riesgos enmarcados en cada uno de los aspectos que son objeto de supervisión por parte de la Interventoría. Lo anterior se puede evidenciar en los Informes Mensuales presentados a la ANI.  Para dar cumplimiento  estrictamente con el requisito,   se procederá con  la elaboración de la Matriz de riesgo correspondiente.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</si>
  <si>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revisada la evidencia de la elaboración de la matriz de riesgos, allegada por la Supervisión, se procede a cerrar la no conformidad. (Carlos Felipe Sánchez Pinzón)</t>
  </si>
  <si>
    <r>
      <t xml:space="preserve">INTERVENTORÍA: </t>
    </r>
    <r>
      <rPr>
        <sz val="12"/>
        <rFont val="Aptos Narrow"/>
        <family val="2"/>
        <scheme val="minor"/>
      </rPr>
      <t>2. No se evidenció que la Interventoría haya hecho entrega de los informes mensuales ni del informe diagnóstico dentro de las fechas establecidas para tal fin; sin embargo, esto hace parte de sus obligaciones contractuales, específicamente de las siguientes:
Contrato de Interventoría, cláusula 2.1., literal i:
“Cumplir con los plazos previstos en este contrato y en el Contrato de Concesión para las actuaciones del Interventor”
Contrato de Interventoría, cláusula 4.2., numeral i:
“El Interventor de manera paralela a las actividades de supervisión descritas más adelante deberá llevar a cabo desde el inicio del correspondiente contrato de interventoría, y dentro del primer mes siguiente al mismo, un diagnóstico integral de la concesión (…)” (subrayado fuera del texto).
Contrato de Interventoría, cláusula 4.2., numeral iii:
“Preparar y presentar a la ANI dentro de los cinco (5) primeros días hábiles de cada mes, un informe mensual (…)”</t>
    </r>
  </si>
  <si>
    <t xml:space="preserve">Esta no conformidad fue debidamente documentada atendiendo los parámetros y lineamientos del Sistema de Calidad de HMV Consultoría y se planteraon las acciones correctivas correspondientes, dentro las cuales está la redistribución de tareas dentro del equipo de la Interventoría para garantizar que exista un unico responsable de la elaboración y estructuración de los Informes Mensuales y de avance y se cumpla con la fecha de entrega establecida.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</si>
  <si>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sugiere reprogramar la fecha de finalización, la cual se encuentra vencida.
8/10/2019 En reunión de seguimiento del del 30/09/2019 la Supervisión reporta que ya se tienen informes de Interventoría entregados dentro del tiempo contractual, informa que el contrato permite una prórroga en este tiempo y comenta que se continua en la ejecución de acciones de mejoramiento, las cuales se encuentran dentro del término establecido en el plan de mejoramiento.
La fecha de finalización continúa sin modificación para el 31/12/2019.
 (Carlos Felipe Sánchez Pinzón)
14/11/2019 Una vez revisado el memorando con número de radicado ANI 20194091149792 del 31 de octubre de 20189, se tiene el siguiente seguimiento de las no conformidades para la Interventoría:_x000D_
Se allega evidencia de la entrega de los informes correspondientes a los meses de junio a septiembre. No se evidencia que se estén entregando dentro de los primeros 5 días hábiles de cada mes, según lo requiere el contrato de Interventoría._x000D_
En consecuencia, la no conformidad continúa abierta y la fecha de finalización continúa sin modificación para el 31/12/2019._x000D_
Pendiente evidenciar la entrega de los informes de Interventoría dentro de los plazos contractuales.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De acuerdo con la información suministrada según los correos del 7 de febrero de 2020, 16 y 17 de abril de 2020, se evidencia la ejecución de acciones de mejoramiento y se da cierre a la no conformidad. (Carlos Felipe Sánchez Pinzón)</t>
  </si>
  <si>
    <r>
      <t xml:space="preserve">INTERVENTORÍA: </t>
    </r>
    <r>
      <rPr>
        <sz val="12"/>
        <rFont val="Aptos Narrow"/>
        <family val="2"/>
        <scheme val="minor"/>
      </rPr>
      <t>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
“Crear una base de datos que recopile información periódica (trimestralmente) de ingresos y costos propios de la actividad portuaria”.</t>
    </r>
  </si>
  <si>
    <t xml:space="preserve">Este obligación no está estipulada en el contrato de Concesión portuaria No. 002 de 2015, luego al no estar expresamente  la obligatoriedad  de entregar  esta información por parte de COREMAR,    la Interventoría no  ha considerado necesario solicitarla, ni la ANI  ha requerido en ese sentido, ni al Concesionario tampoco. Se propone que el concesionario remita  a la interventoria el balance financiero de la concesión portuaria con el fin de que esta cree la base de datos trimestral correspondiente a ingresos y costos.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</si>
  <si>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reprograma la fecha de finalización para el 01/06/2019 y se solicita a la Supervisión allegar los avances de esta acción de mejoramiento. (CArlos Felipe Sánchez Pinzón)
8/10/2019 En reunión de seguimiento del 20/09/2019 no se evidencia la creación de la base de datos de ingresos y costos de la actividad portuaria por parte de la Interventoría, la no conformidad continúa dentro del término establecido en el plan de mejoramiento.
La fecha de finalización continúa sin modificación para el 31/12/2019.
 (Carlos Felipe Sánchez Pinzón)
14/11/2019 Una vez revisado el memorando con número de radicado ANI 20194091149792 del 31 de octubre de 20189, se tiene el siguiente seguimiento de las no conformidades para la Interventoría:
Se evidencia la gestión de la Interventoría, sin que ésta a la fecha evidencie el cumplimiento de la obligación contractual. Se evidencian solicitudes a la Supervisión de programación de mesas de trabajo sin que estas se hayan realizado.
En consecuencia, la no conformidad continúa abierta y la fecha de finalización continúa sin modificación para el 31/12/2019.
Pendiente Evidenciar la realización de mesas de trabajo con la Supervisión y de las acciones de mejoramiento que demuestren el cumplimiento de la obligación o que la Interventoría ha sido eximida de la misma. (Carlos Felipe Sánchez Pinzón)
19/12/2019 Se allega la información correspondiente a los estados financieros del proyecto, donde se incorporan los ingresos y costos de la actividad portuaria, pero no se evidencia la revisión de los mismos por parte de la Interventoría ni que esta esté eximida de dicha obligación contractual por lo que la no conformidad permanece abierta. (Carlos Felipe Sánchez Pinzón)
4/02/2020 Mediante memorando con radicado ANI No. 20203030014053 del 17 de enero de 2020, la Supervisión envía comunicado de la Interventoría explicando el estado de ejecución del plan de mejoramiento y solicita el cierre de la no conformidad 3663.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
Mediante correo electrónico del 4 de febrero de 2020 se reiteró la solicitud. (Carlos Felipe Sánchez Pinzón)
17/04/2020 Una vez revisada la información allegada por la Interventoría mediante memorando No. 20203030014053, se evidencia el reporte de los ingresos y costos de la actividad portuaria por parte de la Interventoría. Por lo anterior, se evidencia la ejecución de las acciones de mejoramiento y se da cierre a la no conformidad. (Carlos Felipe Sánchez Pinzón)</t>
  </si>
  <si>
    <r>
      <t>INTERVENTORÍA:</t>
    </r>
    <r>
      <rPr>
        <sz val="12"/>
        <rFont val="Aptos Narrow"/>
        <family val="2"/>
        <scheme val="minor"/>
      </rPr>
      <t xml:space="preserve"> 4. No se evidenció que la Interventoría verifique el cumplimiento del código de buen gobierno del concesionario, según una de sus obligaciones contractuales descritas en el Anexo 3 del contrato de Interventoría, numeral 1.1.2.1., literal c:
“Verificar que el concesionario cumpla con el código de buen gobierno”</t>
    </r>
  </si>
  <si>
    <t>Esta obligación está estipulada en el contrato de la Interventoría, pero dentro de las obligaciones del Contrato de Concesión no está la presentación de dicho código. Sin embargo como accion de mejoramiento  se confirmó que el Concesionario posee un  Código de Buen Gobierno, y ha aceptado presentar dicho documento para  verificación por parte de la Interventoría.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</si>
  <si>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revisado el avance de las acciones de mejoramiento, se reprograma la fecha de finalización para el 30/06/2019 y se solicita a la Supervisión allegar los avances de esta acción de mejoramiento. (Carlos Felipe Sánchez Pinzón)
8/10/2019 En reunión de seguimiento del 30/09/2019, no se evidencia el seguimiento al código de buen gobierno del Concesionario. Se recomienda presentar evidencia de ejecución de las acciones de mejoramiento o una solicitud justificada de reprogramación de la fecha de finalización de acciones de mejoramiento lo antes posible, pues esta fecha se encuentra vencida.
La fecha de finalización continúa vencida desde el 30/06/2019.
 (Carlos Felipe Sánchez Pinzón)
21/10/2019 Una vez revisada la evidencia aportada mediante correo electrónico por la Interventoría a través de la Supervisión, se evidencia que la Interventoría obtiene el código de buen gobierno del Concesionario; sin embargo, para demostrar el cumplimento de la obligación, es necesario evidenciar que la Interventoría verifica su cumplimiento._x000D_
Por lo anterior, se recomienda reformular las acciones de mejoramiento._x000D_
 (Carlos Felipe Sánchez Pinzón)
14/11/2019 Una vez revisado el memorando con número de radicado ANI 20194091149792 del 31 de octubre de 20189, se tiene el siguiente seguimiento de las no conformidades para la Interventoría:_x000D_
Se evidencia la gestión de la Interventoría, sin que ésta a la fecha evidencie el cumplimiento de la obligación contractual. Se evidencian solicitudes a la Supervisión de programación de mesas de trabajo sin que estas se hayan realizado._x000D_
En consecuencia, la no conformidad continúa abierta y con fecha de finalización vencida desde el 30/06/2019._x000D_
Pendiente Reprogramar la fecha de finalización para las acciones de mejoramiento._x000D_
Evidenciar la realización de mesas de trabajo con la Supervisión y de las acciones de mejoramiento que demuestren el cumplimiento de la obligación o que la Interventoría ha sido eximida de la misma._x000D_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Una vez revisada la información allegada por la  Supervisión mediante correo electrónico del 17 de abril de 2020, sobre la aprobación del RTO, que contiene aprobación del código de buen gobierno, se evidencia la ejecución de las acciones de mejoramiento y se da cierre a la no conformidad. (Carlos Felipe Sánchez Pinzón)</t>
  </si>
  <si>
    <r>
      <t xml:space="preserve">INTERVENTORÍA: </t>
    </r>
    <r>
      <rPr>
        <sz val="12"/>
        <rFont val="Aptos Narrow"/>
        <family val="2"/>
        <scheme val="minor"/>
      </rPr>
      <t>5. No se evidenció que la Interventoría analice e informe a la ANI sobre la eficacia y eficiencia de los sistemas de control interno adoptados por el Concesionario, según una de sus obligaciones contractuales descritas en el Anexo 3 del contrato de Interventoría, numeral 1.1.2.1., literal c: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t>
    </r>
  </si>
  <si>
    <t xml:space="preserve">Esta obligación tampoco está dentro del contrato de concesión portuaria,  por lo que no es posible para la Interventoría realizar la exigencia al concesionario. Sin embargo se propone como accion de mejoramiento que el concesionario remita como sistema de control interno la programación del Plan de Inversiónes y que la Interventoria realice seguimiento al mismo, evidenciando esta labor en el informe mensual de interventoría.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</si>
  <si>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revisada la evidencia del seguimiento al plan de inversiones por parte de la Interventoría como alternativa para dar cumplimiento a su obligación de analizar e informar a la ANI sobre la eficacia y eficiencia de los sistemas de control interno adoptados por el Concesionario, y siendo esto avalado por la supervisión, se procede a cerrar la no conformidad. (Carlos Felipe Sánchez Pinzón)</t>
  </si>
  <si>
    <r>
      <t xml:space="preserve">INTERVENTORÍA: </t>
    </r>
    <r>
      <rPr>
        <sz val="12"/>
        <rFont val="Aptos Narrow"/>
        <family val="2"/>
        <scheme val="minor"/>
      </rPr>
      <t>6. No se evidenció que la Interventoría haga seguimiento a las operaciones portuarias que desarrolla el Concesionario; sin embargo, esta es una de sus obligaciones consignada en el Anexo 3 del contrato de Interventoría, numeral 1.1.2.1., literal a:
“Informe de las operaciones portuarias y logísticas desarrolladas en el terminal”</t>
    </r>
  </si>
  <si>
    <t xml:space="preserve">El Puerto durante el tiempo que lleva el contrato de Concesión en ejecución, ha estado en operación muy poco tiempo. Sin embargo durante ese tiempo en que se mantuvo en operación,  se hizo seguimiento por parte de la Interventoría, como se puede evidenciar en los Informes Mensuales e Informes de Avance presentados a la ANI.  Como Paln de Mejoramiento se propone contimuar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</si>
  <si>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evidencia la solicitud y obtención de información por parte de la Interventoría hacia el Concesionario, por lo que se ajusta el avance a 50%. Así mismo, se sugiere a la Interventoría allegar soportes de su reporte de las operaciones logísticas y portuarias del terminal, con el fin de superar las dificultades señaladas en la no conformidad. (Carlos Felipe Sánchez Pinzón)
8/10/2019 Como acción de mejoramiento la Supervisión propone allegar a la Oficina de Control Interno el contrato base de la ANI para las Interventorías portuarias, evidenciando que no se incluye esta obligación por ser una competencia de la Superintendencia de Transporte.
Se recomienda a la Supervisión e Interventoría realizar la mesa de trabajo propuesta en el plan de mejoramiento para acordar el alcance y la forma de dar cumplimiento a la obligación o reformular el plan de mejoramiento en caso de que esto ya no sea procedente.
La fecha de finalización continúa sin modificación para el 31/12/2019. Se modifica el plan de mejoramiento incluyendo las acciones de mejoramiento solicitadas por la Supervisión.
 (Carlos Felipe Sánchez Pinzón)
14/11/2019 Una vez revisado el memorando con número de radicado ANI 20194091149792 del 31 de octubre de 20189, se tiene el siguiente seguimiento de las no conformidades para la Interventoría:_x000D_
La interventoría manifiesta que no esta no conformidad no está dentro de los resultados de auditoría; sin embargo, esta está incluida en el numeral 6 de la sección No. 8.1.1 del informe de auditoría._x000D_
En consecuencia, la no conformidad continúa abierta y la fecha de finalización continúa sin modificación para el 31/12/2019._x000D_
Cumplir con el plan de mejoramiento formulado por la Interventoría:_x000D_
“Como Plan de Mejoramiento se propone continuar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soportes”._x000D_
En el seguimiento de esta no conformidad, ya se había evidenciado que la Interventoría solicita y obtiene la información de operaciones portuarias y logísticas, por lo que queda pendiente evidenciar que se reporta a la ANI._x000D_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A partir de la revisión de información allegada por correo electrónico del 17 de abril de 2020, se evidencia que la Interventoría reporta el estado de la operación mensualmente y que las operaciones portuarias y logísticas se encuentran suspendidas en la terminal. Conforme lo anterior, se da cierre a la no conformidad, recomendando solicitar este reporte a la Interventoría apenas se reanuden las operaciones portuarias, con el fin de exigir el cumplimiento a esta obligación contractual. En todo caso, se recomienda enfáticamente no pasar por alto obligaciones contractuales vigentes en el contrato de Interventoría, como la que dio origen a esta no conformidad. (Carlos Felipe Sánchez Pinzón)</t>
  </si>
  <si>
    <r>
      <t xml:space="preserve">supervisión y equipo de apoyo: </t>
    </r>
    <r>
      <rPr>
        <sz val="12"/>
        <rFont val="Aptos Narrow"/>
        <family val="2"/>
        <scheme val="minor"/>
      </rPr>
      <t>1. Se tiene desactualizada la sección de la página web de la ANI dedicada a la divulgación de la información del proyecto (enlace: https://www.ani.gov.co/proyecto/puertos/grupo-coremar-shorebase-sa-retramar-22839) ya que no se reporta el enlace de los documentos contractuales en el sistema electrónico de contratación pública (SECOP), información general sobre el proyecto, sobre los accionistas del Interventor ni los del Concesionario.</t>
    </r>
  </si>
  <si>
    <t>Se solicitara al area de sistemas la actualización de la pagina web en la cual incluya el enlace al SECOP.</t>
  </si>
  <si>
    <t>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revisado el avance de las acciones de mejoramiento, se recomienda evidenciar la actualización de la página web, pues aún se tienen desactualizados los campos correspondientes a el enlace de los documentos contractuales en el sistema electrónico de contratación pública (SECOP), información general sobre los accionistas del Interventor y los del Concesionario.
De lo contrario, solicitar reprogramación de las acciones de mejoramiento, pues el plazo se encuentra vencido desde el 30/03/2019. (Carlos Felipe Sánchez Pinzón)
8/10/2019 La Supervisión solicita modificar el plazo para ejecutar las acciones de mejoramiento hasta el 30/11/2019. (Carlos Felipe Sánchez Pinzón)
19/12/2019 Se informa mediente correo electrónico que se encuentra vencida la fecha de finalización. (Carlos Felipe Sánchez Pinzón)
4/02/2020 Mediante memorando con radicado ANI No. 20203030014053 del 17 de enero de 2020, la Supervisión envía comunicado de la Interventoría explicando el estado de ejecución del plan de mejoramiento y solicita el cierre de la no conformidad 3663.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
Mediante correo electrónico del 4 de febrero de 2020 se reiteró la solicitud. (Carlos Felipe Sánchez Pinzón)
17/04/2020 Una vez revisada la página web, se verificó la actualización de la información y se verificó que la información de los accionistas no está publicada de conformidad con los pronunciamientos de la Entidad sobre protección de datos. Por lo anterior, se evidencia la ejecución de las acciones de mejoramiento y se da cierre a la no conformidad. (Carlos Felipe Sánchez Pinzón)</t>
  </si>
  <si>
    <r>
      <t xml:space="preserve">supervisión y equipo de apoyo: </t>
    </r>
    <r>
      <rPr>
        <sz val="12"/>
        <rFont val="Aptos Narrow"/>
        <family val="2"/>
        <scheme val="minor"/>
      </rPr>
      <t>2.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r>
  </si>
  <si>
    <t>Se solicitara al Concesionario la valla informativa como lo indica la Resolución 1219 de 2015 del Ministerio de Transporte en su Artículo 5°, literal b</t>
  </si>
  <si>
    <t>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revisado el avance de las acciones de mejoramiento, se recomienda evidenciar la presencia de la valla informativa, con el fin de demostrar que se ha superado la dificultad que dio origen a la no conformidad.
De lo contrario solicitar reprogramación de las acciones de mejoramiento, pues el plazo se encuentra vencido desde el 30/03/2019. (CArlos Felipe Sánchez Pinzón)
8/10/2019 En reunión de seguimiento del 30/09/2019, la Supervisión informa que solicitó al Concesionario evidencias de la instalación de la valla, por lo que solicita una prórroga hasta 30/12/2019 para presentar el avance en las acciones de mejoramiento. (Carlos Felipe Sánchez Pinzón)
8/10/2019 La fecha de finalización se modifica para el 30/12/2019. (Carlos Felipe Sánchez Pinzón)
4/02/2020 Mediante memorando con radicado ANI No. 20203030014053 del 17 de enero de 2020, la Supervisión envía comunicado de la Interventoría explicando el estado de ejecución del plan de mejoramiento y solicita el cierre de la no conformidad 3663.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
Mediante correo electrónico del 4 de febrero de 2020 se reiteró la solicitud. (Carlos Felipe Sánchez Pinzón)
17/04/2020 Mediante correo electrónico del 17 de abril de 2020 se solcitó a la Supervisión el reporte de la ejecución de acciones de mejoramiento y se enfatizó en que la fecha de finalización se encuentra vencida. (Carlos Felipe Sánchez Pinzón)
1/12/2020 Se recibió correo electrónico por parte de la supervisión, evidenciando que para el proyecto no se requeriría instalar una valla informativa visto que sólo tienen acceso los funcionario de la Concesión, de acuerdo con verificación hecha en campo en octubre de 2020, a lo cual se respondió a la Supervisión que se requeriría un memorando por parte de la Gerencia ratificando este hecho para dar gestión a la No Conformidad. (Adriana Barrios Rodríguez)
10/12/2020 Se recibe el memorando 20203030151593 del 4 de diciembre de 2020 justificando los motivos principales contractuales, por lo cual, según verificación en campo en noviembre de 2020, no se requiere la instalación de valla informativa en el proyecto, con lo cual la Supervisión solicita el cierre de la no conformidad, la OCI responde con memorando 20201020152813 del 9 de diciembre de 2020, comunicando el cierre de la No Conformidad.  (Adriana Barrios Rodríguez)</t>
  </si>
  <si>
    <r>
      <t xml:space="preserve">supervisión y equipo de apoyo: </t>
    </r>
    <r>
      <rPr>
        <sz val="12"/>
        <rFont val="Aptos Narrow"/>
        <family val="2"/>
        <scheme val="minor"/>
      </rPr>
      <t>3. Teniendo en cuenta los incumplimientos a las obligaciones de la Interventoría, no se evidencia la gestión por parte de la supervisión para velar por que el Interventor cumpla con varios de los apartes del contrato de interventoría y para que desarrolle correctamente el control a las actividades y obligaciones del Contrato de Concesión.</t>
    </r>
  </si>
  <si>
    <t xml:space="preserve">Como se menciono anteriormente si bien es cierto varias de las No Conformidades de la interventoría hacen referencia a actividades que no contempla el Contrato de Concesión, estas no son obliugaciones contractuales de la Sociedad Portuaria COREMAR, por lo cual no se exigio el cumplimiento de las mismas, ain embargo se llevará a cabo las acciones de mejoramiento descritas en los numerales anteriores. </t>
  </si>
  <si>
    <t>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recomienda continuar haciendo seguimiento y reportando los avances de la implementación de las acciones de mejoramiento de la Interventoría hasta su cierre, con el fin de demostrar que se ha superado la dificultad que dio origen a esta no conformidad. (CArlos Felipe Sánchez Pinzón)
8/10/2019 En reunión deseeguimiento del 30/09/2019, la supervisión informa la gestión que ha venido desarrollando con la Interventoría para hacer seguimiento al cumplimiento de sus obligaciones contractuales, en especial a las señadas en las no conformidades, por lo que solicita prórroga de las acciones de mejoramiento hasta el 30/12/2019._x000D_
La fecha de finalización se modifica para el 30/12/2019._x000D_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Una vez evidenciado el cierre de las no conformidades para la Interventoría, se da cierre a esta no conformidad por evidenciar la gestión de la Supervisión para hacer seguimiento al cumplimiento de las obligaciones señaladas al interventor. Sin embargo, se recomienda enfáticamente no pasar por alto obligaciones contractuales vigentes en el contrato de Interventoría, como la que dio origen a esta no conformidad. (Carlos Felipe Sánchez Pinzón)</t>
  </si>
  <si>
    <r>
      <rPr>
        <b/>
        <sz val="12"/>
        <rFont val="Aptos Narrow"/>
        <family val="2"/>
        <scheme val="minor"/>
      </rPr>
      <t xml:space="preserve">Vicepresidencia Jurídica: </t>
    </r>
    <r>
      <rPr>
        <sz val="12"/>
        <rFont val="Aptos Narrow"/>
        <family val="2"/>
        <scheme val="minor"/>
      </rPr>
      <t>1. No se evidenciaron actuaciones por parte del Equipo de Procesos Sancionatorios desde el 24 abril de 2018 a la fecha, en el marco del proceso administrativo sancionatorio que adelanta la Entidad contra el Concesionario por el presunto incumplimiento de las obligaciones contractuales establecidas en la cláusula decima segunda “Plan de inversiones” y cláusula vigésima en los numerales 4 y 40 del contrato de concesión portuaria No. 002 de 2015; al respecto, tampoco se evidenció una respuesta al Grupo Interno de Trabajo Férreo y Portuario, el cual solicitó el estado del proceso sancionatorio el 22 de agosto de 2018 mediante memorando No. 20183030126333. La falta de oportunidad en la gestión de este incumplimiento es contraría a los principios de celeridad y eficacia de la función administrativa definidos en el artículo 209 de la Constitución Política de Colombia.</t>
    </r>
  </si>
  <si>
    <t xml:space="preserve">Continuar la audiencia de que trata el art 86 de la L. 1474 DE 2011, realizando pronunciamiento de fondo frente a los presuntos incumplimientos de  las obligaciones 12 y 20 (num 4 y 40) del contrato de Concesiòn Portuaria 002 de 2015. </t>
  </si>
  <si>
    <t>6/02/2019 - Mediante correo elecrtonico se solicitaron al GIT de procesos sancionatorios las acciones de mejoramiento formuladas por la Interventoría.
06/02/2019 - Se recibió el plan de mejoramiento allegado mediante correo electrónico.
07/02/2019 - Se revisó el plan de mejoramiento allegado por el GIT de procesos sancionatorios, así como sus soportes correspondientes, evidenciando la implementación y culminación del plan, por lo que se procedió a dar cierre a la no conformidad mediante correo electrónico.</t>
  </si>
  <si>
    <r>
      <rPr>
        <b/>
        <sz val="12"/>
        <rFont val="Aptos Narrow"/>
        <family val="2"/>
        <scheme val="minor"/>
      </rPr>
      <t xml:space="preserve">Vicepresidencia de Gestión Contractual: </t>
    </r>
    <r>
      <rPr>
        <sz val="12"/>
        <rFont val="Aptos Narrow"/>
        <family val="2"/>
        <scheme val="minor"/>
      </rPr>
      <t>1. Se evidenció que en la estructuración del contrato de Interventoría se incluyeron obligaciones de difícil cumplimiento (e.g. que no son exigibles por corresponder a controles de actividades que el concesionario no está obligado a ejecutar, que corresponden a controles que están en cabeza de otra Entidad) por parte de la Interventoría, generando que el contrato de Interventoría no se cumpla a cabalidad. Estas obligaciones se mencionan a continuación:
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
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(en este caso, es la ANI quien está haciendo análisis y actualización de la matriz de riesgos).
c. “Verificar que el concesionario cumpla con el código de buen gobierno” (en este caso el Concesionario no está obligado a adoptar un código de buen gobierno).
d. “Crear una base de datos que recopile información periódica (trimestralmente) de ingresos y costos propios de la actividad portuaria” (en este caso, el Concesionario no tiene la obligación expresa de entregar esta información dentro del contrato de concesión, ni esta se ha requerido por parte de la ANI).</t>
    </r>
  </si>
  <si>
    <t>(21/12/2018) Se llevó a cabo reunión de asesoría con la supervisión del proyecto, se ajustó y reprogramó el plan de mejoramiento.
04/07/2019 -	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 no conformidad 3682 (Carlos Felipe Sánchez Pinzón)
8/10/2019 En reunión de seguimiento del 30/09/2019, la Supervisión compartirá evidencia un nuevo contrato de Interventoría en el cual se orientaron las obligaciones exigibles al interventor de acuerdo con sus competencias._x000D_
La fecha de finalización continúa vencida desde el 31/07/2019._x000D_
 (Carlos Felipe Sánchez Pinzón)
21/10/2019 Una vez revisado el nuevo contrato de Interventoría portuaria allegado por la Supervisión, perteneciente al proceso VJ-VGC-CM-003-2019, se revisó secop II para verificar el plan de cargas del proyecto, donde se evidencia que las obligaciones de los literales a, c y d no se incluyeron en el nuevo contrato, por lo que se ha atendido la no conformidad para estos casos; sin embargo, el literal b continúa haciendo parte del plan de cargas, según se cita a continuación:_x000D_
_x000D_
	 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(en este caso, es la ANI quien está haciendo análisis y actualización de 	la matriz de riesgos)._x000D_
_x000D_
En este sentido, mediante correo electronico se recomienda formular el plan de mejoramiento y establecer una nueva fecha de finalización para la no conformidad 3671, pues la fecha actual se encuentra vencida. Esta misma no conformidad fue identificada en el proyecto Sociedad Portuaria Bavaria, por lo que se sugiere que las supervisiones de los dos proyectos se pongan de acuerdo para adelantar un solo plan de mejoramiento conjunto._x000D_
 (Carlos Felipe Sánchez Pinzón)
14/11/2019 Frente al literal b de la no conformidad, referente al seguimiento de riesgos por parte de la Interventoría, a pesar de que continúa persente en estos contratos, mediante el cierre de la no conformidad No. 3661, se evidencia que la Interventoría da cumplimiento a este seguimiento._x000D_
_x000D_
Por lo anterior, se evidencia la ejecución de las acciones de mejoramiento y se da cierre a la no conformidad. (Carlos Felipe Sánchez Pinzón)</t>
  </si>
  <si>
    <r>
      <t xml:space="preserve">Interventoría: </t>
    </r>
    <r>
      <rPr>
        <sz val="12"/>
        <rFont val="Aptos Narrow"/>
        <family val="2"/>
        <scheme val="minor"/>
      </rPr>
      <t>1. No se evidencia que la interventoría haya hecho seguimiento al plan de calidad del concesionario, lo cual no atiende lo establecido en el plan de cargas, numeral 5.3.2 (a) Área Administrativa: 
“Recibir, verificar y efectuar seguimiento al Plan de Aseguramiento de Calidad del Contrato de Concesión.”</t>
    </r>
  </si>
  <si>
    <t>Santamarta - Riohacha - Paraguachon</t>
  </si>
  <si>
    <t>La Interventoría revisó el alcance y obligaciones del Contrato de Concesión No. 445 de 1994, encontrando que el Concesionario NO tiene la obligación de implementar un PLAN DE ASEGURAMIENTO DE CALIDAD, en los términos del Plan de cargas del Contrato No. 720 de 2015. No obstante, en cumplimiento al Plan de Mejoramiento, la Interventoría ejecutó las siguientes acciones de mejora: 
1. Con el Comunicado No. 2-3B-412-1-603 de fecha 29 de noviembre de 2018, la Interventoría solicitó al Concesionario la remisión de un Plan de Aseguramiento de Calidad. 
2. Con el radicado No. GCONS-1335-18 de fecha 30 de noviembre de 2018, el Concesionario responde: "En relación con el alcance del Contrato de Concesión No. 445/94, aclaro que en el mismo ni en sus Otrosíes se encuentra referida la obligación de presentar dicho plan. Adicionalmente se verificó el Reglamento de Operación en su Capítulo 16, donde aparece el detalle de los informes que debe presentar el Concesionario, el cual venimos cumpliendo y en él tampoco se encuentra relación alguna".
En este sentido, la Interventoría considera que no resulta aplicable la exigencia de la obligación del Plan de cargas, Numeral 5.3.2. literal (a) Área Administrativa "Recibir, verificar y efectuar seguimiento al Plan de Aseguramiento de Calidad del Contrato de Concesión".
No obstante lo anterior, con el propósito de propender por la implementación de "Buenas Prácticas Empresariales", para la mejora continua en la prestación del servicio concesionado, con el Comunicado 2-3B-412-1-607 de fecha 06 de diciembre de 2018, la Interventoría sugirió la implementación de un plan de calidad, a través del cual la Concesión pueda mejorar y controlar todos los procesos que viene desarrollando en las diferentes áreas que conforman la empresa.
Dependiendo si el concesionario acepta la sugerencia, el plan deberá ser estructurado e implementado, para  posteriormente ser presentado a la Interventoría, de cara a realizar el correspondiente mensual, advirtiendo en todo caso que esta actuación es adicional respecto del cumplimiento de las obligaciones a cargo del Interventor y Concesionario. Igualmente se reitera que la implementación del plan está sometido a la postestad del Concesionario, si desea o no hacerlo, sin que una negativa sobre el particular, pueda configurar situación de incumplimiento contractual.</t>
  </si>
  <si>
    <t>07/12/2018 se recibe plan de mejoramiento el 7 de diciembre en el cual se plantean las acciones a realizar.
14/12/2018 Se recibe correo electrónico de la interventoría del 14 de diciembre en el cual se adjunta comunicación remitida a la concesión en la cual se solicita la remisión del plan de aseguramiento de calidad para dar seguimiento al mismo; se evidencia la respuesta del concesionario en la cual precisa que no se cuenta con este plan ya que no esta previsto en el contrato, sin embargo, se cuenta con algunas actividades asociadas en el Reglamento de Operación capitulo 16 al cual la interventoría le hace seguimiento.
La interventoría en comunicación del 06 de diciembre recomienda a la concesión implementar un plan de calidad para mejorar y controlar los procesos que se adelantan.
En virtud de lo anterior, se evidencia que la interventoría ha gestionado el cumplimiento de la obligación, sin emabrgo, no puede atenderla totalmente debido a que el concesionario no tiene la obligacion de realizar esto.
Se da por cerrada la No conformidad, se recomienda a la nueva interventoria hacer seguimiento de este aspecto mediante el Reglamento de Operación.</t>
  </si>
  <si>
    <r>
      <t xml:space="preserve">Interventoría: </t>
    </r>
    <r>
      <rPr>
        <sz val="12"/>
        <rFont val="Aptos Narrow"/>
        <family val="2"/>
        <scheme val="minor"/>
      </rPr>
      <t>2. No se evidencia que la interventoría, luego de las advertencias sobre incumplimiento del concesionario en temas como: cumplimiento en parámetros de retroreflectividad horizontal y vertical, cumplimiento en el servicio y funcionamiento continuo de postes SOS, haya solicitado el inicio de una medida de conminación o sancionatoria tal como se advierte en el plan de cargas, numeral 5.3.2 (a) Área Administrativa: 
“Advertir oportunamente cualquier incumplimiento de las obligaciones contractuales a cargo del Concesionario, realizar los requerimientos necesarios al mismo, adoptar los procedimientos previstos según el caso y comunicarle esta circunstancia a la AGENCIA NACIONAL DE INFRAESTRUCTURA. En estos casos, el Interventor rendirá concepto sobre las acciones a seguir y preparará los documentos que al respecto se requieran.
- Avisar oportunamente a la AGENCIA NACIONAL DE INFRAESTRUCTURA sobre el incumplimiento del Concesionario de cualquier indicador de Estado y Operación establecidos el Contrato de Concesión o sus Anexos, y elaborar un informe, en el cual se incluya el cálculo de la reducción total que se aplicará sobre la Retribución por Disponibilidad para el mes correspondiente.”</t>
    </r>
  </si>
  <si>
    <t>1. Cumplimiento Parámetros de Retroreflectividad Horizontal y Vertical.
A.) Adelantar recorrido conjunto Interventoría - Concesionario, con el porpósito de verificar el posible incumplimiento frente a esta obligación (20/11/2018).
B.) Análisis de la información levantada en campo por parte de la Interventoría (10/12/2018 al 12/12/2018).
C.) Comunicado Interventoría al Concesionario con las conslusiones, recomendaciones y acciones a seguir (13/12/2018).
NOTA: Vale la pena mencionar que este evento de posible incumplimiento de conformidad con los registros en poder de la Interventoría, se tiene indicios para afirmar que se encuentra superado.
2. Servicio y Funcionamiento Contínuo de Postes S.O.S.
A.) Adelantar recorrido conjunto Interventoría - Concesionario, con el propósito de verificar el posible incumplimiento frente a esya obligación (19/11/2018).
B.) Análisis de la información levantada en campo por parte de la Interventoría (10/12/2018 al 13/12/2018).
C.) Comunicado Interventoría al Concesionario con las conclusiones, recomendaciones y acciones a seguir (14/12/2018).</t>
  </si>
  <si>
    <t>07/12/2018 se recibe plan de mejoramiento el 7 de diciembre en el cual se plantean las acciones a realizar.
21/12/2018 En verificación del correo remitido por la interventoría el 14 de diciembre, se evidencia que se llevo a cabo recorrido en conjunto entre concesionario e interventoría del 19 de noviembre, se constata la funcionabilidad de 21 de los 24 postes instalados, la obligación contractual precisa instalación y funcionamiento de 18 postes, por lo cual el concesionario supera lo previsto contractual; sin embargo, en comunicación del 12 de diciembre por aprte de la interventoría se deja la recomendación de atender y mejorar todos los SOS instalados.
En recorrido del 20 de noviembre entre la interventoría y la concesión, se verifican las señales verticales y demarcación horizontal que no venia cumpliendo. Mediante comunicación del 12 de diciembre de 2018 la interventoría constata que las observaciones fueron atendidas y recomienda al concesionario mantener stock de señales para suplir las de mayor daño en la recurrencia del proyecto, ademas de solicitar un menor tiempo de atención de este tipo de observaciones.
De esta manera se evidenca la superación de la no conformidad señalada.</t>
  </si>
  <si>
    <r>
      <t xml:space="preserve">Interventoría: </t>
    </r>
    <r>
      <rPr>
        <sz val="12"/>
        <rFont val="Aptos Narrow"/>
        <family val="2"/>
        <scheme val="minor"/>
      </rPr>
      <t>3. La página web de la interventoría http://www.insampara.com.co/ presenta falencias en la presentación de la información y tiene desactualizados links como: noticias (programa de seguridad vial), correo de contacto, link de información acerca del proyecto, entre otros. Esto genera un incumplimiento respecto a lo establecido en el plan de cargas, numeral 5.3.2 (a) Área Administrativa: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
-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t>
    </r>
  </si>
  <si>
    <t>1. Diagnóstico e Identificación de Anomalías.
La Interventoría procederá a la contratación de un ingeniero que revise, compruebe y diagnostique las anomalías presentes en la página web de la Interventoría, identificadas por la ANI a través de la Oficina de Control Interno. 
Fecha: (06/12/2018 al 14/12/2018).
Entregable: Informe diagnóstico y plan de acción.
2. Implementación y Prueba Acciones Correctivas.
a.- Videos: Entre el 12 y el 19 de diciembre de 2018.
b.- Mapa digital: Entre el 12 y el 19 de diciembre de 2018.
c.- Disposición Contrato: Entre el 12 y el 19 de diciembre de 2018.
d. Revisión y ajuste tweets: Entre el 12 y el 19 de diciembre de 2018.
e. Disposición información servicios de la Concesión: Entre el 12 y el 19 de diciembre de 2018.
f. Ajustes dirección correo electrónico: Entre el 12 y el 19 de diciembre de 2018.</t>
  </si>
  <si>
    <t>07/12/2018 se recibe plan de mejoramiento el 7 de diciembre en el cual se plantean las acciones a realizar.
21/12/2018 En verificación del correo remitido por la interventoría el 20 de diciembre, se evidencia que se llevo a cabo la actualización de la página web de la interventoría www.insampara.com la cual atiende las falencias denotadas en la auditoria. Se recomienda mantener actualizada la página periodicamente.
De esta manera se da cierre a la No Conformidad</t>
  </si>
  <si>
    <r>
      <t xml:space="preserve">supervisión y equipo de apoyo: </t>
    </r>
    <r>
      <rPr>
        <sz val="12"/>
        <rFont val="Aptos Narrow"/>
        <family val="2"/>
        <scheme val="minor"/>
      </rPr>
      <t xml:space="preserve">1. Se evidenció una actuación tardía en el control y seguimiento de la supervisión, el concesionario y la interventoría, respecto a la construcción de obras en el corredor concesionado que atraviesan el municipio de Maicao en el cual la alcaldía del municipio adelantó la construcción de obras que incluyen una glorieta, señalización, reductores de velocidad y un monumento, entre otros.
Las vías concesionadas no pueden ser intervenidas por terceros ajenos al contrato de concesión, es de responsabilidad de las partes prever el control de la infraestructura entregada y en casos de esta índole deben llevarse a cabo los permisos pertinentes estipulados por la ANI y definidos como: “Permiso para el uso, la ocupación y la intervención temporal de la infraestructura vial carretera concesionada y férrea” </t>
    </r>
  </si>
  <si>
    <t>Acciones Preventivas:
1. Continuar con reporte de querellas por parte de la interventoría.
Acciones Correctivas:
1. Informe que describa la imposibilidad de revertir la glorieta al Municipio, así como la imposibilidad de suscribir una modificación contractual con el concesionario, así como el análisis del cumplimiento contractual.
2. Evidenciar que el adecuado seguimiento a las invasiones ha permitido que no se vuelvan a ejecutar obras de infraestructura vial no autorizadas.</t>
  </si>
  <si>
    <t>El 6 de febrero de 2019 Se reciben soportes que detallan la gestión que viene realizando el supervisor; los mismos hacen parte del cumplimiento del plan de mejoramiento propuesto.
El 2 de Abril de 2019 se reciben soportes de la gestión realizada por la supervisión y que hacen parte del plan de mejoramiento.
10/06/2019 Se realizó mesa de trabajo con el Líder del Equipo de Supervisión en la cual se informan los avances que se han tenido para subsanar la causa raíz que dio origen a la no conformidad, en virtud del plan de mejoramiento actual. A partir de lo expuesto por la Supervisión se ve la necesidad de replantear el plan de mejoramiento, el cual queda de la siguiente manera:
Acciones Preventivas:
1. Continuar con reporte de querellas por parte de la Interventoría.
Acciones Correctivas:
1. Informe que describa la imposibilidad de revertir la glorieta al Municipio, así como la imposibilidad de suscribir una modificación contractual con el Concesionario, así como el análisis del cumplimiento contractual. 
2. Evidenciar que se garantizan medidas de seguridad vial adecuadas en la glorieta de Maicao.
3. Resolución de querellas por parte de la Policía Municipal.
Se define nueva de terminación 31/12/2019. Debido a que se replanteó el plan de mejoramiento, el avance porcentual de se modifica a 0%. (Daniel Felipe Sáenz Lozano)
24/10/2019 Mediante memorando ANI No. 20195000161543 del 23-10-2019 la Supervisión remite informe para evidenciar cumplimiento de la acción correctiva No. 1 del plan de mejoramiento (Informe que describa la imposibilidad de revertir la glorieta al Municipio, así como la imposibilidad de suscribir una modificación contractual con el Concesionario, así como el análisis del cumplimiento contractual).
Se describe lo evidenciado para cada uno de los componentes del informe acorde al plan de mejoramiento vigente:
1. Imposibilidad de revertir la glorieta al Municipio de Maicao: Se evidenció gestión interinstitucional con el INVIAS y con el Municipio para revertir la infraestructura a este último; no obstante, con base en conceptos del INVIAS, no es posible adelantar esta gestión hasta tanto se produzca la reversión del contrato de concesión (año 2030) o hasta tanto el Ministerio de Transporte presente ante el CONPES un nuevo Plan de Expansión Vial, en el cual se prevea la desafectación del sector en favor del Municipio de Maicao.
2. Imposibilidad de suscribir una modificación contractual: Con base en los argumentos citados en el punto anterior, la Supervisión reporta que "(...) al no existir la viabilidad de entregar el sector PR102+000 al PR100+950 de la ruta 8801 a la Alcaldía de Maicao, no es procedente la modificación del Contrato de Concesión No. 445 de 1994, para desafectar dicho sector del corredor vial concesionado".
3. Análisis del cumplimiento de las obligaciones por parte del Concesionario con respecto al tramo PR100+950 y el PR102+000 de la ruta 8801: La Supervisión reporta que la Interventoría se pronunció al respecto a través de la comunicación con radicado ANI No. 20194090584962 del 07-06-2019 concluyendo entre otros que "(...) respecto de la custodia y cuidado en el sector PR100+950 - PR102+000, si bien se presentó un posible incumplimiento de las obligaciones del Concesionario al no haber efectuado el cuidado y custodia de la vía, permitiendo la construcción de la obra ejecutada sin que se adelantaran los trámites conforme lo establece la Resolución 716 de 2015, resulta que el concesionario con las actuaciones realizadas, es decir, con la presentación de la querella, ha realizado diligencia en el marco de la debida diligencia, debiéndose sin emabrgo verificar el impulso procesal que corresponda".
En conclusión, se considera que la información remitida por la Supervisión en la comunicación con radicado ANI No. 20195000161543 se ajusta a lo requerido en la acción de mejoramiento correctiva No. 1. Se tendría pendiente evidenciar el cumplimiento de la acción preventiva No. 1, así como el cumplimiento de las acciones correctivas 2 y 3. Avance del 25%. (Daniel Felipe Sáenz Lozano)
16/12/2019 Mediante memorando No. 20195000186063 del 4 de diciembre de 2019 la Supervisión remitió evidencias de cumplimiento de la acción preventiva del plan de mejoramiento (Continuar con reporte de querellas por parte de la interventoría), que consisten en el seguimiento mensual por parte de la Interventoría a las actividades adelantadas por el Concesionario para la recuperación del derecho de vía.
También, mediante memorando No. 20195000186063 del 4 de diciembre de 2019 la Supervisión informó, respecto de la acción correctiva No. 3 (Resolución de querellas por parte de la Policía Municipal), que la Concesión Santa Marta – Paraguachón S.A, instauró una querella a la Alcaldía de Maicao. El seguimiento de parte de la Supervisión a esta última se puede validar con el oficio ANI No. 20195000404301 del 21-11-2019.
En vista de que se evidenció cumplimiento de la acción de mejoramiento preventiva, se modifica avance del plan a 50%. Con relación a la acción correctiva No. 3, su cumplimiento depende de la resolución de querellas por parte de la Policía Municipal.
El estado del plan de mejoramiento se informa a la Supervisión vía correo electrónico, indicando que en el presente mes vence el plazo para cumplir con el mismo. (Daniel Felipe Sáenz Lozano)
18/12/2019 Por medio de memorando No. 20195000194673 del 16 de diciembre de 2019 la Supervisión remitió a la Oficina de Control Interno reporte asociado a las acciones de mejoramiento correctivas No. 2 (Evidenciar que se garantizan medidas de seguridad vial adecuadas en la glorieta de Maicao) y No. 3 (Resolución de querellas por parte de la Policía Municipal) asociadas al plan de mejoramiento de la no conformidad No. 3676 señalada a la Supervisión del proyecto Santa Marta – Riohacha – Paraguachón.
En mencionada comunicación, con relación a la acción correctiva No. 2, la Supervisión reportó que, mediante radicado ANI No. 20194091251302 del 29 de noviembre de 2019, la Interventoría entregó informe de seguimiento a la señalización implementada en la glorieta de Maicao. Se evidenció que en ese informe se detallan las características de la señalización vertical, estado de demarcación horizontal y de los andenes circundantes; adicionalmente, se describe el estado de la obtención del permiso de uso, ocupación e intervención temporal de la glorieta para instalar elementos de seguridad vial adicionales. No obstante, en el documento no se concluye que se garantizan medidas de seguridad vial adecuadas, que es el fin de la acción de mejoramiento. Se considera que una vez se cuenta con este concepto se puede dar por cumplida la acción de mejoramiento correctiva No 2.
Por otra parte, con relación a la acción correctiva No. 3, en la comunicación con memorando No. 20195000194673, la Supervisión reportó que, a partir de lo informado por el concesionario mediante memorando No. 20194091296822 del 11 de diciembre de 2019, la Alcaldía de Maicao viene adelantando los trámites correspondientes para suministrar e instalar señalización adicional en la glorieta producto de la no conformidad. En este sentido, se evidencia gestión adecuada para realizar intervenciones adicionales en la glorieta de Maicao; sin embargo, se considera que la acción de mejoramiento no ha sido efectiva ya que no se demuestra una resolución de querellas por parte de la Policía Municipal.
Con fundamente en lo anterior y en vista de que el plan de mejoramiento vence el 31 de diciembre de 2019, mediante correo electrónico del 18 de diciembre de 2019, se recomendó a la Supervisión remitir a la Oficina de Control Interno las evidencias que continúan pendientes según el análisis aquí descrito ó solicitar una reformulación del plan debidamente justificada. (Daniel Felipe Sáenz Lozano)
28/01/2020 El 27/01/2020, vía correo electrónico se solicitó a la Supervisión adelantar mesa de trabajo para validar el cumplimiento del plan de mejoramiento, el cual venció el pasado 31 de diciembre de 2019. (Daniel Felipe Sáenz Lozano)
29/01/2020 Se adelantó reunión con el Líder del Equipo de Supervisión, allí se trató prórroga para cumplir con el plan de mejoramiento, hasta junio 30 de 2020 y modificación de la unidad de mejoramiento correctiva No. 3, la cual quedó de la siguiente manera: “Resolución de querellas por parte de la Alcaldía Municipal de Maicao.” Lo anterior con fundamento en el memorando con radicado ANI No. 20195000200763 del 24 de diciembre de 2019. (Daniel Felipe Sáenz Lozano)
29/02/2020 El 25 de febrero se llevó a cabo reunión con profesionales del Equipo de Supervisión, a partir de lo expuesto por ellos, que incluye seguimiento a la querella de parte del Concesionario, (de lo que se remitieron soportes vía correo electrónico), y teniendo en cuenta que la resolución de la querella se encuentra en cabeza de la Alcaldía de Maicao, cuya gestión oportuna no depende de la ANI, se ve la necesidad de replantear el plan de mejoramiento, el cual queda de la siguiente manera:
Acciones Preventivas:
1. Continuar con reporte de querellas por parte de la Interventoría
Acciones Correctivas:
1. Informe que describa la imposibilidad de revertir la glorieta al Municipio, así como la imposibilidad de suscribir una modificación contractual con el Concesionario, así como el análisis del cumplimiento contractual. 
2. Evidenciar que el adecuado seguimiento a las invasiones ha permitido que no se vuelvan a ejecutar obras de infraestructura vial no autorizadas.
Se tendría pendiente unidad correctiva No. 2.
Se mantiene fecha de terminación: 30-06-2020.
 (Daniel Felipe Sáenz Lozano)
28/05/2020 Mediante correo electrónico se solicitó cumplimiento de la acción correctiva No. 2 (Evidenciar que el adecuado seguimiento a las invasiones ha permitido que no se vuelvan a ejecutar obras de infraestructura vial no autorizadas), teniendo en cuenta que el plan de mejoramiento vence el 30 de junio de 2020._x000D_
 (Daniel Felipe Sáenz Lozano)
10/06/2020 A través de la comunicación con radicado ANI No. 20204000073923 del 9 de junio de 2020, la Vicepresidencia Administrativa y Financiera remitió a la Oficina de Control interno el informe adelantado por la Vicepresidencia Ejecutiva con evidencias del cumplimiento del plan de mejoramiento. Al respecto se evidenció que la interventoría del contrato de concesión No. 445 de 1994 certificó en mayo de 2020 que a través del programa de recuperación del derecho de vía, ejecutado por el Concesionario, se han implementado medidas preventivas para evitar la construcción de infraestructura dentro del derecho de vía del corredor concesionado, lo cual no se ha vuelto a presentar desde que el Consorcio PI Santa Marta se desempeña como interventor del proyecto, es decir desde diciembre de 2018._x000D_
_x000D_
Lo anterior demuestra cumplimiento de la segunda acción correctiva del plan de mejoramiento. Por lo tanto, se procedió a cerrar la No Conformidad, lo cual se notificó a la Supervisión mediante comunicación con radicado ANI No. 20201020074363 de junio de 2020._x000D_
 (Daniel Felipe Sáenz Lozano)</t>
  </si>
  <si>
    <r>
      <t xml:space="preserve">1. IMPUTACIÓN PRESUPUESTAL CONTRATO DE PRESTACIÓN DE SERVICIOS APOYO  PARA LA EJECUCIÓN DEL PLAN INSTITUCIONAL  DE BIENESTAR SOCIAL  Y ESTÍMULOS.
Se evidenció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el 83% por el rubro de honorarios. 
Valor total del Contrato: $ 120.000.000.00 (ver cuadro informe)
De acuerdo con el objeto del contrato y con la  definición para los dos rubros presupuestales, contenida en el Decreto No. 2236 de diciembre 27 de 2017, se debía pagar con el rubro de capacitación, bienestar social y estímulos y no por el rubro de honorarios; esto teniendo en cuenta que  en el citado Decreto, por el cual se liquida el Presupuesto General de la Nación para la vigencia fiscal de 2018, se detallan las apropiaciones y se clasifican y definen los gastos, clasifica y define los dos rubros presupuestales en comento, de la siguiente forma:
El rubro de HONORARIOS se encuentra clasificado dentro de los GASTOS DE PERSONAL y su  definición es la siguiente:
HONORARIOS: Por este rubro se deberán cubrir conforme a los reglamentos, los estipendios a los servicios profesionales, prestados en forma transitoria y  esporádica, por personas naturales o jurídicas, para desarrollar actividades relacionadas con la atención de los negocios o el cumplimiento a cargo del órgano contratante, cuando las mismas no puedan cumplirse con personal de planta. Por este rubro se podrán pagar los honorarios de los miembros de las Juntas Directivas.
El rubro de CAPACITACIÓN, BIENESTAR SOCIAL Y ESTÍMULOS, se encuentra clasificado dentro de los GASTOS GENERALES  y se define como: Erogaciones que tengan por objeto atender las necesidades de capacitación, bienestar social y estímulos que autoricen las normas legales vigentes.
Igualmente el citado decreto en el artículo 14 del CAPÍTULO II, establece:
Las afectaciones al presupuesto se harán teniendo en cuenta la prestación principal originada en los compromisos que se adquieran y con cargo a este rubro se cubrirán los demás costos inherentes o accesorios.
Por lo que el total del contrato debió ampararse por el rubro CAPACITACIÓN, BIENESTAR SOCIAL Y ESTÍMULOS, y si este rubro no contaba con apropiación suficiente para el cumplimiento de las obligaciones emanadas  de los programas de bienestar social  e incentivos adoptados por la entidad, debió tramitarse un traslado presupuestal entre los agregados de gastos de funcionamiento: Gastos de Personal - rubro Honorarios y Gastos Generales - rubro Capacitación, Bienestar Social y Estímulos, modificación permitida según el artículo 34 del decreto 568 de 1996, Por el cual se reglamentan las Leyes 38 de 1989, 179 de 1994 y 225 de 1995 Orgánicas del Presupuesto General de la Nación. “Las modificaciones al anexo del decreto de liquidación que no modifiquen encada sección presupuestal el monto total de sus apropiaciones de funcionamiento, servicio de la deuda o los subprogramas de inversión aprobados por el Congreso, se harán mediante resolución expedida por el jefe del órgano respectivo. En el caso de los establecimientos públicos del orden nacional, estas modificaciones al anexo del decreto de liquidación se harán por resolución o acuerdo de las Juntas o Consejos Directivos. Estos actos administrativos requieren para su validez de la aprobación del Ministerio de Hacienda y Crédito Público -Dirección General del Presupuesto Nacional-“
Por lo anterior se considera que la Vicepresidencia Administrativa y Financiera  incumplió lo establecido en el estatuto de presupuesto, en el: ARTÍCULO 18. ESPECIALIZACIÓN. Las operaciones deben referirse en cada órgano de la administración a su objeto y funciones, y se ejecutarán estrictamente conforme al fin para el cual fueron programadas (Ley 38/89, artículo 14, Ley 179/94, artículo 55, inciso 3o.) (Negrilla y subrayado nuestro)
</t>
    </r>
    <r>
      <rPr>
        <sz val="12"/>
        <color rgb="FFFF0000"/>
        <rFont val="Aptos Narrow"/>
        <family val="2"/>
        <scheme val="minor"/>
      </rPr>
      <t>Se reitera en auditoría de marzo de 2019</t>
    </r>
    <r>
      <rPr>
        <sz val="12"/>
        <rFont val="Aptos Narrow"/>
        <family val="2"/>
        <scheme val="minor"/>
      </rPr>
      <t xml:space="preserve">
5.1.1 INCUMPLIMIENTO DEL PRINCIPIO DE ESPECIALIZACIÓN DEL ESTATUTO ORGANICO DEL PRESUPUESTO.
Al igual que en el informe de seguimiento de las medidas de austeridad y eficiencia en el gasto del tercer trimestre de 2018 se observó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un porcentaje superior al 80% por el rubro 1-0-2-12 Honorarios y no por el rubro presupuestal 2-0-4-21 Capacitación Bienestar Social y Estímulos.
Es decir que se incumplió con el principio presupuestal de especialización establecido en el artículo 18 del Decreto 111 de 1996 “Por el cual se compilan la Ley 38 de 1989, la Ley 179 de 1994 la Ley 225 de 1995 que conforman el Estatuto Orgánico del Presupuesto” que dice:
“ARTICULO 18. ESPECIALIZACION. Las operaciones deben referirse en cada órgano de la administración a su objeto y funciones, y se ejecutarán estrictamente conforme al fin para el cual fueron programadas”
Se verificó el Plan de Mejoramiento con corte al 28 de febrero de 2019, observando que la No conformidad se encuentra a la fecha de corte sin suscripción de Plan de Mejoramiento, por lo tanto, se solicita realizar las actividades pertinentes de acuerdo al procedimiento SEPG-P-0003 ACCIONES CORRECTIVAS y registrar las acciones de mejora con las fechas de inicio y cumplimiento en el formato EVCI-F-004 PLAN DE MEJORAMIENTO POR PROCESO / ACCION CORRECTIVA – ACCION PREVENTIVA.</t>
    </r>
  </si>
  <si>
    <t>5 de abril de 2019: Para subsanar la No Conformidad, el área de Presupuesto generó en la vigencia 2019 el CDP No. 27519 del 21/01/2019 en el que se observa que el pago a Compensar por la ejecución del programa de bienestar social, se realiza por el rubro A-02-02-02-009 SERVICIOS PARA LA COMUNIDAD, SOCIALES Y PERSONALES y no por el de honorarios.
Por lo anterior, la No Conformidad se da como subsanada.</t>
  </si>
  <si>
    <t>2. PAGO DE SENTENCIAS JUDICIALES:
Dentro de los pagos por este concepto se evidenció  que la sentencia de reparación directa ordenada mediante la Resolución 1415 del 2 de agosto de 2018 presenta dentro de su liquidación un valor por concepto de  intereses de $7.745.969, lo que genera un incumplimiento al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t>
  </si>
  <si>
    <t xml:space="preserve">
14/08/2019 No conformidad duplicada por error. Esta no conformidad se incorporó en el plan de mejoramiento por procesos por error involuntario. Esta problemática se encuentra relacionada en la no conformidad 3552. Por lo anterior esta no conformidad se declara cerrada. (Yuber Alexander Peña Cárdenas)</t>
  </si>
  <si>
    <t>1.	Las facturas Nos. 121-2018 y 136-2018 de la Notaría 14 de Bogotá y las cuentas de cobro Nos. 220 y 218 a nombre de Henry Salazar Perez no tienen fecha de emisión, incumpliendo uno los requisitos establecidos en el el artículo 616 del E.T. para una factura o documento equivalente, a fin de que tenga efectos contables, fiscales y tributarios, los cuales se señalan a continuación:
a) Apellidos, nombre o razón social y NIT del adquirente de los bienes o servicios;
b) Apellidos, nombre y NIT de la persona natural beneficiaria del pago o abono;
c) Número que corresponda a un sistema de numeración consecutiva;
d) Fecha de la operación;
e) Concepto;
f) Valor de la operación.</t>
  </si>
  <si>
    <t>DICIEMBRE DE 2018</t>
  </si>
  <si>
    <t>A la fecha no se ha suscrito plan, no obstante se realiza revisión de la legalización definitiva de la caja menor a diciembre de 2018.</t>
  </si>
  <si>
    <t xml:space="preserve">
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se levanta la No Conformidad. (Yuber Alexander Peña Cárdenas)</t>
  </si>
  <si>
    <t xml:space="preserve">1. La página web de la interventoría http://www.consorciojet.co/ presenta falencias en la presentación de la información además tiene desactualizados links como: ficha técnica (aeropuertos Alfonso Lopez de Valledupar y Simón Bolívar de Santa Marta), logos de Gobierno, datos importantes del proyecto, entre otras. Esto genera un incumplimiento acorde a lo establecido en el plan de cargas, numeral 5.3.2 Funciones Generales (a) Área Administrativa: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
-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La AGENCIA NACIONAL DE INFRAESTRUCTURA podrá durante el desarrollo del contrato de interventoría, y según el desarrollo de las intervenciones y/u operación aeroportuaria pedir la ubicación de cámaras en sitios de especial interés.”
</t>
  </si>
  <si>
    <t>Aeropuertos de Nororiente</t>
  </si>
  <si>
    <t>FEBRERO DE 2019</t>
  </si>
  <si>
    <t>Actualizar la página web de la interventoría http://www.consorciojet.co/ de manera mensual igualando el periodo de presentación del informe</t>
  </si>
  <si>
    <t>03/04/2019 Mediante comunicación con radicado ANI No. 20193090037893 se recibe plan de mejoramiento. Pendiente de evidencias.
02/07/2019 Mediante memorando No. 20193090089353 del 18 de junio de 2019, la Supervisión informó a la Oficina de Control Interno que la página de internet de la Interventoría www.consorciojet.co se actualizó de manera satisfactoria y que se creó el módulo “Acceso supervisor de contrato”, en el cual la Gerencia de Proyectos Aeroportuarios puede consultar documentación del proyecto y, con solicitud previa a la Interventoría, tener acceso a transmisión en vivo de eventos que ocurran en los diferentes aeropuertos de la concesión. Al respecto, el 1 de julio de 2019, la OCI adelantó un ejercicio de validación, evidenciando la actualización de la información que dio lugar al señalamiento de la no conformidad (fichas técnicas de los aeropuertos Simón Bolívar y Alfonso López y logos de Gobierno, entre otros) y el funcionamiento y disponibilidad de información actualizada dentro del módulo “Acceso supervisor contrato”. Con base en la validación descrita se da cierre a la no conformidad. (Daniel Felipe Sáenz Lozano)
Se recibe comunicación con plan de acción hacia la no conformidad; si bien se plantea un tiempo muy largo para su cumplimiento; se revisara si con las remisiones mensuales se puede validar y cerrar de manera anticipada la NC.</t>
  </si>
  <si>
    <r>
      <t>1.       Se evidenció incumplimiento en relación con el inicio y trámite de los procedimientos que se deben adelantar frente a posibles incumplimientos contractuales, previstos en la Ley 1474 de 2011 y la Ley 1437 de 2011, entre otros, así como los lineamientos contenidos en el Manual de Seguimiento a Proyectos e Interventoría y Supervisión contractual.
FECHA RADICADO ANI ASUNTO UBICACIÓN
08/11/2017 20174091193402 Incumplimiento obras centro de acopio, terminal pasajeros fase 1 Jurídica
26/05/2017 20174090561722 incumplimiento muelle sur ampliación terminal 1 Jurídica
15/05/2017 20174090507752 incumplimiento muelle norte ampliación terminal 1 Jurídica
28/02/2017 20174090212552 Incumplimiento plataforma Hangar Avianca Jurídica
23/09/2015 20154090612372 Entrega extemporánea del informe de monitoreos trimestrales de aguas en el aeropuerto en virtud de obligaciones ambientales Jurídica
09/09/2015 20154090570512 Operación del Área Concesionada falla de energía durante 4 horas en muelle nacional T1 Jurídica
18/08/2015 20154090503622 Plan de acción encuestas de satisfacción año 2014  Jurídica
10/04/2015 20154090200762 Indicadores otrosí No. 7 semestre II del año 2014 Jurídica
06/03/2015 20154090132122 Informe de incumplimiento por atraso en la entrega de informes Jurídica
12/12/2014 20144090064142 Incumplimiento al plan de manejo de obra y PMT No tramitado
23/05/2014 20144090241652 Informe de incumplimiento por atraso en hitos 7 y 7B No tramitado
11/03/2014 20144090114142 Incumplimiento aspectos ambientales No tramitado
24/01/2014 20144090030972 Incumplimiento obligaciones ambientales - tráfico No tramitado
09/01/2014 20144090005742 Indicadores otrosí No. 7 semestre II del año 2013 Jurídica</t>
    </r>
    <r>
      <rPr>
        <sz val="11"/>
        <rFont val="Calibri Light"/>
        <family val="2"/>
      </rPr>
      <t xml:space="preserve">
</t>
    </r>
  </si>
  <si>
    <t>Aeropuerto El Dorado</t>
  </si>
  <si>
    <t>1. Desarrollar procedimiento para aplicación multas conforme lo estipula el contrato de concesión (Laudo 2019)_x000D_
_x000D_
2. Socializar con las Interventorías la aplicación de multas conforme lo estipula el contrato de concesión (Laudo 2019)_x000D_
_x000D_
3. Solicitar a la Interventoría Operativa, indicar si los hechos generadores de los incumplimientos persisten, en caso de continuar el incumplimiento aplicar las multas conforme lo estipula el contrato de concesión (Laudo 2019)_x000D_
_x000D_
4. Aplicar lo estipulado en el Laudo 2019, en lo relacionado a los incumplimientos de obra</t>
  </si>
  <si>
    <t>29/05/2019</t>
  </si>
  <si>
    <t>29/05/2019 Mediante reunión de seguimiento del 07/05/2019, se revisaron los avances de los planes de mejoramiento formulados por la Supervisión. Se hicieron recomendaciones al respecto y se recibieron los planes ajustados por parte de la Supervisión del proyecto. (Carlos Felipe Sánchez Pinzón)
04/07/2019 -	Una vez revisado el avance en el plan de mejoramiento se actualiza el porcentaje de avance y se cita a la Supervisión para presentar los soportes de culminación de las acciones de mejoramiento (Carlos Felipe Sánchez Pinzón)
22/07/2019 La supervisión informa la gestión que ha venido desarrollando frente a cada uno de los presuntos incumplimientos. Solicita reprogramar la fecha de finalización para allegar los soportes de cierre de la no conformidad para el 02/08/2019. Lo anterior, debido a que se tiene pendiente un pronunciamiento de la Vicepresidencia Jurídica asociado con los presuntos incumplimientos de transporte vertical. (Carlos Felipe Sánchez Pinzón)
20/12/2019 Mediante memorando No. 20191020199033 se dio cierre a la no conformidad, una vez evidenciada la ejecución de las acciones de mejoramiento propuestas. (Carlos Felipe Sánchez Pinzón)</t>
  </si>
  <si>
    <t>1.       Se evidenció que no se tramitaron oportunamente las recomendaciones de multa e inicio y trámite de los procedimientos sancionatorios, vinculados a la instalación de estructuras para la autogeneración fotovoltaica sin autorización (Radicado ANI No. 2018-409-135206-2.) y al presunto incumplimiento de los indicadores de satisfacción en las encuestas del año 2018 (Radicado ANI No. 2018-409-091254-2).</t>
  </si>
  <si>
    <t xml:space="preserve">1. Solicitar a la Inteventoría Operativa iniciar las multas conforme lo estipula el contrato de concesión (Laudo 2019), en lo relacionado con las encuestas 2018_x000D_
_x000D_
2. Iniciar el trámite de multa conforme lo estipula el contrato de concesión (Laudo 2019), en lo relacionado con el proyecto de autogeneración fotovoltaica_x000D_
</t>
  </si>
  <si>
    <t>29/05/2019 El 07/05/2019 mediante reunión de seguimiento, se revisaron los avances de los planes de mejoramiento formulados por la Supervisión. Se hicieron recomendaciones al respecto y se recibieron los planes ajustados por parte de la Supervisión del proyecto. (Carlos Felipe Sánchez Pinzón)
04/07/2019 Se cita a la Supervisión para presentar los soportes de culminación de las acciones de mejoramiento, cuya fecha de finalización es el 30/06/2019. (Carlos Felipe Sánchez Pinzón)
22/07/2019 Frente a los indicadores de satisfacción en las encuestas del año 2018, la Supervisión informa en reunión de seguimiento que se ordenó a la fiduciaria hacer el desembolso del monto correspondiente a la multa de incumplimiento._x000D_
_x000D_
Frente a la instalación de estructuras para la autogeneración fotovoltaica sin autorización, la Supervisión informa adelantó los requerimientos técnicos sobre esta intervención al contratista, quien allegó concepto de la Aerocivil, del diseñador estructural y del proveedor de la cubierto. Esto previo concepto jurídico de la Entidad sobre la naturaleza del proyecto. _x000D_
_x000D_
Al respecto, la Supervisión solicita reprogramar la fecha de finalización de las acciones de mejoramiento para el 02/08/2019, indicando que a más tardar en esta fecha se remitirán los soportes de todo lo mencionado en esta sesión. (Carlos Felipe Sánchez Pinzón)
20/12/2019 Mediante memorando No. 20191020199033 se dio cierre a la no conformidad, una vez evidenciada la ejecución de las acciones de mejoramiento propuestas. (Carlos Felipe Sánchez Pinzón)</t>
  </si>
  <si>
    <t xml:space="preserve">La entidad no está realizando los pagos de las cuentas de acuerdo con el orden de radicación, lo cual incumple lo dispuesto en la Ley 1150 de 2007, Artículo 19, “Respetarán el orden de presentación de los pagos por parte de los contratistas. Sólo por razones de interés público, el jefe de la entidad podrá modificar dicho orden dejando constancia de tal actuación.
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
</t>
  </si>
  <si>
    <t>(AC) Desarrollar e incluiren el sistema de calidad ei procedimiento para pago de cuentas.
(AP) Implementar al interior de la entidad el apiicativo KLiC, una herramienta que permitirá a los contratistas tramitar sus cuentas de cobro mensualmente, y en el que se visibilizarán, entre otras, las siguientes bondades: La posibilidad de su uso por cualquier persona, en cualquier horario, desde cualquier lugar, cargar los soportes directamente en la cuenta, contar con la información precargada del contrato; elimina errores de autoliquidación, no permite yerros frente a ia asignación de tumo, brinda información del estado de trámite; ia corrección de la cuenta se hace en el mismo sistema sin pasos adicionales;
el supervisor del contrato aprueba en cualquier momento y lugar.</t>
  </si>
  <si>
    <t>Este apiicativo ahorrará tiempo a quienes participan en éi; permite una significativa mejora del medio
ambiente al apoyar ia política de cero papel y cumple con el imperativo legal de propender por la
racionalización de trámites.
11/12/2019 Se realizó seguimiento a esta conformidad y se actualiza la fecha de terminación a junio de 2020, según correo envíado el día 29 de noviembre de 2019 por la Coordinación GIT Administratriva y Financiera. (Luz Jeni Fung Muñoz)
10/11/2020 se informan los siguientes avances en las acciones de mejoramiento propuestas:_x000D_
 _x000D_
1. Remisión del Procedimiento de Gestión de Cuentas al Sistema de Gestión de Calidad para su adopción._x000D_
2. Sistema de radicación de cuentas operando, el sistema asigna el respectivo consecutivo._x000D_
_x000D_
Con base en lo anterior se cierra la no conformidad (Luz Jeni Fung Muñoz)</t>
  </si>
  <si>
    <t>La entidad no tiene de un registro público de radicados de cuentas para que el contratista pueda constatar el respeto al derecho de turno, lo cual incumple el inciso segundo del artículo 19 de la Ley 1150 de 2007 que establece: 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público.”(resaltado fuera de texto)</t>
  </si>
  <si>
    <t>Este apiicativo ahorrará tiempo a quienes participan en éi; permite una significativa mejora del medio
ambiente al apoyar ia política de cero papel y cumple con el imperativo legal de propender por la
racionalización de trámites.
11/12/2019 Se realizó seguimiento a esta No Conformidad y se actualiza la fecha de terminación a junio de 2020, según correo envíado el día 29 de novimbre de 2019 por la Coordinación GIT Administrativa y Financiera. (Luz Jeni Fung Muñoz)
10/11/2020 se informan los siguientes avances en las acciones de mejoramiento propuestas:_x000D_
 _x000D_
1. Remisión del Procedimiento de Gestión de Cuentas al Sistema de Gestión de Calidad para su adopción._x000D_
2. Sistema de radicación de cuentas operando, el sistema asigna el respectivo consecutivo._x000D_
_x000D_
Con base en lo anterior se cierra la no conformidad (Luz Jeni Fung Muñoz)</t>
  </si>
  <si>
    <t>6.2.3.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t>
  </si>
  <si>
    <t>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
Administradora del Sistema. 
2.Realizar los requerimientos a que haya lugar para el cumplimiento de la obligación relacionada con la calificación del riesgo y provisión contable
Coordinador GIT Defensa Judicial Administradora del Sistema. 3.Realizar los ajustes y actualizaciones requeridas en los procesos a cargo.</t>
  </si>
  <si>
    <t>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
05/09/2019 Mediante radicado No. 20197010129273, el GIT Defensa Judicial solicitó modificación del Plan. Se modifica el 05/09/2019.  (Andrés Fernando Huérfano Huérfano)
05/09/2019 Mediante radicado No. 20197010129273, el GIT Defensa Judicial solicitó modificación del Plan, sin embargo, no se evidencia modificación sobre la unidad propuesta inicialmente.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3844. Razón por la cual se cierre teniendo en cuenta que su avance a esta fecha era del 0%. (Andrés Fernando Huérfano Huérfano)
26/10/2021 Mediante memorando 20207010134623 se acredita cumplimiento de la meta del plan.  (Andrés Fernando Huérfano Huérfano)</t>
  </si>
  <si>
    <t xml:space="preserve">6.2.6. Se evidenció incumplimiento al contenido del artículo 2.2.3.4.1.1. del Decreto 1069 de 2015, considerando que, de 729 conciliaciones terminadas, tenemos que 24 de ellos, no cumplen la condición requerida de reporte de procedencia o no, de la conciliación.  </t>
  </si>
  <si>
    <t>Incumplimiento normativo</t>
  </si>
  <si>
    <t>1.Suscripción acta de reunión con la ANDJE en la que dicha Entidad emite opinión frente al Plan de Contingencia Planteado por el GIT Defensa Judicial, respecto al registro de fichas técnicas a partir del 1 de enero de 2018. 
2.Capacitación a los usuarios del sistema respecto de las nuevas funcionalidades del módulo de conciliación de la versión 2.0 una vez sea dispuesto por la ANDJE
Administradora del Sistema. 
3.Realizar los requerimientos a que haya lugar para el cumplimiento de la obligación relacionada con la actualización de los trámites de conciliación extrajudicial Coordinador GIT Defensa Judicial Administradora del Sistema. 
4.Realizar los ajustes y actualizaciones requeridas en los procesos a cargo.</t>
  </si>
  <si>
    <t>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
05/09/2019 Mediante radicado No. 20197010129273, el GIT Defensa Judicial solicitó modificación del Plan. Se modifica el 05/09/2019.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No. 20217010106013 la dependencia solicita ampliación del plazo hasta el 31 de agosto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12/04/2022 A través de correo electrónico de 22 de marzo de 2022, se acreditó el cargue en carpeta compartida de las UM1 a UM3 del plan.  (Andrés Fernando Huérfano Huérfano)</t>
  </si>
  <si>
    <t>https://anionline.sharepoint.com/:f:/s/PMPMotor/Eic72vbiQhpCuJn8J4awCqIBsTXrVlw1OCV4PmXtsXFPTw?e=6V7zyx</t>
  </si>
  <si>
    <t>6.2.7. Se evidencia incumplimiento de la Resolución ANI No. 744 de 2018, artículos 3 y 4, debido a que, vencido el plazo, 10 de febrero de 2019, ni las gerencias carretero ni la Vicepresidencia de Estructuración han presentado los informes de seguimiento a la política de prevención del daño antijurídico con corte 30 de diciembre de 2018, lo anterior fue evidenciado mediante acta de entrevista del 12 de febrero de 2019 a la administradora del E-kogui y correos electrónicos suministrados en la visita.</t>
  </si>
  <si>
    <t>VEJ - VE - VGC</t>
  </si>
  <si>
    <t xml:space="preserve">VGC. Rad. 20193050141883 (30%). Presentación de informes. </t>
  </si>
  <si>
    <t>26/09/2019</t>
  </si>
  <si>
    <t xml:space="preserve">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
05/09/2019 La OCI convocó a GIT Defensa Judicial, VGC, VE y VEJ a mesa de segumiento el 28/08/2019 para obtener formulación del plan. No asistieron. Se convocó nuevamente esta mesa para el 05/09/2019 a las 10:00 a.m.  (Andrés Fernando Huérfano Huérfano)
05/09/2019 En sesión de 5/09/2019 (conforme acta), se comprometieron a efectuar remisión del plan las Vicepresidencias de Gestión Contractual y Estructuración. No asistieron GIT Defensa Judicial ni la Vicepresidencia Ejecutiva.  (Andrés Fernando Huérfano Huérfano)
26/09/2019 Mediante radicado No. 20193050141883, se remitió el avance de los informes enviados por VGC. Aún está pendiente Vicepresidencia Ejecutiva y Vicepresidencia de Estructuración.  (Andrés Fernando Huérfano Huérfano)
24/10/2019 Mediante radicado No. 20195000157873 de 17/10/2019 (Copia informada a la OCI), la V.Jurídica informó a la V.Jurídica, que se remitían los informes de seguimiento a la política de daño antijurídico.  (Andrés Fernando Huérfano Huérfano)
</t>
  </si>
  <si>
    <t>5.3.1.	Se evidenció incumplimiento al contenido del procedimiento EPIT-P-007 (Versión 1), en lo que se refiere al uso de los registros dentro de los convenios 011-2017 AEROPUERTO DEL CAFE-ANI, I SECRETARIA G BOGOTA-ANI, I 002-2018 ANI-DEPTO CUND-E FERREA REGIONAL y  Ferrocarril de Antioquia (031-2017), lo cual impide a la Entidad corroborar y soportar el avance y ejecución de cada convenio, pudiendo configurarse además, riesgos asociados a la gestión contractual de la Entidad, como: el de adopción de decisiones inoportunas por parte de la Entidad o demoras en la ejecución de obligaciones contractuales y compromisos pactados (Esto conforme el mapa de riesgos de gestión contractual de 30 de abril de 2018, formulario SEPG-F-007)</t>
  </si>
  <si>
    <t>MARZO DE 2019</t>
  </si>
  <si>
    <t>Proponer una versión 3 que incluya los ajustes sugeridos por la Oficina de Control Interno en el procedimiento de esquama de apoyo en APP o concesiones (EPIT-P-007)</t>
  </si>
  <si>
    <t>31/05/2019</t>
  </si>
  <si>
    <t xml:space="preserve">
31/05/2019 El 30/05/2019, se efectuó reunión de seguimiento en la que se concluyó, según acta, que: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
 (Andrés Fernando Huérfano Huérfano)
08/08/2019 Mediante acta No. 4 de 01/08/2019, la V. Estructuración (Lina Leal/ Carlos Tapicha) manifestó que solicitarán el cierre a más tardar el 30/09/2019 con los soportes. (Andrés Fernando Huérfano Huérfano)
28/11/2019 Mediante radicado No. 20192000180993 de 26/11/2019, se informó a la OCI que "el procedimiento (EPIT-P-007) fue eliminado del sistema y creado el formato" según correo de 18 de noviembre de 2019, remitido por el usuario Nancy Paola Morales.  (Andrés Fernando Huérfano Huérfano)</t>
  </si>
  <si>
    <t>5.3.2.	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a continuación:
	Total de convenios vinculados al esquema de apoyo en APP o concesiones, relación de convenios vigentes, con plazo vencido y liquidados. 
	Reporte de los convenios 003-2017 ANI-ICCU (INSTITUTO DE INFRAESTRUCTURA Y CONCESIONES DE CUNDINAMARCA ICCU), I 004-2017 ANI-CORMAGDALENA (CORMAGDALENA), I 005-2017 ANI-DISTRITO CARTAGENA (DISTRITO TURÍSTICO Y CULTURAL DE CARTAGENA) y I 013-2017 (FERROCARRIL DE ANTIOQUIA S.A.S). 
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t>
  </si>
  <si>
    <t xml:space="preserve">Hacer una revisión y actualización de la matriz de control a los convenios de la Vicepresidencia de Estructuración. </t>
  </si>
  <si>
    <t xml:space="preserve">
31/05/2019 El 30/05/2019, se efectuó sesión de seguimiento en el cual, según acta se concluyó: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
 (Andrés Fernando Huérfano Huérfano)
08/08/2019 Mediante acta No. 4 de 01/08/2019, la V. Estructuración (Lina Leal/ Carlos Tapicha) manifestó que solicitarán el cierre a más tardar el 30/09/2019 con los soportes. (Andrés Fernando Huérfano Huérfano)
04/12/2019 Mediante radicado No. 20192000173813, la VE remitió copia del informe de las acciones correctivas adoptadas.  (Andrés Fernando Huérfano Huérfano)</t>
  </si>
  <si>
    <t>1.	No se evidenció que la interventoría haga entrega en tiempo de los informes mensuales; lo anterior es una obligación contractual consignada en el contrato de interventoría, cláusula 4.2., literal b, numeral iii, que se cita a continuación:
“Preparar y presentar a la Vicepresidencia de Gestión Contractual, Gerencia Modo Férreo, dentro de los diez (10) días calendario de cada mes, un Informe Mensual que, metodológicamente, comprenderá una parte ejecutiva y otra de temas generales.”</t>
  </si>
  <si>
    <t>Bogotá - Belencito y Dorada - Chiriguana</t>
  </si>
  <si>
    <t>1. Solicitar al contratista la entrega de la información requerida como soporte de las actividades ejecutadas mensualmente, antes del dia 5 de cada mes, manteniendo la revisión y verificación de la misma, por parte de la interventoría.
2. Adelantar la fecha de elaboración del informe mensual de interventoría para que este sea revisado por el director de interventoría el dia 9 de cada mes y radicado oportunamente a la ANI los dias 10 de cada mes.
3. demostrar cumplimiento de las acciones anteriores entregando los informes restantes en la fecha pactada.</t>
  </si>
  <si>
    <t>04/07/2019 -	Una vez revisado el plan de mejoramiento formulado por la Interventoría y los soportes de cumplimiento de este, se da cierre a la no conformidad (Carlos Felipe Sánchez Pinzón)</t>
  </si>
  <si>
    <t>2.	No se evidenció que la interventoría haga seguimiento a las actas de vecindad elaboradas por el contratista; esto es una obligación contractual, consignada en el Anexo 4 del contrato de interventoría, numeral 4.3.13., literal e, la cual se cita a continuación:
“Verificar que con la debida anticipación al inicio de la obra se elabore por parte del Contratista el documento de acta de vecindad que contiene el registro detallado del estado actual estructural y/o funcional, incluidas las mejoras existentes (infraestructura, viviendas, bodegas, beneficiaderos, sistemas de riego, pozos, accesos a predios, etc.), de los predios que eventualmente pueden verse afectados por el proceso de construcción y operación de los corredores y hacer seguimiento y verificación de las actas de vecindad levantadas por el Contratista, y de las quejas de la comunidad sobre posibles daños a las construcciones aledañas a los predios en las diferentes etapas del contrato” (subrayado fuera del texto).
Al respecto, en la socialización de las conclusiones parciales por parte de la Oficina de Control Interno con los auditados, la Interventoría manifestó que esta obligación no le aplica, al no aplicar la elaboración de actas de vecindad, aun cuando “estas se realizaron con los propietarios de los predios aledaños (…)”; sin embargo, la OCI se mantiene en la no conformidad, pues se considera que al haberse elaborado las actas de vecindad, el interventor tiene la obligación de “hacer seguimiento y verificación de las actas de vecindad levantadas por el Contratista”, de acuerdo con lo previsto en la obligación anteriormente citada.</t>
  </si>
  <si>
    <t>Se deja claridad en que no se realizaron actas de vecindad por no ser necesarias,  pues las obras ejecutadas estan ubicadas a distancias considerables de viviendas o construcciones, que  no inciden en ningun tipo de  afectación . 
No obstante, sí se han realizado reuniones  con los propietarios para obtener permisos de acceso a algunos predios.
1. Se presentan las actas de compromiso por permisos de acceso y cierre de las mismas,  que se elaboraron con la participación del contratista, la interventoría y los propietarios de predios aledaños, a quienes se les informó la posibilidad  de requerir algún tipo de acceso para para la movilización de equipos o personal,. . 
(se anexan actas de los tramos Bogotá - Belencito; Dorada - Chiriguana)
2.  En los informes mensuales se incluirá un numeral destinado a relacionar las actas de reuniones de compromiso similares a las ejecutadas durante el desarrollo del contrato.</t>
  </si>
  <si>
    <t>1.	No se evidenció que la interventoría haga seguimiento a las obligaciones tributarias del Concesionario; esta obligación contractual está consignada en la sección (c) Área Financiera, Metodología y Planes de Cargas del Contrato de Interventoría N. 365 de 2015, Según se cita a continuación: 
“Velar porque el concesionario cumpla con las obligaciones tributarias (impuestos y retenciones) sobre los pagos que efectúe a nombre de la AGENCIA NACIONAL DE INFRAESTRUCTURA. “</t>
  </si>
  <si>
    <t>Chirajara - Fundadores</t>
  </si>
  <si>
    <t xml:space="preserve">1.	Se solicitó a la Fiduciaria mediante correo electrónico y en el comité de fiducia realizado en el mes de marzo, que incluya en las notas a los Estados Financieros el detalle de los impuestos pagados en el periodo.
2.	A partir del informe del mes de octubre de 2019, se incluirá la anotación referente al cumplimiento de pago de impuestos en el informe financiero mensual.
</t>
  </si>
  <si>
    <t>31/05/2019 30/05/2019 - Mediante memorando con Rad. 20194090434622 del 30/04/2019 la Interventoría allega a esta oficina el plan de mejoramiento para la no conformidad.
Se allego a la OCI los soportes que evidencian lo siguiente: 
-	Solicitud a la Fiduciaria mediante correo electrónico y en el comité de fiducia realizado en el mes de marzo, que incluya en las notas a los Estados Financieros el detalle de los impuestos pagados en el periodo.
-	Borrador del informe de interventoría correspondiente al mes de marzo de 2019. 
Dando un avance del 50% 
Se solicita se allegue a esta oficina los informes financieros con radicado ANI correspondientes al mes de marzo y abril con la verificación referente al cumplimiento de impuestos para cerrar la no conformidad. 
 (Mary Alexandra Cuenca Noreña)
05/11/2019 5/11/2019 - Se envió correo electrónico con el estado de la no conformidad, así mismo se solicito allegar a esta oficina los informes financieros con radicado ANI correspondientes al mes de marzo y abril con la verificación referente al cumplimiento de impuestos para cerrar la no conformidad y nueva fecha para el cierre de la no conformidad.  (Mary Alexandra Cuenca Noreña)
06/11/2019 06/11/2019 - La Supervisión y la Interventoria allego a esta oficina mediante correo electrónico los informes financieros 45 (correspondiente al mes de marzo Rad 20194090417122 de 24/04/2019) y 46 (correspondiente al mes de abril Rad 20194090530512 de 23/05/2019). No obstante, no se evidencia el cumplimiento de la segunda acción de mejora ya que aún no han incluido la anotación referente al cumplimiento de pago de impuestos en el informe financiero mensual. Por lo tanto se solicita se allegue nueva fecha para el cumplimiento de las acciones de mejora.  (Mary Alexandra Cuenca Noreña)
07/11/2019 Por correo electrónico la Supervisión allego a esta oficina la modificación de las acciones de mejora y nueva fecha de cierre para la no conformidad del 30/11/2019. (Mary Alexandra Cuenca Noreña)
05/06/2020 29/05/2020 – correo electrónico notificando vencimiento y solicitando evidencias._x000D_
_x000D_
03/06/2020 – Mediante correo electrónico la supervisión allega los informes mensuales de Interventoria N 52, 53, 54 y 55 donde se evidencia lo referente al pago de impuestos del Concesionario, el cual se puede encontrar en las Conclusiones de cada informe. Lo anterior evidencia un cumplimiento del PMP al 100%. _x000D_
 (Mary Alexandra Cuenca Noreña)</t>
  </si>
  <si>
    <t>1.	No se evidenció que el Equipo de Supervisión haga seguimiento y revisión a la presentación del Inventario Socioeconómico que hace parte de las obligaciones contractuales de la Interventora; esta función está consignada en la sección e), Funciones o actividades del Equipo de Coordinación y Seguimiento del Proyecto del Manual de Seguimiento a Proyectos de Interventoría y Supervisión Contractual, según se cita a continuación: 
“Verificar el adecuado ejercicio de la interventoría que ejerce la supervisión integral del contrato de concesión.”</t>
  </si>
  <si>
    <t xml:space="preserve">1.	Oficio a la Interventoría con solicitud del inventario socioeconómico_x000D_
2.	Inventario socioeconómico de los años 2016, 2017 y 2018_x000D_
</t>
  </si>
  <si>
    <t>30/05/2019 30/05/2019 – Mediante memorando con Rad. 20195000065003 del 30/04/2019 la Supervisión allega a esta oficina el plan de mejoramiento para cumplir la no conformidad. De la misma manera, allega el oficio con Rad. 20196030091361 con el cual requiere a la interventoría el inventario socioeconómico y el Oficio con Rad. 20194090320672 con el cual la interventoría allega a la ANI los inventarios socioeconómicos de los años 2016, 2017 y 2018. Dando por cumplida la no conformidad. (100%) (Mary Alexandra Cuenca Noreña)</t>
  </si>
  <si>
    <t>2.	No se evidenció que el equipo de coordinación y seguimiento del Proyecto haga seguimiento a la Matriz de Riesgos del Proyecto IP Chirajara – Fundadores; esta función está consignada en la sección b), Funciones o actividades del Equipo de Coordinación y Seguimiento del Proyecto del Manual de Seguimiento a Proyectos de Interventoría y Supervisión Contractual, según se cita a continuación: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t>
  </si>
  <si>
    <t xml:space="preserve">Evidenciar gestión de seguimiento a los riesgos del proyecto mediante los siguientes documentos: _x000D_
-	Reuniones periódicas con la firma interventora_x000D_
-	Revisión y seguimiento al informe periódico que presenta la interventoría. _x000D_
-	Atención a solicitudes formuladas por el líder del proyecto en temas relacionados con el componente de riesgo contractuales del proyecto_x000D_
-	Asistencia a reuniones de seguimiento del proyecto programadas dentro de las instalaciones de la ANI_x000D_
_x000D_
</t>
  </si>
  <si>
    <t xml:space="preserve">
31/05/2019 30/05/2019 – Mediante memorando con Rad. 20195000065003 del 30/04/2019 la Supervisión allega a esta oficina el plan de mejoramiento para cumplir la no conformidad._x000D_
_x000D_
Se allego a la OCI los soportes que evidencian lo siguiente: _x000D_
_x000D_
-	Reuniones periódicas con la firma interventora_x000D_
-	Revisión y seguimiento al informe periódico que presenta la interventoría. _x000D_
-	Atención a solicitudes formuladas por el líder del proyecto en temas relacionados con el componente de riesgo contractuales del proyecto_x000D_
-	Asistencia a reuniones de seguimiento del proyecto programadas dentro de las instalaciones de la ANI_x000D_
_x000D_
_x000D_
Por lo tanto, se da cierre a la no conformidad. (100%)_x000D_
 (Mary Alexandra Cuenca Noreña)</t>
  </si>
  <si>
    <t xml:space="preserve">3.	No se evidenció gestión y seguimiento por parte del equipo de coordinación y seguimiento del Proyecto a la Matriz de Riesgos del Proceso a la Gestión Contractual de la ANI (https://www.ani.gov.co/r-institucionales-y-por-procesos ; Mapa de Riesgos Institucionales, actualización 2018), asociada a sus controles y mitigación respectivos de acuerdo a la ejecución del Proyecto. 
</t>
  </si>
  <si>
    <t>Socialización de la matriz de riesgos del proceso a la gestión contractual al equipo de supervisión del proyecto IP Chirajara Fundadores</t>
  </si>
  <si>
    <t xml:space="preserve">
31/05/2019 30/05/2019 – Mediante memorando con Rad. 20195000065003 del 30/04/2019 la Supervisión allega a esta oficina el plan de mejoramiento para cumplir la no conformidad._x000D_
_x000D_
Así mismo se allego a esta oficina el Acta de comité de regularización N. 61 del 27 de mayo de 2019 en la cual se solicita al equipo del proyecto familiarizarse con la Matriz de Riesgos Institucional y así mismo hacerle seguimiento continuo desde cada área en relación con su competencia de manera periódica. _x000D_
Con esto, se da por cumplida la no conformidad. No obstante, se recomienda hacer seguimiento periódico a los riesgos del proceso con el objetivo de garantizar un mayor autocontrol de su gestión. (100%)_x000D_
 (Mary Alexandra Cuenca Noreña)</t>
  </si>
  <si>
    <t>5.1.2 DESACTUALIZACION Y DEBILIDAD EN LOS CONTROLES PARA EL MANEJO Y CONTROL DEL PARQUE AUTOMOTOR DE LA ANI.
Para el manejo y administración del parque automotor de la ANI, se proyectó la Resolución No. 619 del 19 de mayo de 2017 en la que se establece el reglamento para la administración y uso del mismo, y para el control de consumo de combustible se usa cuadro en base de datos llamado “Apéndice 4 – formato para informar los vehículos de la flota de un Entidad Compradora” el cual difiere en cantidad e identificación de los vehículos porque no aparece en la Resolución el vehículo de placa OKZ 740 y en el apéndice 4 no se observan los vehículos de placas YKB 053 y OKZ 049, por lo tanto es necesario verificar y actualizar la información que conlleve a un adecuado y eficiente control del manejo de los vehículos de la entidad.</t>
  </si>
  <si>
    <t>1. Actualizar la Resolución No. 619 de mayo de 2019._x000D_
2. Socialización de la Resolución.</t>
  </si>
  <si>
    <t>02/10/2019 En la verificación del avance en el mes de septiembre de 2019 el GIT de Servicios Generales informó que la Resolución No 619 de mayo de 2019 aún no ha sido actualizada pero que ya se encuentra el borrador y está pendiente la revisión y aprobación. Por lo tanto, no se presenta avance. (Yuber Alexander Peña Cárdenas)
07/05/2020 Mediante correo electrónico del 27/04/2020 se solicitó informar si la Resolución 1789 del 3 de diciembre ya fue ajustada. Mediante correo del 6/05/2020 se reitero el correo y el área de Servicios Generales respondió el mismo 6 de mayo, que ya se estaba haciendo el ajuste a la Resolución 1789 y que entre el 7 u 8 de mayo de 2020 se envía. (Yuber Alexander Peña Cárdenas)
26/05/2020 Mediante Resolución No. 20204010005915 del 14 de mayo de 2020 se corrigió el artículo tercero de la Resolución 1789 de 2019, incluyendo el vehículo de placa OKZ049 y eliminando el vehículo de placa OKZ740._x000D_
Por lo anterior. La No Conformidad se da como subsanada. (Yuber Alexander Peña Cárdenas)</t>
  </si>
  <si>
    <t>Seguimiento Normativo</t>
  </si>
  <si>
    <t>6.1.1 Se evidenció que los actos administrativos que ordenaron pagos de condenas en el mes de diciembre de 2018, no fueron remitidos al día siguiente del pago de la condena, al Comité de Conciliación, tal como lo establece el artículo 2.2.4.3.1.2.12 del Decreto 1067 de 2015, modificado por el Decreto 1167 de 2016.</t>
  </si>
  <si>
    <t>Johana Catherine Durán Monroy</t>
  </si>
  <si>
    <t>1. Presentar el acto administrativo al Comité de conciliación._x000D_
2. Definir puntos de control para que los actos administrativos en el futuro se presenten según los tiempos estipulados</t>
  </si>
  <si>
    <t>13/08/2019</t>
  </si>
  <si>
    <t>13/08/2019 De acuerdo a los dos últimos seguimientos se evidencia que las acciones fueron efectivas y que la situación fue subsanada. (Johana Catherine Durán Monroy)</t>
  </si>
  <si>
    <t xml:space="preserve">6.1.2 Se estableció que los dos pagos realizados en agosto del 2018, no han sido sometidos al Comité de Conciliación, lo cual incumple el artículo 2.2.4.3.1.2.12 del Decreto 1069 de 2015, modificado por el Decreto 1167 de 2016, respecto a la obligación de someter a consideración del Comité de Conciliación, en un término no superior a cuatro (4) meses, los pagos realizados, para que se adopte la decisión motivada de iniciar o no el proceso de repetición. </t>
  </si>
  <si>
    <t>Martha Guzmán León</t>
  </si>
  <si>
    <t>1. Unificación de controles diseñados para el control de pago de sentencias y trámite de acciones de repetición
2. Establecimiento de lineamentos para sesionar periódicamente en materia de acción de repetición 
3. Designación de funcionario del GIT de Defensa Judicial con dedicación exclusiva como Secretario (a) Técnico (a) del Comité de Conciliación, como responsable de control a la gestión del Comité de Conciliación conforme al procedimiento adoptado para tal fin.</t>
  </si>
  <si>
    <t>13/08/2019 Consecuente con la relación que guarda esta no conformidad con el hallazgo No. 18 de la CGR en el informe de auditoría financiera vigencia 2018, se solicitó vía correo electrónico la remisión oficial del plan suscrito ante la CGR para conjurar el hallazgo y ser replicado como plan en esta no conformidad. (Johana Catherine Durán Monroy)
08/11/2019 Mediante Memorando No. 2019102015503 del 16 de octubre de 2019, se solicitó la suscripciòn del plan. Mediante Memorando 20197010164123 del 25 de octubre de 2019, se recibió el Plan de Mejora.  (Martha Guzmán León)
07/05/2020 07/05/2020. Los pagos a que se refiere esta no conformidad, corresponden: i) Resolución 1415 de 2/08/2018, pagos del 28/08/2018 y 4/09/2018. Se presentó al Comité de Conciliación el 10/07/2019, se decidió: “No iniciar demanda en ejercicio del medio de control de repetición, por ser improcedente en los términos del artículo 2° de la Ley 678 de 2001”, y ii) Resolución 1416 de 2/08/2018, pago 28/08/2018. Se presentó al Comité de Conciliación el 10/07/2019, decidió: “Presentar demanda en ejercicio del medio de control de repetición.” 
En Informe de Seguimiento a las Acciones de Repetición de marzo de 2020, se concluyó respecto a estos dos asuntos que se presentaron al Comité de Conciliación para inicio o no de acción de repetición, el 10 de julio, que estaban por fuera del término de los cuatro (4) meses; sin embargo, el GIT de Defensa Judicial, adelantó las acciones correctivas propuestas en el plan de mejoramiento respecto a las no conformidades, presentando los asuntos en dichas sesiones.  
Esta no conformidad no guarda relación con el Hallazgo 18 del Informe de Auditoría Financiera de la Agencia Nacional de Infraestructura Vigencia 2018, de la Contraloría General de la República CGR-CDSITCEDR No. 027 Julio de 2019. Dicho hallazgo corresponde a las Resoluciones 819 y 820 de junio 28 de 2017, 1196 de agosto 29 de 2017, y 1481 de octubre 26 de 2017, de la ANI. (Se incorpora Informe CGR)</t>
  </si>
  <si>
    <t xml:space="preserve">5.2.1.	Se evidenció incumplimiento al contenido del procedimiento GEJU-P-009 (Versión 1), en lo que se refiere al uso de los registros dentro de los expedientes de tribunal de arbitramento: 
•	Aeropuerto El Dorado, expediente con Laudo de 27 de febrero de 2019
•	Coviandes, expediente con Laudo de 15 de mayo de 2018
•	Argos, expediente CCB No. 15769, activo y radicado desde el 30 de julio de 2018 y 
•	Ferrocarril del pacífico, expediente iniciado el 11 de enero de 2018
Conforme lo expuesto en el numeral 4.4. de este informe, esto le dificulta a la Entidad las actividades para constatar, soportar y adoptar decisiones sobre el avance de los procedimientos sometidos a tribunales de arbitramento, pudiendo configurarse con esto, riesgos en materia de defensa judicial, como el contenido en el numeral 2 del mapa de riesgos por proceso de la gestión jurídica, consistente en “indebida o inadecuada defensa judicial de la agencia”, pues, la desactualización de información institucional del seguimiento, puede generar el vencimiento de etapas o la ausencia de contradicción.       </t>
  </si>
  <si>
    <t>Tribunal de Arbitramento</t>
  </si>
  <si>
    <t>Keiri Yulith Araújo Rodríguez</t>
  </si>
  <si>
    <t>ABRIL DE 2019</t>
  </si>
  <si>
    <t xml:space="preserve">PREVENTIVAS: 1. Actualizar el procedimiento GEJU-P-009, estableciendo con claridad los registros de las actuaciones surtidas en
desarrollo de los tribunales de arbitramento, que permitan un efectivo seguimiento al mismo, vinculando a éste el formato GEJU-F-026. 2. Diseñar y adoptar a través del Sistema Integrado de Gestión la herramienta ofimática (Excel) [Reporte de
Tribunales de Arbitramento] que dé cuenta del estado de cada tribunal de arbitramento. CORRECTIVAS: 1. Actualizar los expedientes objeto del hallazgo, conforme a los registros establecidos en el formato GEJU-F-026. 
2. Diligenciar el Reporte de Tribunales de Arbitramento, con el estado de los trámites activos y terminados en
que la Entidad ha sido parte.
</t>
  </si>
  <si>
    <t>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reporta avance.  (Andrés Fernando Huérfano Huérfano)
09/12/2022 06/12/2022. Se envía reporte de seguimiento a la Vicepresidencia Jurídica. Vencido desde 30/11/2022.  (Andrés Fernando Huérfano Huérfano)
15/12/2022 Mediante memorando No. 20227010154623 de 13/12/2023, se solicitó prórroga hasta el 30/06/2023.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
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
5/07/2023 Mediante correo electrónico del 30 de junio de 2023 la OCI aceptó la solicitud de prórroga solicitada hasta el 1 de julio de 2023. (Keiri Yulith Araújo Rodríguez)
5/07/2023 Mediante memorando interno con radicado No. 20237010096713 del 1 de julio de 2023 el Grupo Interno de Trabajo de Defensa Judicial remitió a la OCI  los soportes que dan cuenta del cumplimiento de las acciones propuestas para la No Conformidad y de manera adicional solicita prórroga para la presentación de los soportes correspondientes a la Unidad de Medida No. 5, relacionada con "Actualización de expedientes". (Keiri Yulith Araújo Rodríguez)
06/07/2023 mediante memorando No. 20237910096713 la dependencia solicita al auditor la modificación de fecha de terminación del plan. Mediante correo electrónico de fecha 5 de julio el auditor informa apara la realización del cambio. Se modifica la fecha para el 31 de agosto de 2023 (Juan Diego Toro Bautista)
16/08/2023 Mediante correo electrónico del 16/08/2023, la Oficina de Control Interno remitió correo electrónico de seguimiento, solicitando que, una vez se cumpla el plazo de vencimiento establecido, es decir, el próximo 30 de agosto de 2023, se remitan los soportes documentales que evidencie el cumplimiento relacionado con la completitud de los expedientes físicos de Tribunales de Arbitramento. (Keiri Yulith Araújo Rodríguez)
4/09/2023 Mediante memorando interno con radicado No. 20237010129003 del 30/08/2023, el GIT de Defensa Judicial, informó a la Oficina de Control Interno sobre la actualización de los expedientes físicos en el archivo de gestión y de los expedientes digitales en ORFEO de aquellos procesos arbitrales objetos de la No Conformidad, con lo que se tiene por cumplida la acción de mejora propuesta. (Keiri Yulith Araújo Rodríguez)</t>
  </si>
  <si>
    <t>https://anionline.sharepoint.com/:f:/s/PMPMotor/Emiu_ZlotgROgcigNu65vloBC1Zsu2V_nKhKkTCFkGp5qQ?e=K6eR2T</t>
  </si>
  <si>
    <t>5.2.2.	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en el numeral 4.2.1. de este informe, 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t>
  </si>
  <si>
    <t>1. Diseñar y adoptar a través del Sistema Integrado de Gestión la herramienta ofimática (Excel) [Reporte de Tribunales de Arbitramento] que dé cuenta del estado de cada tribunal de arbitramento. 2. Diligenciar el Reporte de Tribunales de Arbitramento,_x000D_
con el estado de los trámites activos y terminados en que la Entidad ha sido parte.</t>
  </si>
  <si>
    <t>30/08/2022</t>
  </si>
  <si>
    <t>23/01/2020 23/01/2020. Se envió correo a la dependencia responsable (OCI01) informando sobre el vencimiento.  (Andrés Fernando Huérfano Huérfano)
05/05/2020 Mediante radicado 20207010057823 de 21/04/2020, solicita prórroga del plazo para cumplimiento de la meta hasta 31/08/2020.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No. 20227010109793 de 08/09/2022, se acredita el cumplimiento de las Unidades de Medida propuestas.  (Andrés Fernando Huérfano Huérfano)</t>
  </si>
  <si>
    <t>https://anionline.sharepoint.com/:f:/s/PMPMotor/EvRqqmFjoDxHn9z5CAh4L9IB7yUPD5Lwj8V-PGKtZkSwSQ?e=Khpogj</t>
  </si>
  <si>
    <t>No se evidenció el informe de seguimiento correspondiente al segundo semestre del año 2018 asociado al proceso de Gestión contractual y seguimiento de proyectos de infraestructura de transporte, dando lugar al incumplimiento del capítulo 10 numeral 10.1 del Manual para la Administración de riesgos institucionales y anticorrupción en la ANI (SEPG-M-004).</t>
  </si>
  <si>
    <t>Riesgos</t>
  </si>
  <si>
    <t>VEJ - VGC</t>
  </si>
  <si>
    <t xml:space="preserve">Mediante memorando radicado bajo el número 20193110134043, del 11 de septiembre de 2019, se confirman las siguientes actividades:
1. Acción correctiva: 
Entregar el seguimiento del mapa de riesgos correspondiente al segundo semestre de 2018. (16/09/2019)
2. Acciónes preventivas: 
Proponer a planeación que en conjunto con el área de sistemas se genere un mecanismo de captura donde todas las áreas involucradas puedan incorporar los datos, de manera tal que al terminar el semestre solo se deba hacer el análisis de la información. (20/09/2019)
La aplicación de la nueva metodología de identificación y gestión de riesgos propuesta por la Gerencia de Planeación, basada en la metodología del DAFP
Realizar reunión con planeación y pedirle que esta, mediante memorando solicite a cada área que delegue las personas encargadas del mapa de riesgos y su seguimiento. (30/09/2019) 
</t>
  </si>
  <si>
    <t>24/09/2019</t>
  </si>
  <si>
    <t>04/07/2019 En el mes de mayo y junio, se ha solicitado al área responsable, de generar el plan de acción pertinente. No se ha recibido respuesta. (Yuly Andrea Ujueta Castillo )
09/08/2019 El 5 de agosto de 2019, se radica memorando interno bajo el número 20191020115903, solicitando las acciones de mejora para la no conformidad. Hasta el momento no se ha recibido información al respecto. (Yuly Andrea Ujueta Castillo )
08/11/2019 Se entregó el seguimiento de los riesgos a planeación a través de memorando interno radicado bajo el número 20193110155133._x000D_
_x000D_
Frente a las acciones preventivas propuestas, se manifiesta al equipo de riesgos del proceso, que estas actividades dependen de terceros. Se recomienda que se formulen acciones preventivas que sean realizadas por  los responsables del proceso y que no dependan de terceros._x000D_
_x000D_
Revisarán las opciones y se formularán las acciones más aterrizadas al control del proceso. _x000D_
 (Yuly Andrea Ujueta Castillo )
18/09/2020 Debido a los resultados de la auditoría asociada a la administración del riesgo, se evidenció que el 50% de las actividades propuestas para abordar esta no conformidad fueron cumplidas. Sin embargo, el proceso de Gestión Contractual y Seguimiento de Proyectos tiene pendiente enviar el informe ejecutivo seguimiento al Grupo Interno de Trabajo de Planeación._x000D_
_x000D_
La Oficina de Control Interno, recomendó al equipo de riesgos de este proceso, que considerarán las acciones que dependían de terceros y las replantearan. Si bien el resultado del seguimiento de los riesgos de este proceso fue publicado en la página web de la Entidad a través del mapa de riesgos, debido a la corrección formulada para tratar esta no conformidad, esto no garantiza que el evento se vuelva a presentar. Por lo anterior las acciones planteadas no son efectivas._x000D_
_x000D_
Se envía correo electrónico al proceso responsable, solicitando reporte de avances, si bien sea para ajustar fecha de cumplimiento o reformular las acciones. (Yuly Andrea Ujueta Castillo )
12/11/2020 De acuerdo con el seguimiento realizado a través de la auditoría de riesgos, el equipo de riesgo suministró evidencia de cumplimiento de 3 de las 4 actividades propuestas para abordar esta no conformidad. De acuerdo con lo anterior se registra un avance del 75% en esta no conformidad._x000D_
_x000D_
Por otro lado, en correo recibido el 30 de septiembre del presente año, se solicitó remplazar la actividad “Trabajar en conjunto con planeación y sistemas en crear alertas bimestrales a los involucrados en el proceso de gestión contractual encargados del mapa de riesgos para que carguen la información requerida” por "la aplicación de la nueva metodología de identificación y gestión de riesgos propuesta por la Gerencia de Planeación, basada en la metodología del DAFP" y ajustar la fecha de cumplimiento para el 30 de julio de 2021. Se realizan los cambios y se ajusta el PMP.  (Yuly Andrea Ujueta Castillo )
13/11/2020  -Modificación de fecha- Solicitado por el auditor mediante correo electrónico de 12 de noviembre de 2020 (Yuly Andrea Ujueta Castillo )
29/04/2021 29 de abril de 2021: Teniendo en cuenta los resultados de la auditoría realizada a la gestión del riesgo, se evidenció que el plan de mejoramiento propuesto para tratar esta no conformidad, fue cumplido en un 100% a través de la actualización del mapa de riesgos del proceso. Este mapa de riesgos se encuentra legalizado a través del memorando interno radicado bajo el número 20213110061183. (Yuly Andrea Ujueta Castillo )</t>
  </si>
  <si>
    <t>7.3.2	Proceso Sistema Estratégico de Planeación y Gestión (Vicepresidencia de Planeación, Riesgos y Entorno)
De los 18 riesgos de corrupción identificados por la Entidad, 9 riesgos incumplen  el  capítulo 6 literal f asociado a las políticas de administración de riesgos de la Entidad, que se encuentran señaladas en el Manual para la Administración de riesgos institucionales y anticorrupción en la ANI (SEPG-M-004) y el numeral 3.2.3 asociado al tratamiento del riesgo de la guía para la administración del riesgo y el diseño de controles en entidades públicas, debido a que no pueden ser asumidos por la Entidad.</t>
  </si>
  <si>
    <t>1. Corrección – ajustar el tratamiento en la matriz. 2. 2.	Acción preventiva: Revisar y ajustar el manual para la administración de riesgos y oportunidades institucionales por procesos y medias anticorrupción en la ANI – SEPG-M-004.</t>
  </si>
  <si>
    <t>02/08/2019 La Oficina de Control Interno no evidenció la actulización del manual de riesgos en el seguimiento realizado en el mes de julio del presente año. se realizará nuevamente seguimiento en el mes de agosto. (Yuly Andrea Ujueta Castillo )
08/11/2019 Con respecto a la corrección propuesta, se evidenció que la Entidad ha venido realizando ajustes en la metodología de la administración del riesgo. Se han generado nuevos mapas de riesgos en los procesos, con identificación, valoración y tratamiento diferente. Por lo anterior, la corrección propuesta no fue efectuada debido a este cambio en los riesgos institucionales. Sin embargo, se revisaran las recomendaciones realizadas en el informe de auditoría de riesgos generado en el mes de octubre del presente año, que involucran ajustes  a los mapas de riesgos con la nueva metodología.
Frente a la actualización del Manual para la administración de riesgos y oportunidades institucionales por procesos y medias anticorrupción en la ANI – SEPG-M-004, la Entidad se encuentra realizando los ajustes con respecto a la nueva metodología. Aún no se ha formalizado dicho manual.
Por lo anterior, no se evidenció ningun avance en el cumplimiento de las acciones propuestas para tratar esta no conformidad. (Yuly Andrea Ujueta Castillo )
12/12/2019 de acuerdo con el reporte de seguimiento realizado por el Grupo Interno de Trabajo de Planeación, radicado bajo el número 20196010184913 del 2 de diciembre de 2019, se solicita realizar el cambio de la fecha de terminación del plan de acción propuesto para el 31 de marzo de 2020. Se realiza el ajuste de la fecha final asociada al cumplimiento de plan de acción propuesto y no se registran avances. (Yuly Andrea Ujueta Castillo )
26/05/2020 Se solicitó a los responsables, a través de correo electrónico del 14 de mayo del presente año, reportar los avances y ajustar las fechas de cumplimiento de las acciones de mejora. (Yuly Andrea Ujueta Castillo )
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
_x000D_
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
_x000D_
En consecuencia, se realiza el cierre de esta no conformidad y se mantiene vigente la 3817 en donde se relacionará el Plan de Mejoramiento propuesto por el GIT de planeación y los avances relacionados. (Yuly Andrea Ujueta Castillo )</t>
  </si>
  <si>
    <t>1.	No obstante, la interventoría ha advertido al concesionario sobre actualizar el plan de obras, en virtud de que se vienen ejecutando actividades en la intersección Tres Puertas, que no se incluyen en la versión no objetada por parte de Interventoría, como se pudo verificar con la comunicación con radicado ANI No. 20184091125002 del 29/10/2018, donde se copió a la ANI, no se evidenció que la supervisión, quién ha sido informada al respecto según la comunicación anteriormente mencionada y con el radicado ANI No. 20194090114182 del 05/02/2018, tome acciones para que se cumpla lo dispuesto en la Sección 2.2 (b)(c) Contenido mínimo; Capitulo II Plan de Obras del Apéndice Técnico 9 del Contrato de Concesión No. 005 de 2014: “Este documento deberá incluir la relación de todos los ítems de obra de cada Intervención con sus precedencias, tiempos de ejecución, recursos de personal y requerimiento de equipos, desagregada para cada Unidad funcional y consolidada para toda la Fase de Construcción. En todo caso, el Plan de obras no podrá contradecir lo establecido en el Contrato y/o sus Especificaciones Técnicas. Adicionalmente, el Plan de Obras deberá Contener: (i) El desglose de los frentes de trabajo en cada Unidad Funcional. (ii) El volumen de obra a ejecutarse por semana… “(Subrayado y negrilla fuera de texto)
La ausencia de gestión por parte de la supervisión, en lo anteriormente descrito, contraría la función de la ANI consignada en el numeral 16; Articulo 4 del Decreto 4165 del 2011 según la cual la Entidad debe: “Supervisar, evaluar y controlar el cumplimiento de la normatividad técnica en los proyectos de concesión u otras formas de Asociación Público Privada a su cargo, de acuerdo con las condiciones contractuales.” (Subrayado y negrilla fuera de texto)</t>
  </si>
  <si>
    <t>Autopista Conexión Pacífico 3</t>
  </si>
  <si>
    <t xml:space="preserve">Se realizó el correctivo para actualizar el plan de obras de las actividades en la intersección Tres Puertas, en cumplimiento a lo dispuesto en la Sección 2.2 (b)(c) Contenido mínimo; Capitulo II Plan de Obras del Apéndice Técnico 9 del Contrato de Concesión No.005 de 2014, que no se incluyen en la versión no objetada por parte de Interventoría, indicando la trazabilidad de las acciones para el periodo de cura:                                                                                                                                                                                                                            -Mediante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	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de la comunicación que remita la Interventoría, para subsanar el presunto incumplimiento referente al ajuste del plan de obras de acuerdo  con las indicaciones reales del proyecto y las modificaciones a los diseños realizados por el Concesionario.                                                                                                                                                                         -	Mediante Comunicado EPSCOL-0436-19 con radicado ANI No. 20194090529862 del 23/05/2019, la Interventoría notifica el 22 de mayo de 2019 al Concesionario Pacifico Tres S.A.S, el presunto incumplimiento y 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calendario._x000D_
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                                   RESPONSABLE IMPLEMENTACIÓN: GERENTE DE PROYECTOS (JORGE ELIECER RIVILLAS HERRERA)_x000D_
</t>
  </si>
  <si>
    <t xml:space="preserve">
31/05/2019 31/05/2019 - Mediante memorando con Rad. 20195000080213 del 30/05/2019 la supervisión allega a esta oficina el plan de mejoramiento para la no conformidad con los siguientes soportes: _x000D_
_x000D_
-	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_x000D_
-	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_x000D_
_x000D_
Se evidencia un avance del 70%. _x000D_
_x000D_
A la espera del pronunciamiento del concesionario y la modificación del plan para cerrar la no conformidad. _x000D_
 (Mary Alexandra Cuenca Noreña)
05/11/2019 5/11/2019 - Se envió correo electrónico con el estado de la no conformidad, así mismo se solicito allegar a esta oficina el pronunciamiento del concesionario y la modificación del plan para cerrar la no conformidad y nueva fecha de cierre de la no conformidad. (Mary Alexandra Cuenca Noreña)
07/11/2019 07/11/2019 - Mediante correo electrónico la Supervisión allego a esta Oficina las acciones efectuadas para el cumplimiento del plan de mejora, no obstante a la fecha no se ha actualizado el plan de obras y se solicito que se ampliara el plazo al 31/12/2019 para el cumplimiento de las acciones de mejora.  (80%) (Mary Alexandra Cuenca Noreña)
28/01/2020 16/12/2019 – Mediante oficio con rad ANI 20195000179793 del 22/11/2019 la Supervisión allega a esta oficina el plan de obras actualizado en virtud del EER para las UF2, 3.2 y 5; así mismo, allega la NO OBJECION del plan de obras mediante Oficio con rad ANI 20194091175742 del 07/11/2019. Con estas evidencias se da el 100% del cumplimiento del plan de mejora y se cierra la no conformidad.  (Mary Alexandra Cuenca Noreña)</t>
  </si>
  <si>
    <t>2.	Se evidenció que en febrero de 2019 venció el término del Evento Eximente de Responsabilidad (EER) solicitado por el concesionario mediante comunicación con radicado ANI No. 20194090081862 del 28/012019, asociado a la ampliación de tres meses en el EER existente de Cafetales sin que la Entidad se haya pronunciado al respecto. Adicional a que esta situación afecta el normal desarrollo del proyecto evidencia falta de oportunidad en la gestión de la Entidad, lo que contraría   los principios de celeridad y eficacia de la función administrativa definidos en el artículo 209 de la Constitución Política de Colombia.</t>
  </si>
  <si>
    <t xml:space="preserve">Previo a indicar las acciones desarrolladas, es importante aclarar que el acta de ampliación de plazo del periodo especial que se suscribe corresponde a un acta declarativa que no otorga el derecho contractual con que cuenta el Concesionario, para que en caso de presentar circunstancias que constituyan un EER, el mismo pueda ser declarado. En tal sentido, no puede perderse de vista que para el caso que nos ocupa, la Agencia ya había declarado el EER mediante Acta de declaratoria de Ocurrencia de un Evento Eximente de responsabilidad el día 18/01/2019, el cual prescribe que en caso de no superarse las labores de arqueología podrá ampliarse el plazo del periodo especial. Ahora, la fecha de la suscripción del acta que amplía dicho periodo especial obedece a la fecha en la cual, luego de realizar el estudio por la Interventoría, se obtuvieron los conceptos de las áreas correspondientes de la Agencia. _x000D_
_x000D_
Dicho lo anterior, se informa que 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
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
</t>
  </si>
  <si>
    <t xml:space="preserve">
31/05/2019 31/05/2019 - Mediante memorando con Rad. 20195000080213 del 30/05/2019 la supervisión allega a esta oficina el plan de mejoramiento para la no conformidad con los siguientes soportes: _x000D_
_x000D_
-	Acta Ampliación EER Cafetales 26/04/2019_x000D_
-	Acta declaratoria EER UF3.2_x000D_
_x000D_
Con lo anterior se da por cumplida la no conformidad y el cierre de esta. (100%)_x000D_
 (Mary Alexandra Cuenca Noreña)</t>
  </si>
  <si>
    <t>1.	Se estableció que las respuestas a las solicitudes de ajustes, cuando el MHCP rechaza las valoraciones de obligaciones contingentes, se realizan en un término de (4) cuatro a (16) dieciséis meses, incumpliendo el término de (30) treinta días hábiles establecido en el Artículo No. 37 del Decreto 2043 de 2014.</t>
  </si>
  <si>
    <t>Mediante Memorando con Radicado No. 20196020154913 del 15 de octubre de 2019 el GIT de  Riesgos, suscribe el Plan de Mejoramiento con las siguientes acciones de mejora:
Elaborar una circular institucinal cuyo objeto es informar la relevancia que tiene la consolidación de la información que le GITR debe presentar durante el proceso del seguimiento ante el MHCP, en el cual se especificarán las caracteristicas de la información en cuanto a calidad y tiempos de entrega (fecha de cumplimiento 15/11/2019).
Actas de las metas de trabajo con el MHCP que permita generar unidad de criterio para las valoraciones que presente la ANI durante el proceso de seguimiento (01/06/2020)
Remisión de un memorando a la Vicepresidencia Jurídica a fin de obtener concepto sobre la aplicabilidad real de lo contenido en el Decreto 2043 de 2014, específicamente referente a los plazos para la atención de observaciones en los seguimientos periódicos a las obligaciones contingentes. Condicionado al concepto recibido en respuesta a la consulta elevada a la Vicepresidencia Jurídica, remitir un comunicado al MHCP con las conclusiones respectivas. (30/04/2021)</t>
  </si>
  <si>
    <t>16/10/2019</t>
  </si>
  <si>
    <t>02/09/2019 02/09/2019 Se proyecto Memorando con Radicado No. 20191020128533 del 02/09/2019 de reiteración para suscripción del Plan con las acciones de mejora. (Yuber Alexander Peña Cárdenas)
08/10/2020 Mediante correo electrónico del 01/09/2020 se solicitó el envío de los soportes de las acciones de mejora, como no se recibió respuesta, el 07/10/2020 se reitera la solicitud de envió de los soportes. (Yuber Alexander Peña Cárdenas)
30/11/2020 Mediante Memorando No 20206020140303 del 11/11/2020 la VPRE remite como evidencia de la acción 1 el Memorando No. 20206020138153 del 9/11/2020 donde el GIT Riesgos – VPRE, envía a VGC y VEJEC los lineamientos para la participación del GIT Riesgos con las demás áreas de la entidad, como los procedimientos ante el MHCP. Por lo tanto, la acción 1 se cumplió. (Yuber Alexander Peña Cárdenas)
10/12/2020 Mediante Memorando No 20206020140303 del 11/11/2020 la VPRE solicitó incluir una actividad adicional con fecha de cumplimiento para abril de 2021, mediante Memorando No. 20201020148823 del 30 de noviembre de 2020, la Oficina de Control Interno comunicó que la acción se incluirá en el PMP con la fecha de cumplimiento del 30 de abril de 2021.
Adicionalmente, para la actividad No. 2 informó que en las capacitaciones realizadas por el MinHacienda se hicieron recomendaciones sobre la actualización de las metodologías. En la actualización se regularon aspectos que generaban diferencias en el momento de la revisión de los seguimientos.
Como segunda actividad, se acordó que los archivos de los seguimientos serían compartidos vía correo electrónico con un enlace de acceso a los mismos a los archivos ubicados en la nube, en el espacio asignado a cada colaborador, de forma que el MHCP tuviera acceso oportuno a los documentos y pudiera emitir observaciones tanto vía correo electrónico, telefónico y generando incluso reuniones específicas para la revisión conjunta de los seguimientos remitidos.
Registro del cumplimiento se anexaron pantallazos de las reuniones de los días 13/01/2019, 02/02/2019, 11 y 18/06/2019, 4/09/2019, 10 y 20/12/2019, 15 y 18/05/2020, 9 y 19/09/2019, 25 y 29/10/2019, 10/09/2020.
Por lo anterior, la actividad 2 se cumplió. Queda pendiente la actividad nueva (3) con vencimiento 30/04/202, para lo cual, la VPRE anexó como avance el Memorando 20206020080033 del 25 de junio de 2020 para la Vicepresidencia Jurídica de Solicitud de concepto respecto a los plazos para la atención de observaciones hechas a los informes de seguimientos de riesgos. (Yuber Alexander Peña Cárdenas)
11/12/2020 mediante Memorando No 0206020140303 del 11/11/2020 la VPRE solicitó incluir una actividad adicional con fecha de cumplimiento para abril de 2021, y mediante Memorando No. 20201020148823 del 30 de noviembre de 2020, la Oficina de Control Interno comunicó que la acción se incluirá en el PMP con la fecha de cumplimiento del 30 de abril de 2021 (Yuber Alexander Peña Cárdenas)
08/04/2021 Mediante memorando No. 20211020057023 del 7/04/2021 se informó al GIT de Riesgos que se ajustaría la fecha de cumplimiento de la actividad de mejora, solicitada mediante memorando No. 20216020053443 del 26/03/2021 dejando fecha de cumplimiento del 31/08/2021. (Yuber Alexander Peña Cárdenas)
13/04/2021  -Modificación de fecha- De acuerdo con el correo remitido por el auditor el 9 de abril de 2021 solicitando esta modificación, con base en el memorando No. 20216020053443 del 26 de marzo de 2021 remitido por la dependencia responsables. (2019)
14/09/2021 Mediante correo del 14/09/2021 se solicitó al GIT de Riesgos el envío de las evidencias del cumplimiento de la acción de mejora No. 3 con fecha de terminación del 31/08/2021. (Yuber Alexander Peña Cárdenas)
28/09/2021 Mediante correo del 16/09/2021 la VAPRE suministró las evidencias de la acción No. 3 así: con los memorandos 20206020080033 del 25/06/2020 y el 20216020053573 del 26/03/2021 se realizó solicitud a la VJ conceptuar sobre los plazos de respuesta a las observaciones, con el memorando No. 20217020065863 del 26/04/2021 el GIT Asesoría Legal de Estructuración presentó el concepto y recomendó elevar consulta al MinHacienda. Mediante memorando No. 20216020267341 del 31/08/2021 la ANI informó el concepto jurídico emitido internamente._x000D_
_x000D_
Por lo anterior, se da como subsanada la No Conformidad. (Yuber Alexander Peña Cárdenas)</t>
  </si>
  <si>
    <t>1.	En la página web de la Entidad, no se evidenciaron los archivos: i) de seguimiento a la ejecución presupuestal del tercer trimestre de 2018; ii) seguimiento a la ejecución presupuestal del cuarto trimestre de 2018; y iii) el presupuesto aprobado de la vigencia 2019, incumpliendo presuntamente lo decretado en el Literal b) del Artículo 9o. Información mínima obligatoria respecto a la estructura del sujeto obligado de la Ley 1712 de 2014, en concordancia con el principio establecido en el Artículo 74 de la Ley 1474 de 2011.</t>
  </si>
  <si>
    <t>Mayo de 2019</t>
  </si>
  <si>
    <t>Mayo</t>
  </si>
  <si>
    <t>1. Publicar la información faltante en la página web de la Entidad. 2. Revisión de las recomendaciones emitidas en el informe.</t>
  </si>
  <si>
    <t>10/06/2019 En la dirección https://www.ani.gov.co/presupuesto-historico se publicó la información relacionada con el seguimiento a la ejecución presupuestal del tercer trimestre de 2018, el seguimiento a la ejecución presupuestal del cuarto trimestre de 2018 y el presupuesto aprobado de la vigencia 2019. Pendiente un pronunciamiento respecto de las recomendaciones dadas en el informe de auditoría 2019. (Juan Diego Toro Bautista)
30/09/2019 Se verificó la publicación de los archivos faltantes https://www.ani.gov.co/ejecucion-vigencia-2019 (Juan Diego Toro Bautista)</t>
  </si>
  <si>
    <t>2.	En la página web de la Entidad, El archivo contentivo del seguimiento realizado por la Gerencia de Planeación para el primer trimestre de 2019 se encuentra en formato pdf y no se evidencia en formato editable incumpliendo presuntamente lo decretado en el Artículo 3o. Otros principios de la transparencia y acceso a la información pública de la Ley 1712 de 2014 en su acápite de principio de la calidad de la información.</t>
  </si>
  <si>
    <t>1. Publicar el archivo del seguimiento en  formato editable. 2. Revisión de las recomendaciones emitidas en el informe.</t>
  </si>
  <si>
    <t>10/06/2019 En la dirección https://www.ani.gov.co/presupuesto-historico se publicó la información relacionada con el seguimiento realizado por la Gerencia de Planeación para el primer trimestre de 2019 en formato editable. Pendiente un pronunciamiento respecto de las recomendaciones dadas en el informe de auditoría 2019. (Juan Diego Toro Bautista)
30/09/2019 Se verificó la publicación de los archivos faltantes https://www.ani.gov.co/ejecucion-vigencia-2019 (Juan Diego Toro Bautista)</t>
  </si>
  <si>
    <t>3.	Al Intentar acceder al vínculo de Servicio al ciudadano – Ciudadano – Directorio Servidores Públicos SIGEP de la página web de la Entidad arroja error y no muestra la información, ni tampoco conduce a la página web dispuesta por el Estado en materia de servidores públicos y contratistas. Lo anterior evidencia un presunto incumplimiento al Literal c) del Artículo 9o. Información mínima obligatoria respecto a la estructura del sujeto obligado de la Ley 1712 de 2014.</t>
  </si>
  <si>
    <t>1. actualizar y verificar el correcto funcionamiento del enlace al SIGEP en la página web de la Entidad. 2. Revisión de las recomendaciones emitidas en el informe.</t>
  </si>
  <si>
    <t>10/06/2019 En la se reparó el enlace que conduce al SIGEP. Pendiente un pronunciamiento respecto de las recomendaciones dadas en el informe de auditoría 2019. (Juan Diego Toro Bautista)
30/09/2019 Se verificó la efectividad del enlace a SIGEP https://www.funcionpublica.gov.co/web/sigep/hojas-de-vida (Juan Diego Toro Bautista)</t>
  </si>
  <si>
    <t>4.	En la página web de la Entidad, en lo relacionado con indicadores de desempeño, no se evidencian los correspondientes al primer trimestre de 2019, lo cual presuntamente incumple el Literal d) del Artículo 9o. Información mínima obligatoria respecto a la estructura del sujeto obligado de la Ley 1712 de 2014.</t>
  </si>
  <si>
    <t>1. Publicar la información faltante - indicadores de desempeño primer trimestre de 2019, en la página web de la Entidad. 2. Revisión de las recomendaciones emitidas en el informe.</t>
  </si>
  <si>
    <t>30/09/2019 Se verificó la publicación del archivo faltante https://www.ani.gov.co/sig/indicadores-por-proceso-0 (Juan Diego Toro Bautista)</t>
  </si>
  <si>
    <t>No se evidenció que la Interventoría lleve un registro de los egresos del Concesionario; sin embargo, esta es una de sus obligaciones contractuales, consignada en el Anexo 8 al contrato de interventoría, numeral 1.1, literal D y se cita a continuación: “Llevar registro de los ingresos, egresos e inversiones de la Sociedad Portuaria e informar cualquier situación anómala"</t>
  </si>
  <si>
    <t>En reunión del 08/07/2019, la Supervisión informa frente a las no conformidades No. 3710 y 3711, que la Interventoría a la fecha no ha formulado acciones de mejoramiento, por lo que le requerirá formular el plan correspondiente antes del 31/07/2019.</t>
  </si>
  <si>
    <t>29/07/2019</t>
  </si>
  <si>
    <t xml:space="preserve">
9/07/2019 En cuanto a las no conformidades No. 3710 y 3711, la Supervisión informa que la Interventoría a la fecha no ha formulado acciones de mejoramiento, por lo que le requerirá formular el plan correspondiente antes del 31/07/2019. (Carlos Felipe Sánchez Pinzón)
17/09/2019 En reunión de seguimiento, la Supervisión informa que la Interventoría se encuentra preparando una respuesta donde explica y justifica el seguimiento que lleva de los egresos del Concesionario._x000D_
Nueva fecha de finalización: 18/09/2019._x000D_
 (Carlos Felipe Sánchez Pinzón)
29/10/2019 No se tiene seguimiento por inasistencia de la Interventoría. La fecha de finalización continúa vencida. (Carlos Felipe Sánchez Pinzón)
14/11/2019 Mediante correo electrónico se reitera a la Interventoría la obligación contractual que tiene de llevar un registro de los egresos del Concesionario y se le solicita formular fechas y acciones de mejoramiento para superar la no conformidad (Carlos Felipe Sánchez Pinzón)
19/12/2019 Una vez revisados los oficios con radicados ANI No. 20194091280202 del 06 de diciembre de 2019 y 20194091302752 del 13 de diciembre de 2019, se evidenció que la Interventoría hace seguimiento a los egresos del Concesionario, en el sentido de verificar que las inversiones reportadas no correspondan a costos o gastos no imputables a las inversiones contractuales, para lo cual implementa los criterios definidos mediante oficio con radicado ANI No. 20134090495762 del 5 de diciembre de 2013. Por consiguiente, se da cierre a la no conformidad No. 3710 en el plan de mejoramiento por procesos de la Entidad. (Carlos Felipe Sánchez Pinzón)</t>
  </si>
  <si>
    <t xml:space="preserve">No se evidenció que la Interventoría lleve un seguimiento actualizado del pago de contraprestación y tasa de vigilancia por parte del Concesionario; sin embargo, esta es una de sus obligaciones contractuales, consignada en el Anexo 8 al contrato de interventoría, numeral 1.2 y se cita a continuación: “Comprenderá el seguimiento, el control y la verificación del cumplimiento de los compromisos contractuales por parte del Concesionario en relación con el plan de inversiones, pago de contraprestación, tasa de vigilancia y demás aspectos financieros” (subrayado fuera del texto)._x000D_
_x000D_
Lo anterior, se evidenció a partir de los reportes financieros de la Interventoría presentados en el informe mensual de Interventoría No. 87 correspondiente al mes de marzo de 2019, con radicado ANI No. 2019-409-035379-2._x000D_
</t>
  </si>
  <si>
    <t xml:space="preserve">
9/07/2019 En cuanto a las no conformidades No. 3710 y 3711, la Supervisión informa que la Interventoría a la fecha no ha formulado acciones de mejoramiento, por lo que le requerirá formular el plan correspondiente antes del 31/07/2019. (Carlos Felipe Sánchez Pinzón)
17/09/2019 En reunión de seguimiento, la Supervisión informa que la Interventoría se encuentra preparando una respuesta donde explica y justifica el seguimiento que lleva del pago de contraprestación y de la tasa de vigilancia por parte del Concesionario._x000D_
Nueva fecha de finalización: 18/09/2019._x000D_
 (Carlos Felipe Sánchez Pinzón)
29/10/2019 La Supervisión comparte el informe de Interventoría No. 94 con radicado ANI No. 20194091056542, en el cual se actualiza el pago de la tasa de vigilancia hasta la fecha del informe, por lo que se evidencia el seguimiento de la Interventoría en este sentido._x000D_
_x000D_
En cuanto al pago de contraprestación, mediante el informe de Interventoría No. 94 con radicado ANI No. 20194091056542, se evidencia que continúa sin estar al día el seguimiento. La fecha de finalización de acciones de mejoramiento continúa vencida._x000D_
 (Carlos Felipe Sánchez Pinzón)
14/11/2019 Una vez revisado el concepto de la Interventoría radicado en la ANI mediante No. 20194091114772 del 23 de octubre de 2019, se evidenció que la Interventoría está llevando un seguimiento actualizado de la contraprestación pagada por el Concesionario, en consecuencia, se considera que se ha superado la causa de la no conformidad No. 3711 y se le da cierre en el plan de mejoramiento por procesos de la Entidad. (Carlos Felipe Sánchez Pinzón)</t>
  </si>
  <si>
    <t>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</si>
  <si>
    <t xml:space="preserve">1. Hacer seguimiento a la circular (Radicado ANI No. 20194090000084) donde se solicita al Concesionario el cumplimiento de la Resolución 1219 de 2015, evidenciando la respuesta por parte del Concesionario._x000D_
2. Evidenciar la instalación de la valla o la justificación de la decisión de no instalarla._x000D_
</t>
  </si>
  <si>
    <t xml:space="preserve">
9/07/2019 5.	La supervisión presenta las acciones de mejoramiento y la fecha de finalización en el siguiente sentido:
1. Hacer seguimiento a la circular (Radicado ANI No. 20194090000084) donde se solicita al Concesionario el cumplimiento de la Resolución 1219 de 2015, evidenciando la respuesta por parte del Concesionario.
2. Evidenciar la instalación de la valla o la justificación de la decisión de no instalarla.
Fecha de finalización: 02/09/2019.
Al respecto, se aclara que la fecha de finalización está prevista para, dependiendo del pronunciamiento del Concesionario, concluir el plan de mejoramiento en el caso más favorable o bien, reformular las acciones de mejoramiento.
 (Carlos Felipe Sánchez Pinzón)
17/09/2019 En reunión de seguimiento, la Supervisión presenta las solicitudes que ha hecho al Concesionario sobre la instalación de vallas (radicado ANI 20193030319361 del 17/09/2019).
Nueva fecha de finalización: 30/10/2019.
 (Carlos Felipe Sánchez Pinzón)
29/10/2019 La Supervisión informa que a la fecha el Concesionario radicó ante la Oficina de Comunicaciones de la ANI el arte de las vallas para su aprobación, adicionalmente, comparte la trazabilidad de su seguimiento a la instalación de la valla. En este sentido, se evidencia la gestión de la Supervisión hasta la fecha sobre la circular (Radicado ANI No. 20194090000084) donde se solicita al Concesionario el cumplimiento de la Resolución 1219 de 2015 y queda pendiente evidenciar la instalación de la valla.
En este sentido, la Supervisión solicita reprogramar la fecha de finalización para el 31/12/2019.
 (Carlos Felipe Sánchez Pinzón)
19/12/2019 Se reprograma el plan de mejoramiento para el 30 de mayo de 2020, a solicitud de la Supervisión y una vez revisado el avance reportado por la Supervisión mediante correo electrónico del 17/12/2019. (Carlos Felipe Sánchez Pinzón)
12/06/2020 Mediante correo electrónico se solicitó a la Supervisión allegar las evidencias de finalización de las acciones de mejoramiento pendientes, dada la fecha de finalización el 30 de mayo de 2020. (Carlos Felipe Sánchez Pinzón)
10/07/2020 El 9 de julio de 2020 se envía correo electrónico a la Supervisión del contrato solicitándo evidencias de la ejecución del Plan de Mejoramiento 
El 10 de julio de 2020 se recibe correo electronico por parte de la Supervisión adjuntando la información correspondiente a la gestión desarrollada por la Supervisión y por la Interventoría para la instalación de la Valla Informativa, adicionalmente se recibe la evidencia de instalación de la Valla en el proyecto de SPR Santa Marta, por lo cual se cierra la No Conformidad, notificando por correo a la Supervisión. (Adriana Barrios Rodríguez)</t>
  </si>
  <si>
    <t>No se evidenció que la supervisión actualice en el SECOP las Resoluciones de aprobación de planes bienales de inversión; sin embargo, la publicación de la información de ejecución contractual es un deber de la ANI, consignado en la Ley 1712 de 2014, en el artículo 11, según se cita a continuación: “ARTÍCULO 11. INFORMACIÓN MÍNIMA OBLIGATORIA RESPECTO A SERVICIOS, PROCEDIMIENTOS Y FUNCIONAMIENTO DEL SUJETO OBLIGADO. Todo sujeto obligado deberá publicar la siguiente información mínima obligatoria de manera proactiva (…) g) Sus procedimientos, lineamientos, políticas en materia de adquisiciones y compras, así como todos los datos de adjudicación y ejecución de contratos, incluidos concursos y licitaciones;” . Adicionalmente, esta es una función encargada a la supervisión del proyecto, según el Manual de seguimiento a proyectos e interventoría y supervisión contractual, en el numeral 2.2.3, literal e: “Velar por el cumplimiento por parte de la Entidad, de los principios de publicidad de los Procesos de Contratación en lo que tiene que ver con la etapa de ejecución;”</t>
  </si>
  <si>
    <t xml:space="preserve">1.	Realizar la publicación de las Resoluciones en el SECOP o justificar el porqué no publicarlas._x000D_
Fecha de finalización: 31/07/2019._x000D_
</t>
  </si>
  <si>
    <t xml:space="preserve">
9/07/2019 6.	La supervisión presenta las acciones de mejoramiento y la fecha de finalización en el siguiente sentido:
1.	Realizar la publicación de las Resoluciones en el SECOP o justificar el porqué no publicarlas.
Fecha de finalización: 31/07/2019.
 (Carlos Felipe Sánchez Pinzón)
17/09/2019 En reunión de seguimiento, la Supervisión manifiesta que realizará la solicitud al área de contratación para la publicación de las Resoluciones de aprobación de los planes bienales en SECOP.
Nueva fecha de finalización: 23/09/2019.
 (Carlos Felipe Sánchez Pinzón)
29/10/2019 La Supervisión evidencia la solicitud al área encargada para la publicación en SECOP de las resoluciones respectivas. En este sentido, la Supervisión solicita reprogramar la fecha de finalización para el 30/11/2019. (Carlos Felipe Sánchez Pinzón)
19/12/2019 No se ha evidenciado que la supervisión actualice en el SECOP las Resoluciones de aprobación de planes bienales de inversión. Continúa abierta con fecha de finalización vencida al 30/11/2019, lo cual se informa mediante correo electrónico del 20/12/2019. (Carlos Felipe Sánchez Pinzón)
20/12/2019 Se reprograma la fecha de finaización del plan de mejoramiento para el 30 de noviembre de 2020 atendiendo a la solicitud. Sin embargo, para evidenciar que se ha superado la dificultad que dio origen a la no conformidad, únicamente es necesario demostrar que se tienen cargados en SECOP los documentos de ejecución contractual actualizados a la fecha. (Carlos Felipe Sánchez Pinzón)
30/11/2020  -Modificación de fecha- Mediante correo electrónico del 30 de noviembre de 2020 la Supervisión solicitó prórroga hasta el 30 de diciembre de 2020 debido a que la resoluciones de aprobación de los planes bianuales 2017-2018 y 2019-2020 se encuentran en proceso de ejecutoria para ser cargadas en el SECOP. (Adriana Barrios Rodríguez)
1/12/2020 Se envió correo electrónico a la Supervisión los días 11 y 30 de noviembre solicitando las evidencias de la realización del Plan de Mejoramiento, a lo cual la Supervisión respondió por correo electrónico, que las resoluciones ya han sido emitidas y se encuentran en trámite para ser cargadas en el SECOP, por lo que solicitan plazo hasta el 30 de diciembre de 2020, se procede a cambiar la fecha de finalización en el PMP de la entidad.  (Adriana Barrios Rodríguez)
24/12/2020  -Modificación de fecha- Mediante correo electrónico del 24 de diciembre de 2020, la Supervisión solicitó ampliación del plazo para cumplir con el plan de mejoramiento hasta el 30 de marzo de 2021 debido a que se tiene pendiente atender recurso de reposición contra aprobación de plan bienal 2019-2020. (Adriana Barrios Rodríguez)
24/03/2021 La supervisión remitió el link del SECOP en donde se evidencia la publicación de la resolución 20203030016465 del 13 de noviembre de 2020 Por la cual se aprueba el Plan Bianual de Inversiones 2019-2020 del Contrato de Concesión Portuaria No. 006 de 1993 otorgado a la SOCIEDAD PORTUARIA REGIONAL DE SANTA MARTA S.A, con lo cual se cierra la No Conformidad.  (Adriana Barrios Rodríguez)</t>
  </si>
  <si>
    <t xml:space="preserve">Debido a que en la presente auditoría se evidenció la ejecución de inversiones por parte del Concesionario sin la aprobación de la ANI en los planes bienales 2017-2018 y 2019-2020, se reitera la no conformidad No. 3509, abierta a partir de la auditoría de esta Oficina al proyecto en el año 2017 , la cual se cita a continuación: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Frente a esto, en desarrollo de la auditoría se citó a la Supervisión para hacer seguimiento a las acciones de mejoramiento y como consecuencia, se reformularon las acciones y se ajustó su fecha de finalización (ver sección 7.2 del informe de auditoría)._x000D_
</t>
  </si>
  <si>
    <t xml:space="preserve">1. Presentar Resolución de aprobación de plan bienal 2017-2018._x000D_
2. Presentar Resolución de aprobación de plan bienal 2019-2020 dentro de la bienalidad._x000D_
</t>
  </si>
  <si>
    <t xml:space="preserve">
9/07/2019 7.	Dado que la causa de esta no conformidad corresponde con la de la no conformidad No. 3509, se incorpora el mismo plan de mejoramiento, el cual se copia a continuación:
1. Presentar Resolución de aprobación de plan bienal 2017-2018.
2. Presentar Resolución de aprobación de plan bienal 2019-2020 dentro de la bienalidad.
Adicionalmente, en virtud de la reformulación, se solicita reprogramar la fecha de finalización para el 31/12/2019.
 (Carlos Felipe Sánchez Pinzón)
17/09/2019 En reunión de seguimiento, la Supervisión presenta la Resolución de aprobación de plan bienal 2017-2018, evidenciando la ejecución de la primera acción de mejoramiento. Avance: 50%.
La fecha de finalización continúa sin modificación para el 31/12/2019.
 (Carlos Felipe Sánchez Pinzón)
29/10/2019 La Supervisión informa que continúa trabajando con la Interventoría para lograr la imputación de las inversiones del plan bienal 2013-2014 y en la aprobación del plan bienal 2019-2020. La fecha de finalización continúa para el 31/12/2019. (Carlos Felipe Sánchez Pinzón)
19/12/2019 Se reprograma el plan de mejoramiento para el 30 de septiembre de 2020, a petición de la Supervisión y una vez revisadas las evidencias de avance allegadas mediante correo electrónico del 17/12/2019. (Carlos Felipe Sánchez Pinzón)
8/09/2020 Se remite correo electrónico el 8 de septiembre de 2020 solicitando a la supervisión estado de avance respecto a la aprobación del plan bienal 2019-2020.  (Adriana Barrios Rodríguez)
1/12/2020 El 11 de noviembre de 2020 se recibe por parte de la supervisión la resolución de aprobación del Plan Bianual 2017-2018  20203030015235 del 26 de octubre de 2020, se confirma recepción por correo electrónico y se solicita el estado de avance de la segunda acción de mejoramiento y el 30 de noviembre de 2020 se recibe por parte de la supervisión la resolución de aprobación del Plan Bianual 2019-2020 20203030016465 del 13 de noviembre de 2020, con esto se cumple la segunda acción de mejora del Plan de Mejoramiento por lo cual se procede a cerrar la No Conformidad, recomendando a la Supervisión se liderar acciones preventivas para que no se presente nuevamente, en el desarrollo del contrato de concesión, la situación que dio origen a la No Conformidad, es decir que el concesionario no adelante inversiones de los planes bianuales sin aprobación de la ANI. (Adriana Barrios Rodríguez)</t>
  </si>
  <si>
    <t xml:space="preserve">No se evidenció una debida imputación al plan de inversiones definido en la cláusula séptima del contrato de concesión No. 004 de 2007, modificado a través del artículo primero de la Resolución No. 1010 de 2013, ya que, con corte a diciembre de 2008, se debió imputar una inversión  acumulada de USD 2,000,000, asociada a la reposición y mejoramiento de los sistemas de operación y mantenimiento de las mangueras de las TLU (Unidades de Cargue de Tanqueros); no obstante, con corte a esa misma fecha, se ha reportado una inversión de USD 6,026,413.37 sin tener claridad de que actividades hacen parte del plan de inversiones y cuales han sido ejecutadas a cuenta y riesgo del Concesionario. </t>
  </si>
  <si>
    <t>CENIT - Terminal Coveñas</t>
  </si>
  <si>
    <t>1. Concepto Técnico – Verificación Plan de Inversiones. 33%_x000D_
2. Concepto Financiero – Verificación e Imputación de Inversiones Contractuales y a Cuenta y Riesgo. 33%_x000D_
3. Acciones de ajuste necesarias indicadas en los Conceptos Técnico y Financiero. 33%</t>
  </si>
  <si>
    <t>01/07/2019 El 27 de junio de 2019, vía correo electrónico, se recibió plan de mejoramiento. Se confirmó recibo y se hicieron observaciones al respecto, vía correo electrónico. (Daniel Felipe Sáenz Lozano)
16/12/2019 Mediante correo electrónico del 11 de diciembre de 2019, la Supervisión solicitó prórroga para cumplir con el plan de mejoramiento, a más tardar, el primer semestre de 2020. Lo anterior debido a que, a diciembre de 2019, reporta que se realiza la revisión de la ejecución contra la facturación y reportes contables entregados por el Concesionario. Por otro lado, el Concesionario tiene proyectado ejecución de inversiones para el año 2019, por lo cual, es necesario tener la información o reporte de ejecución final para realizar la imputación. Según lo indicado por la Supervisión, lo anterior ayuda a garantizar que las inversiones se hayan realizado completamente en ejecución física y contable. El plan de mejoramiento no sufre modificaciones.
En este sentido, se modifica fecha de terminación de plan de mejoramiento para el 30 de junio de 2020. (Daniel Felipe Sáenz Lozano)
04/06/2020 Mediante correo electrónico del 3 de junio de 2020 la Supervisión solicitó ampliación del término para cumplir con el plan de mejoramiento hasta el 31 de diciembre de 2020, debido a que, a pesar de que se ha adelantado gestión al respecto, no se ha logrado verificar la totalidad de las inversiones.
(Daniel Felipe Sáenz Lozano)
03/12/2020 Mediante correo electrónico del 3 de diciembre de 2020 se solicitaron evidencias de cumplimiento del plan de mejoramiento, cuya terminación se tiene prevista para diciembre de 2020. (Daniel Felipe Sáenz Lozano)
09/12/2020 Mediante correo electrónico del 9 de diciembre de 2020, el Líder del Equipo de Coordinación y Seguimiento remitió copia del documento titulado “Concepto Técnico – Imputación plan de inversiones años 2009 y 2014 y obras adicionales autorizadas mediante Resolución 1010 de 2013 Sociedad Portuaria Transporte y Logística de Hidrocarburos – CENIT Coveñas Contrato de concesión portuaria No. 004 de 2007.”, donde se concluye que “(…) dentro del proceso de imputación de las inversiones para los años 2009 y 2014 (…) se puede evidenciar que el concesionario cumple con las respectivas inversiones (…)”. Documento radicado mediante comunicación ANI No. 20203030152333 del 07 de diciembre de 2020. Lo anterior demostró el cumplimiento de la acción de mejoramiento No. 1; razón por la cual, se registra un avance del 33%._x000D_
_x000D_
En cuanto a la acción de mejoramiento No. 2, se evidenció que a través de comunicación con radicado ANI No. 20203030150953 del 3 de diciembre de 2020, la Gerencia de Proyectos Portuarios solicitó el concepto correspondiente al GIT Financiero encargado del proyecto. (Daniel Felipe Sáenz Lozano)
09/12/2020  -Modificación de fecha- Mediante correo electrónico del 9 de diciembre de 2020, el Líder del Equipo de Coordinación y seguimiento solicitó prorroga del plan de mejoramiento hasta marzo de 2021, debido a que a la fecha no se cuenta con el concepto financiero que permita registrar cumplimiento de la acción de mejora No. 2, lo que a su vez condiciona el cumplimiento de la acción de mejora No. 3. (Daniel Felipe Sáenz Lozano)
27/01/2021 Mediante correo electrónico del 27-01-2021 se recibió concepto financiero acerca de la imputación del plan de inversiones (Rad ANI No. 20203080168653 del 31 de diciembre de 2020), donde se concluye, entre otros que, el Concesionario cumplió con las inversiones previstas, existiendo inversiones en exceso imputables a cuenta y riesgo. Dicho concepto financiero demuestra cumplimiento de la acción de mejoramiento No. 2 y permite registrar un avance del 66%._x000D_
_x000D_
Con base en el concepto financiero, el Concesionario debe ajustar información en los formatos de inversión, sobre las inversiones ejecutadas a cuenta y riesgo, lo que condiciona el cumplimiento de la acción de mejoramiento No. 3, sobre lo que se solicitó una fecha de cumplimiento. (Daniel Felipe Sáenz Lozano)
27/01/2021  -Modificación de fecha- Mediante correo electrónico la Supervisión solicitó modificar la fecha del cumplimiento para el próximo 30 de agosto de 2021, toda vez que el ajuste requerido al Concesionario depende de la presentación, revisión y validación del reporte de inversiones semestrales 1-2021. (Daniel Felipe Sáenz Lozano)
29/07/2021  -Modificación de fecha- Mediante correo electrónico del 26 de julio de 2021 la Supervisión solicitó prórroga para dar cumplimiento al plan de mejoramiento hasta el 28 de febrero de 2022 debido a que “el ajuste requerido no se realizó en el reporte de inversiones  semestrales 1-2021 porque no se ha realizado la capitalización de las inversiones que se encuentran en el ítem infraestructura en construcción el cual deberá pasar al ítem propiedad planta y equipo, esto se debe a que las facturas las pagó Ecopetrol y debe entrar al sistema de CENIT Coveñas, adicionalmente, por trámite interno de la concesión para evitar estas situaciones, se adelanta el traspaso completo de las funciones de operador y administrador de Ecopetrol a CENIT, en tal sentido dependerá de la presentación, revisión y validación del reporte de inversiones semestrales 2-2021 para realizar los ajustes correspondientes.” (Daniel Felipe Sáenz Lozano)
27/01/2022 Mediante correo electrónico del 26 de enero de 2022 la Supervisión demostró que se ha trabajado en los ajustes en los reportes de inversiones del Concesionario. Ejemplo de ello se evidencia con la capitalización de las obras ejecutadas en el año 2019 (Radicado ANI No. 20214091309062 del 10-11-2021), y la entrega de los formatos de inversión de la ANI GCSP-F-011 y GCSP-F-044 con corte a diciembre de 2021, que han sido revisados y aprobados por la ANI. Esta gestión demuestra que se han implementado acciones de ajuste a los reportes de inversiones, orientadas a una adecuada imputación de estas, lo que evidencia cumplimiento de la acción de mejoramiento No. 3 y por ende del plan de mejoramiento. (Daniel Felipe Sáenz Lozano)</t>
  </si>
  <si>
    <t>No se evidenció que en el Sistema Electrónico de Contratación Pública – SECOP se haya publicado la totalidad de actos administrativos y modificaciones contractuales suscritos en la ejecución del contrato de concesión No. 004 de 2007, lo cual va en contravía de los principios definidos en la Ley 1712 de 2017 Por medio de la cual se crea la Ley de Transparencia y del Derecho de Acceso a la Información Pública Nacional y se dictan otras disposiciones y del artículo 6 del Decreto 103 de 2015 que la reglamenta, compilado en el Decreto 1081 de 2015, artículo 2.1.1.2.1.7</t>
  </si>
  <si>
    <t>1. Solicitud desde la Gerencia Técnica a la Gerencia de Contratación realizar la Publicación de los Actos Administrativos y Modificaciones Contractuales en el sistema Electrónico de Contratación Pública – SECOP_x000D_
2. Formato de radicación a Colombia Compra Eficiente – SECOP_x000D_
3. Publicación Documentos relacionados de actos administrativos y/o Modificaciones de la Sociedad Portuaria Cenit Coveñas.</t>
  </si>
  <si>
    <t xml:space="preserve">
01/07/2019 El 27 de junio de 2019, vía correo electrónico, se recibió plan de mejoramiento. Se confirmó recibo y se hicieron observaciones al respecto, vía correo electrónico. (Daniel Felipe Sáenz Lozano)
16/12/2019 Mediante correo electrónico de 11 de diciembre de 2019, la Supervisión remitió evidencias de cumplimiento del plan de mejoramiento, así:_x000D_
_x000D_
1. Solicitud desde la Gerencia Técnica a la Gerencia de Contratación realizar la Publicación de los Actos Administrativos y Modificaciones Contractuales en el sistema Electrónico de Contratación Pública – SECOP: Se evidenció que mediante correo electrónico del 22 de mayo de 2019 se solicitó a la Gerencia de Contratación actualizar los documentos contractuales asociados a CENIT – Terminal Coveñas en el SECOP._x000D_
_x000D_
2. Formato de radicación a Colombia Compra Eficiente – SECOP: Se evidenció solicitud de la ANI a Colombia Compra Eficiente, realizada el 24 de mayo de 2019, para actualizar los documentos contractuales disponibles en la web asociados a CENIT – Terminal Coveñas._x000D_
_x000D_
3. Publicación Documentos relacionados de actos administrativos y/o Modificaciones de la Sociedad Portuaria Cenit Coveñas: Una vez verificado en enlace https://www.colombiacompra.gov.co/secop/concesiones-de-las-sociedades-portuarias, se evidenció que en SECOP se cuenta con los documentos contractuales del proyecto CENIT – Terminal Coveñas._x000D_
_x000D_
En virtud de que se ha cumplido con el plan de mejoramiento se da cierre a la no conformidad._x000D_
 (Daniel Felipe Sáenz Lozano)</t>
  </si>
  <si>
    <t>No se evidenció que se haya exigido al Concesionario la instalación de una cubierta en el área de acceso vehicular intervenida a partir de lo resuelto en la Resolución No. 1010 del 19 de septiembre de 2013, a pesar de que esta actividad quedó definida en el artículo segundo y en el artículo cuarto del acto administrativo citado. No exigir el cumplimiento de las obligaciones al Concesionario y no reportar este tipo de situaciones a la Entidad van en contra de las Facultades y deberes de los Supervisores y los Interventores definidos en el artículo 84 de la Ley 1474 de 2011.</t>
  </si>
  <si>
    <t>1. Concepto Técnico: Verificación y reporte ejecución de inversiones Resolución No. 1010 del 19 de septiembre de 2013. 25%_x000D_
2. Concepto Financiero: Verificación ejecución contable inversiones Resolución NO. 1010 del 19 de septiembre de 2013. 25%_x000D_
3. Concepto Jurídico: Respuesta Jurídica Contractual por la no ejecución de la instalación de una cubierta en el área de acceso vehicular intervenida a partir de lo resuelto en la Resolución No. 1010 del 19 de septiembre de 2013. 25%_x000D_
4. Acciones de mejora y disposiciones indicadas en los conceptos técnico, financiero y jurídico. 25%</t>
  </si>
  <si>
    <t>01/07/2019 El 27 de junio de 2019, vía correo electrónico, se recibió plan de mejoramiento. Se confirmó recibo y se hicieron observaciones al respecto, vía correo electrónico. (Daniel Felipe Sáenz Lozano)
16/12/2019 Mediante correo electrónico del 11 de diciembre de 2019, la Supervisión solicitó prórroga para cumplir con el plan de mejoramiento, a más tardar, el primer semestre de 2020, informando que, a diciembre de 2019, se está realizando la revisión en conjunto con el Concesionario, para verificar la ejecución de las inversiones de la Resolución 1010 de 2013 y justificar las causas de la no Ejecución de la Cubierta, así mismo demostrar que el objeto de la Modernización de las Instalaciones se cumplió garantizando la funcionalidad de la Infraestructura. Asimismo, la Supervisión informó que se adelantan mesas de trabajo con las Gerencias Jurídicas y Financiera para definir la forma mediante la cual se debe actualizar o aclarar la no ejecución de la cubierta. 
En este sentido, se modifica fecha de terminación de plan de mejoramiento para el 30 de junio de 2020. (Daniel Felipe Sáenz Lozano)
04/06/2020 Mediante correo electrónico del 3 de junio de 2020 la Supervisión solicitó ampliación del término para cumplir con el plan de mejoramiento hasta el 31 de diciembre de 2020 debido a que se viene trabajando en las acciones de mejoramiento 1 y 2. A pesar de que se ha adelantado gestión al respecto, no se ha logrado verificar la totalidad de las inversiones.
(Daniel Felipe Sáenz Lozano)
03/12/2020 Mediante correo electrónico del 3 de diciembre de 2020 se solicitaron evidencias de cumplimiento del plan de mejoramiento, cuya terminación se tiene prevista para diciembre de 2020. (Daniel Felipe Sáenz Lozano)
09/12/2020 Mediante correo electrónico del 9 de diciembre de 2020, el Líder del Equipo de Coordinación y Seguimiento remitió copia del documento titulado “Concepto Técnico – Cumplimiento obras Resolución No. 1010 de 2013 Sociedad Portuaria CENIT Coveñas”, donde se concluye que “(…) el reemplazo de la cubierta como ítem estipulado en la Resolución 1010 de 2013, obedeció al ajuste del diseño conceptual basado en la limitación que presentaría este elemento en la prestación del servicio, enmarcado en un acceso restringido para el ingreso de vehículos con carga extra dimensionada necesarios para la operación de la terminal portuaria, razón por la cual los recursos destinados para esta actividad fueron finalmente utilizados en la misma obra, pero acondicionados operacionalmente de una mejor manera, en la cual se prestaría un mejor servicio en el acceso al terminal portuario y que incluso llevó a una inversión mayor en las obras pasando de COP$580.000.000 programados a COP$938.134.536 ejecutados, con lo cual el objeto de la modernización de las Instalaciones se cumplió garantizando la funcionalidad de la infraestructura planta física de la portería del muelle de servicios.”. Documento radicado mediante comunicación ANI No. 20203030122363 del 5 de octubre de 2020. Lo anterior demostró el cumplimiento de la acción de mejoramiento No. 1._x000D_
_x000D_
En cuanto a la acción de mejoramiento No. 2, se evidenció que a través de comunicación con radicado ANI No. 20203030122403 del 5 de octubre de 2020, la Gerencia de Proyectos Portuarios solicitó el concepto correspondiente al GIT Financiero encargado del proyecto._x000D_
_x000D_
Respecto a la acción de mejoramiento No. 3, se evidenció que la Gerencia del GIT de Asesoría a la Gestión Contractual encargado del proyecto se pronunció en los siguientes términos mediante la comunicación con radicado ANI No. 20207050128083 del 16 de octubre de 2020:_x000D_
_x000D_
“(…) ante la evidencia técnica que no se ejecutó uno de los ítems de inversión autorizados mediante Resolución No. 1010 de 2013, debe justificarse de manera detallada si técnicamente las circunstancias fácticas acaecidas presuponen o no la existencia de un presunto incumplimiento derivado de la no ejecución del ítem denominado” cubierta en super board” prevista en la Resolución que se analiza. _x000D_
_x000D_
Al respecto debe tenerse especial cuidado, toda vez que, conforme a los antecedentes, el presunto incumplimiento deviene de hace más de tres años, circunstancia que debe analizarse de cara al término consagrado en el artículo 52 del Código de Procedimiento Administrativo y de lo Contencioso Administrativo3, el cual dispone que la facultad sancionadora de la administración caduca a los 3 años de ocurrido el hecho que pudiere ocasionarlo._x000D_
_x000D_
Así las cosas, impulsar el proceso sancionatorio correspondiente, desplegar la actuación administrativa y expedir el acto administrativo, tendría por virtualidad afectar la validez de su contenido y del tipo de sanción que se buscaría imponer, toda vez, que según se desprende de los supuestos facticos, la obligación de ejecución del ítem asociado a la cubierta de acceso al muelle de servicio prevista en la Resolución 1010 de 2013, data del 2014, valga decir a la fecha han transcurrido más de 5 años que se hizo exigible el cumplimiento de la obligación, por lo que la expedición del acto administrativo contentivo de las resultas del proceso administrativo sancionatorio, escaparía de la órbita temporal asignada a la entidad para hacerlo, precisamente por operar la caducidad del término establecido por la Ley, para ejercer e imponer la sanción de manera oportuna. _x000D_
_x000D_
En los anteriores términos rendimos el concepto requerido, sin perjuicio del análisis y consideraciones que sobre el particular desde el punto de vista financiero se adelante.”_x000D_
_x000D_
Debido a que se demostró el cumplimiento de las acciones de mejoramiento No. 1 y 3 se registra un avance del 50%._x000D_
 (Daniel Felipe Sáenz Lozano)
09/12/2020  -Modificación de fecha- Mediante correo electrónico del 9 de diciembre de 2020, el Líder del Equipo de Coordinación y seguimiento solicitó prórroga del plan de mejoramiento hasta marzo de 2021, debido a que a la fecha no se cuenta con el concepto financiero que permita registrar cumplimiento de la acción de mejora No. 2, lo que a su vez condiciona el cumplimiento de la acción de mejora No. 4. (Daniel Felipe Sáenz Lozano)
27/01/2021 Mediante correo electrónico del 27-01-2021 se recibió concepto financiero acerca de la ejecución de inversiones de la Resolución No. 1010 de 2013 (Rad ANI No. 20203080167633 del 30 de diciembre de 2020), donde se concluye, entre otros que, “(…) las inversiones descritas en la Resolución No. 1010 de 2013, no están contempladas en el plan de Inversiones aprobado en la Cláusula Séptima del Contrato de Concesión No. 004 de 2007, son inversiones adicionales, que de acuerdo con la imputación técnica y financiera estarían cumplidas en actividad y monto.” Lo anterior demuestra cumplimiento de la acción de mejora No. 2 y permite registrar un avance del 75%._x000D_
_x000D_
En virtud de los conceptos técnico, financiero y jurídico, se solicitó a la Supervisión, mediante correo electrónico, un pronunciamiento sobre la acción de mejoramiento No. 4. (Daniel Felipe Sáenz Lozano)
27/01/2021 Mediante correo electrónico la Supervisión informa que “(…) los conceptos técnico, jurídico y financiero son claros en el tema de la cubierta y los mismos no manifiestan el requerimiento o implementación de acciones.”_x000D_
_x000D_
Lo anterior demuestra que se dio cumplimiento al plan de mejoramiento, orientado a demostrar que no procede la exigencia de la construcción de una cubierta en el área de acceso vehicular a la terminal portuaria. (Daniel Felipe Sáenz Lozano)</t>
  </si>
  <si>
    <t>No se evidenció que en el terminal petrolero de Coveñas se cuente con una valla con la información del contrato de concesión No. 004 de 2007,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t>
  </si>
  <si>
    <t>1.	Radicación Circular Remisión Resolución 542 de marzo de 2018 - Instructivo instalación de Vallas. (33%)
2.	Remisión Circular de la ANI con nuevas disposiciones para instalación de Vallas. Radicado No. 2019409000026-4 del 19 de junio de 2019. Resolución 1935 de mayo de 2019. (33%)
3.	Requerir Concepto Jurídico sobre la exigibilidad de la valla informativa para determinar si es aplicable o no la misma a la fecha. (34%)
3.1 De ser aplicables se procederá a solicitar su instalación y de no llevarse a cabo la instalación de procederá a tomar acciones legales
3.2 De no ser aplicables se solicitará a la oficina de control interno el cierre de la no conformidad por no ser procedente.</t>
  </si>
  <si>
    <t>01/07/2019 El 27 de junio de 2019, vía correo electrónico, se recibió plan de mejoramiento. A la fecha se evidencia que la Gerencia Portuaria ha cumplido con dos de las tres acciones de mejoramiento propuestas. 
Respecto de la primera acción (Radicación Circular Remisión Resolución 542 de marzo de 2018 - Instructivo instalación de Vallas), mediante radicado No. 20194090000084 del 4 de marzo de 2019 se emitió una circular a las sociedades portuarias con el propósito de que se diera cumplimiento a la Resolución No. 542 de 9 de marzo de 2018, la cual se reiteró al concesionario del contrato No. 004 de 2007 mediante radicado No. 20193030161061 del 24 de mayo de 2019. 
Respecto de la segunda acción (Remisión Circular de la ANI con nuevas disposiciones para instalación de Vallas. Radicado No. 2019409000026-4 del 19 de junio de 2019. Resolución 1395 de mayo de 2019) se evidenció que se dio cumplimiento mediante radicado No. 20194090000264 del 19 de junio de 2019.
En este sentido, teniendo en cuenta que se ha dado cumplimiento a dos de tres acciones de mejoramiento, se registra un avance del 66%; no obstante, se recomendó a la Supervisión que la tercera acción de mejoramiento se oriente hacia la disponibilidad física de la valla en la zona del proyecto, más que a la reiteración de su instalación. (Daniel Felipe Sáenz Lozano)
03/07/2019 Vía correo electrónico la Supervisión informó que, con respecto a la disposición física de la Valla con la información del proyecto, se plantea tener una nueva acción del Plan de Mejoramiento, solo en el caso, de que el Concesionario no realice la actividad y no disponga de la Valla, así: Concepto Jurídico, Compromiso Contractual de instalación de la Valla - Tomar acciones legales contractuales por la No ejecución de la instalación de la Valla.
En este sentido, se tendrían 4 acciones de mejoramiento, cada una con peso del 25%. En vista de que se han cumplido dos acciones, el avance es del 50%. (Daniel Felipe Sáenz Lozano)
16/12/2019 Mediante correo electrónico del 11 de diciembre de 2019 la Supervisión remitió copia del radicado No. 20193030423311 del 6 de diciembre de 2019, con el cual reiteró al Concesionario atender los requerimientos para la instalación de la valla siguiendo los parámetros de diseño establecidos en la Resolución No. 1935 del 24 de mayo de 2019. Lo anterior evidencia cumplimiento de la acción de mejoramiento No. 3.
Respecto del cumplimiento de la acción de mejoramiento No. 4, la Supervisión solicitó prórroga hasta el 30 de junio de 2020.
En este sentido, se modifica fecha de terminación de plan de mejoramiento para el 30 de junio de 2020. Avance a la fecha 75%.
 (Daniel Felipe Sáenz Lozano)
04/05/2020 Vía correo electrónico la Supervisión solicitó el cierre de la no conformidad debido a que la instalación de la valla no procede, teniendo en cuenta que las obras en la terminal portuaria finalizaron en diciembre de 2019. Al respecto, la Oficina de Control Interno recomendó que, en ese sentido, se debe reformular la cuarta acción de mejoramiento. Una vez reformulada esta acción y una vez se demuestre su cumplimiento se procederá a dar cierre. (Daniel Felipe Sáenz Lozano)
04/06/2020 Mediante correo electrónico del 3 de junio de 2020 se informó a la Supervisión que el plan de mejoramiento vence el 30 de junio de 2020. Al respecto, la Supervisión informó que se encuentra preparando concepto jurídico para dar cierre a la No Conformidad.
(Daniel Felipe Sáenz Lozano)
18/06/2020 Mediante correo electrónico la Supervisión solicitó modificar el plan de mejoramiento de la siguiente manera:
1. Radicación Circular Remisión Resolución 542 de marzo de 2018 - Instructivo instalación de Vallas.
2. Remisión Circular de la ANI con nuevas disposiciones para instalación de Vallas. Radicado No. 2019409000026-4 del 19 de junio de 2019. Resolución 1935 de mayo de 2019.
3. Requerir Concepto Jurídico sobre la exigibilidad de la valla informativa para determinar si es aplicable o no la misma a la fecha.
3.1 De ser aplicables se procederá a solicitar su instalación y de no llevarse a cabo la instalación de procederá a tomar acciones legales
3.2 De no ser aplicables se solicitará a la oficina de control interno el cierre de la no conformidad por no ser procedente.
Se procedió a modificar el plan de mejoramiento, del cual a la fecha se ha evidenciado el cumplimiento de las acciones No. 1 y 2. Respecto a la acción de mejoramiento No. 3, se evidenció que mediante comunicación con radicado ANI No. 20207050076493 del 16 de junio de 2020, la Gerencia de Asesoría Legal de la Vicepresidencia Jurídica se pronunció frente a la exigibilidad de la instalación de la valla informativa, planteando que:
"en caso de Plan de Inversiones ejecutado (...) la disposición física de la valla para la etapa constructiva, no resultaría exigible, toda vez, que al tenor de lo dispuesto en el artículo 5 y parágrafo tercero de la referida normativa, su permanencia se circunscribiría a la fase de constructiva de unas obras contempladas en el Plan de Inversiones del proyecto, que en estricto sentido estarían finalizadas y de la otra, porque de encontrarse finalizadas y entregadas por el Concesionario, habría cesado el término de exigibilidad de 180 días.
Por lo anteriormente expuesto, la exigibilidad actual y disponibilidad física de la valla en la zona del proyecto en los términos y especificaciones indicados por el Ministerio de Transporte, en estricto sentido, resultaría contraria a lo dispuesto en el artículo 20 de la Constitución Política y dejaría sin sustento el espíritu de información real y veraz que sirvió de base para la expedición de la resolución en comento."
En el mencionado correo electrónico la Supervisión informó "que para el 2019 y 2020 no se ejecutan obras y teniendo en cuenta que las ultimas obras ejecutadas fueron en el 2016 (adelanto inversiones 2019) tampoco aplicaría la valla informativa, en ese orden de ideas no es exigible la valla informativa de proyecto en construcción ni en entregado."
En ese orden de ideas, se evidenció cumplimiento de la acción de mejoramiento No. 3.2 y se dio cierre a la No Conformidad. (Daniel Felipe Sáenz Lozano)</t>
  </si>
  <si>
    <t xml:space="preserve">Se evidenció que la Interventoría no está dando cumplimiento a los tiempos de entrega de sus informes mensuales, como por ejemplo con el Informe mensual de enero con Rad ANI. 20194090178362 del 21/02/2019 y el informe mensual de febrero con Rad ANI. 20194090288252 del 20/03/2019. Según la sección 5.4.1 Informes del Plan de Cargas del Contrato de Interventoría N. 261 del 2016, estos informes se deben entregar dentro de los 15 días calendario de cada mes: _x000D_
“Preparar y presentar a la Vicepresidencia de Gestión Contractual, Grupo Interno de Carreteras, dentro de los QUINCE (15) días calendario de cada mes (…)”_x000D_
La entrega tardía de los informes de interventoría puede dar lugar a inoportunidad de la información reportada a la Supervisión y así dificultar un seguimiento y control adecuado al proyecto. _x000D_
</t>
  </si>
  <si>
    <t>IP Vía al Puerto</t>
  </si>
  <si>
    <t xml:space="preserve">Coordinar los tiempos del personal involucrado en la realización, edición y entrega de los informes. _x000D_
1.	Entrega de los informes en los tiempos contractuales. _x000D_
</t>
  </si>
  <si>
    <t>08/08/2019 01/08/2019 – Se allego mediante correo electrónico el plan de mejora de la interventoría. No obstante, se evidencia que se sigue incumpliendo en los tiempos de entrega de los informes mensuales de interventoría.  (Mary Alexandra Cuenca Noreña)
05/11/2019 5/11/2019 - Se envió correo electrónico a la Supervisión con el estado de la no conformidad, así mismo se solicito allegar a esta oficina Los informes de Interventoria correspondientes de los meses de mayo, junio, julio, agosto y septiembre de 2019 y nueva fecha de cierre de la no conformidad. (Mary Alexandra Cuenca Noreña)
06/11/2019 06/11/2019 - La supervisión allego a esta Oficina por medio de correo electrónico los informes de Interventoria julio (20194090841712 de 14/08/2109), agosto (20194090987322 de 19/09/2019), los cuales evidencian el cumplimiento de la fecha de radicación de los informes mensuales de Interventoria. Por lo anterior, se da cierre a la no conformidad (100%). (Mary Alexandra Cuenca Noreña)</t>
  </si>
  <si>
    <t>De la muestra auditada, se observó que en algunas carpetas contractuales faltan documentos que certifican la afiliación del contratista -persona natural- al Sistema General de Seguridad Social integral, los cuales se enuncian a continuación:
Contrato VAF 237-19: No se observó certificado de afiliación a Salud y pensión, y 
Contrato VPRE 232-2019: No se evidenció la certificación de afiliación a EPS
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t>
  </si>
  <si>
    <t>Grupo Interno de Trabajo de Contratación</t>
  </si>
  <si>
    <t xml:space="preserve">1. Remisión de  documentos para acción correctiva. _x000D_
2.	Modificación del Formato SOLICITUD DE INICIO DE PROCESO DE MODALIDAD DIRECTA PARA CONTRATOS DE PRESTACIÓN DE SERVICIOS PROFESIONALES Y DE APOYO A LA GESTIÓN Código: GCOP-F-039 versión 2, se incluye columna de verificación y nombre del abogado líder_x000D_
3.	Reiteración de circular "PUBLICIDAD EN EL SECOP I Y SECOP II DE ACTUACIONES CORRESPONDIENTES A LA ETAPA DE EJECUCIÓN CONTRACTUAL", donde se incluirá lo relacionado con ARL._x000D_
</t>
  </si>
  <si>
    <t xml:space="preserve">
29/07/2019 Seguimiento realizado el 29 de julio de 2019: _x000D_
1.	Mediante memorando No. 20197030100023 del 10 de julio de 2019, el GIT de Contratación remitió el PMP, al analizar la Oficina de Control Interno las acciones observó que estas no atacaban la causa raíz de la No conformidad, motivo por el cual se convocó de manera conjunta entre el GIT de Contratación y la OCI a mesa de trabajo, la cual se realizó el día 15  de julio, las principales conclusiones se pueden sintetizar así: 1. Se suprime de la No conformidad el contrato VAF 237-19, toda vez que de acuerdo a lo remitido por el GIT en memorando No. 2019703010023 y una vez verificado por la OCI la Afiliación de la EPS se encontraba publicado en el SECOP II y en la carpeta, por lo que se mantiene solo el contrato VPRE 232 de 2019. 2. Se sugiere por parte de la OCI plantear acciones de mejoramiento de acuerdo con el procedimiento y/o guía de análisis causa raíz que se encuentra el Sistema Integrado de Gestión y dar alcance por parte del GIT de Contratación al PMP.  (soportes se puede observar en el archivo de la Oficina de Control Interno)_x000D_
2.	Mediante memorando No. 20197030102543 del 17 de julio de 2019, el GIT de Contratación dio alcance al memorando No. 20197030100023 de fecha 10 de julio de 2019, donde remite el Plan de Mejoramiento por Procesos, una vez analizado el contenido por la OCI respecto de la acción No. 1 “Se remite documentos para la acción correctiva”, se consulto al GIT de Contratación quien vía correo electrónico realizan la precisión de la acción así: “(…) se remitió mediante memorando No. 20197030100023 de fecha 10 de julio de 2019 del contrato VPRE 232-2019 Sergio Felipe Wilches Rodriguez, planillas de aportes al sistema de seguridad social de los periodos anteriores a la celebración del contrato (noviembre 2018, diciembre 2018 y enero de 2019)” (soportes se puede observar en el archivo de la Oficina de Control Interno)_x000D_
_x000D_
ANALISIS DE SEGUIMIENTO DE LA OCI:  Una vez verificado lo anterior se observa por la OCI que se encuentra mencionados documentos, sin embargo, los mismos se verificaran de manera física en la unidad documental de la carpeta y en el sistema SECOP II._x000D_
 (Johana Catherine Durán Monroy)
01/08/2019 Seguimito  01 de agosto de 2019:  Se realizó verificación del cumplimiento de la accion No. 1 y se establece un cumplimiento respecto de la acción del 100%: sobre el particular es importante señalar: 1.Una vez verificada la unidad documental del contrato en mención, el día de ayer 29 de julio de 2019, se observó que se encuentran los soportes de las planillas de noviembre 2018, diciembre 2018 y enero de 2019. ( lo anterior fue notificado mediante correo electronico de fecha 30 de julio de 2019- soporte que se encuentra en el archivo de la Oficina de Control Interno - PMP de la auditoría) 2. Respecto del cargue de los documentos en el SECOP II y con base en la respuesta emitida por colombia compra eficiente se observa el cargue de los documentos en el sistema SECOP II en el item Ejecución del contrato ( los soportes - pantallazgos y correo de respuesta de la mesa de ayuda de colombia compra eficiente fueron remitidos mediante correo electronico del 31 de julio de 2019 al líder y el equipo del proceso, para consulta se encuentran en el archivo de la Oficina de Control Interno en la unidad documental del PMP de la auditoría). Expuesto lo anterior se designa una ponderación igual  a cada acción. motivo por el cual se da un procentaje de avance del 33.33% (Johana Catherine Durán Monroy)
06/08/2019 06/08/2019, Mediante correo electronico remitido el día 05 de agosto de 2019, el GIT de Contratación, remitio soporte de cumplimiento de las acciones de mejoramiento No. 02 y 03, sobre el particular la Oficina de Control Interno realiza las siguientes precisiones: accion No. 02 modificación del Formato SOLICITUD DE INICIO DEL PROCESO MODALIDAD DIRECTA PARA CONTRATOS DE PRESTACIÓN DE SERVICIOS PROFESIONALES: se realizó la verificación del formato en el Sistema Integrado de Gestión, observandose la modificación la cual puede ser consultada en el Link https://www.ani.gov.co/sig/formatos?field_codigo_value=&amp;title=SOLICITUD+DE+INICIO+DE+PROCESO+DE+MODALIDAD+DIRECTA+PARA+CONTRATOS+DE+PRESTACI%C3%93N+DE+SERVICIOS+PROFESIONALES+Y+DE+APOYO+A+LA+GEST&amp;field_tipo_de_formato_tid=All ( corte de la consulta 06/08/2019). _x000D_
Accion de mejoramiento No. 3 Reiteración de la circular PUBLICIDAD EN EL SECOP I y SECOP II  de actuaciones correspondientes a la etapa de ejecución contractual, donde se incluira lo relacionado a la ARL, sobre el particular se remite la circular de radicado en el sistema de información ORFEO mediante radicado No. 2019   del 19 de julio de 2019, una vez consultado en el sistema se observa que fue remitido a las vicepresidencias ( ver pantallazo del historico del documento en ORFEO- papeles de seguimiento PMP que se encuentran en el archivo de la Oficina de Control Interno). _x000D_
_x000D_
Expuesto lo anterior y realizada la verificación correspondiente se observa el cumplimiento de las acciones de mejoramiento 2 y 3 . por lo que las acciones planteadas para esta No conformidad se cumplen al 100%.  (Johana Catherine Durán Monroy)</t>
  </si>
  <si>
    <t>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t>
  </si>
  <si>
    <t>Junio de 2019</t>
  </si>
  <si>
    <t>Junio</t>
  </si>
  <si>
    <r>
      <t xml:space="preserve">31/07/2019 </t>
    </r>
    <r>
      <rPr>
        <b/>
        <sz val="12"/>
        <rFont val="Aptos Narrow"/>
        <family val="2"/>
        <scheme val="minor"/>
      </rPr>
      <t>ANULADA.</t>
    </r>
    <r>
      <rPr>
        <sz val="12"/>
        <rFont val="Aptos Narrow"/>
        <family val="2"/>
        <scheme val="minor"/>
      </rPr>
      <t xml:space="preserve"> Esta no conformidad se cierra por no existir un estado de anulación. La descripción de la situación obedece a una observación, no constituye no conformidad. Sin embargo y en virtud de no perderla de vista, la descripción de la situación se sumó a la de la no conformidad 3720.</t>
    </r>
  </si>
  <si>
    <t>1.	No se evidenció que en el terminal de la Sociedad Portuaria Regional de Buenaventura se cuente con una valla con la información del contrato de concesión No. 009 de 1994,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t>
  </si>
  <si>
    <t>1. Hacer seguimiento a la circular (Radicado ANI No. 20194090000084) donde se solicita al Concesionario el cumplimiento de la Resolución 1219 de 2015, evidenciando la respuesta por parte del Concesionario. 50%_x000D_
2. Evidenciar la instalación de la valla o la justificación de la decisión de no instalarla. 50%</t>
  </si>
  <si>
    <t>08/07/2019 Se llevó a cabo mesa de trabajo con la Supervisión, en la cual se definió plan de mejoramiento. (Daniel Felipe Sáenz Lozano)
23/08/2019 Vía correo electrónico se solicitó a la Supervisión evidencias del cumplimiento de las acciones de mejoramiento definidas en reunión interna del 8 de julio de 2019:
1. Hacer seguimiento a la circular (Radicado ANI No. 20194090000084) donde se solicita al Concesionario el cumplimiento de la Resolución 1219 de 2015, evidenciando la respuesta por parte del Concesionario. 50%
2. Evidenciar la instalación de la valla o la justificación de la decisión de no instalarla. 50%
Lo anterior, en virtud de que el plan de mejoramiento vigente vence el próximo 2 de septiembre. (Daniel Felipe Sáenz Lozano)
4/09/2019 El 27 de agosto de 2019, vía correo electrónico, se recibió de parte de la Supervisión copia de la comunicación con radicado ANI No. 20193030288061, mediante la cual se reiteró al Concesionario lo solicitado en la circular con radicado ANI No. 20194090000084. Pendiente evidenciar acciones de parte del Concesionario, así como instalación de la valla o justificación de la decisión de no instalarla. (Daniel Felipe Sáenz Lozano)
26/09/2019 Vía correo electrónico se reiteró solicitud de evidenciar cumplimiento del plan de mejoramiento, el cual a la fecha se encuentra vencido. (Daniel Felipe Sáenz Lozano)
04/10/2019 Con base en información remitida vía correo electrónico por parte de la Supervisión, se evidenció respuesta del Concesionario a la solicitud de instalación de la valla hecha por el Equipo de Proyectos Portuarios mediante comunicación ANI No. 2019303288061 (Ver rad ANI No. 20194090933662 del 6 de septiembre de 2019). Asimismo, se evidenció gestión al interior de la Entidad para aprobar los diseños presentados por el Concesionario. Lo anterior evidencia cumplimiento de la acción de mejoramiento No. 1. En vista de que el plan de mejoramiento se encuentra vencido, se solicitó a la Supervisión proponer una nueva fecha para evidenciar la instalación de la valla en la terminal portuaria. Avance a la fecha del 50%. (Daniel Felipe Sáenz Lozano)
30/10/2019 El 29 de octubre, vía correo electrónico, se solicitó a la Supervisión evidencias del cumplimiento de la acción de mejoramiento No. 2. La Supervisión, atendiendo requerimiento, demostró gestión para la instalación de la valla. En virtud de que la valla no se ha instalado, se otorgó prórroga del plan de mejoramiento hasta el 31-12-2019. (Daniel Felipe Sáenz Lozano)
14/11/2019 Mediante correo electrónico del 13-11-2019 la Supervisión remitió evidencia de gestión con la Oficina de Comunicaciones respecto del arte de la valla, con el objetivo de obtener aprobación correspondiente. (Daniel Felipe Sáenz Lozano)
21/11/2019 Mediante correos electrónico del 20-11-2019 la Supervisión remitió evidencia de gestión con la Oficina de Comunicaciones respecto del arte de la valla, con el objetivo de obtener aprobación correspondiente. (Daniel Felipe Sáenz Lozano) (Daniel Felipe Sáenz Lozano)
16/12/2019 A lo largo de diciembre de 2019 se ha evidenciado gestión entre la Supervisión y SPRBUN para obtener la aprobación de los diseños de la valla y proceder a su instalación. (Daniel Felipe Sáenz Lozano)
28/01/2020 El 27/01/2020, vía correo electrónico se solicitó a la Supervisión documentación que soporte los avances que se han tenido para subsanar la no conformidad cuyo plan, acorde al PMP vigente, venció el pasado 31 de diciembre de 2019.  (Daniel Felipe Sáenz Lozano)
30/01/2020 A partir de la solicitud de la Oficina de Control Interno, la Supervisión, vía correo electrónico indicó que el diseño de la valla actualmente se encuentra en aprobación por parte del Ministerio de Transporte. Con base en lo anterior, se solicitó la definición de una fecha para el cierre del plan de mejoramiento. (Daniel Felipe Sáenz Lozano)
12/03/2020 Vía correo electrónico se solicitó a la Supervisión documentación que soporte los avances que se han tenido para subsanar la no conformidad cuyo plan, acorde al PMP vigente, venció el pasado 31 de diciembre de 2019. (Daniel Felipe Sáenz Lozano)
27/03/2020 Mediante correo electrónico del 26 de marzo de 2020 la Supervisión presenta evidencias de la gestión que se adelanta para instalar la valla y solicita solicitud de prorróga hasta el 31 de octubre de 2020 para cumplir con el plan de mejoramiento. (Daniel Felipe Sáenz Lozano)
10/07/2020 Mediante correo electrónico del 9 de julio de 2020 la Gerencia de Proyectos Portuarios demostró la instalación de la valla informativa en la terminal portuaria, lo cual permite dar cierre a la No Conformidad. (Daniel Felipe Sáenz Lozano)</t>
  </si>
  <si>
    <t>No se evidenció oportunidad en la aprobación de las pólizas actualizadas del contrato de interventoría No. SEA-15-2012 ya que las actualizaciones a las pólizas de Responsabilidad Civil Extracontractual y de Seguro de Cumplimiento se constituyeron en febrero de 2017, sin que a la fecha se cuente con la aprobación de la ANI, situación que contraría lo previsto en la sección 9.07 (b) de dicho contrato y en el artículo 41 de la Ley 80 de 1993.</t>
  </si>
  <si>
    <t>1. Presentar diligenciados los formatos de aprobación de pólizas (GCSP-F-003) para el contrato de Interventoría No. SEA-015-2012. 100%</t>
  </si>
  <si>
    <t xml:space="preserve">
08/07/2019 Se llevó a cabo mesa de trabajo con la Supervisión, en la cual se definió plan de mejoramiento. (Daniel Felipe Sáenz Lozano)
12/07/2019 Vía correo electrónico, el Líder de Equipo de la Supervisión remitió formato GCSP-F-003 en el que el Vicepresidente de Gestión Contractual aprobó las pólizas del contrato No. SEA 015 de 2012 (De cumplimiento y de Responsabilidad Civil Extracontractual). Se solicitó número de radicado asignado para dar cierre a la no conformidad. (Daniel Felipe Sáenz Lozano)
30/07/2019 Se evidenció que mediante radicado No. 20193030112503 del 20 de julio se remitieron al área de Gestión Documental de la Entidad los originales de la aprobación de las pólizas de cumplimiento y de responsabilidad civil extracontracutal del contrato de interventoría No. SEA-015-2012. Lo anterior permite dar cierre a la no conformidad. (Daniel Felipe Sáenz Lozano)</t>
  </si>
  <si>
    <t>No se evidenció que se haya dado cumplimiento al artículo cuarto de la Resolución No. 2319 del 24 de diciembre de 2018 Por la cual se aprueba el Plan Bianual de Inversiones 2017-2018 del Contrato de Concesión Portuaria No. 009 de 1994, según el cual se debía comunicar la Resolución a la Superintendencia Delegada de Puertos de la Superintendencia de Puertos y Transporte, a la Capitanía del Puerto de Buenaventura, a la Autoridad Nacional de Licencias Ambientales – ANLA, a la Alcaldía Distrital de Buenaventura y al Consorcio Interpuertos en su calidad de interventor del Contrato de Concesión Portuaria No. 009 de 1994, lo cual contraría los lineamientos definidos en la Ley 1437 del 18 de enero de 2011 Por la cual se expide el Código de Procedimiento Administrativo y de lo Contencioso Administrativo.</t>
  </si>
  <si>
    <t>Comunicar la Resolución No. 2319 a:_x000D_
_x000D_
1. Superintendencia Delegada de Puertos de la Superintendencia de Puertos y Transporte. 20%_x000D_
2. Capitanía del Puerto de Buenaventura. 20%_x000D_
3. Autoridad Nacional de Licencias Ambientales – ANLA. 20%_x000D_
4. Alcaldía Distrital de Buenaventura. 20%_x000D_
5. Consorcio Interpuertos. 20%</t>
  </si>
  <si>
    <t>30/07/2019</t>
  </si>
  <si>
    <t xml:space="preserve">
30/07/2019 Vía correo electrónico el Líder del Equipo de Apoyo a la Supervisión remitió copia de las notificaciones electrónicas, del 5 de julio de 2019, a:_x000D_
_x000D_
1. Superintendencia Delegada de Puertos de la Superintendencia de Puertos y Transporte (Identificador del certificado: E15092508-S)_x000D_
2. Capitanía del Puerto de Buenaventura (Identificador del certificado: E15092399-S)_x000D_
3. Autoridad Nacional de Licencias Ambientales – ANLA (Identificador del certificado: E15092406-S)_x000D_
4. Alcaldía Distrital de Buenaventura (Identificador del certificado: E15092477-S)_x000D_
_x000D_
Asimismo, se recibió copia de notificación, también realizada el 5 de julio de 2019, a la SPRBUN (E11510291-S) y copia de comunicación mediante la cual la Interventoría confirmó que la Resolución 2319 se le notificó al Concesionario el 31 de diciembre de 2018 (Radicado ANI No. 2019409073401 del 17 de julio de 2019)._x000D_
_x000D_
Se tiene pendiente evidenciar notificación al Consorcio Interpuerto. Avance a la fecha: 80% (Daniel Felipe Sáenz Lozano)
23/08/2019 Vía correo electrónico se solicitaron evidencias de notificación de la Resolución No. 2319 al Consorcio Interpuertos para lograr dar cierre a la no conformidad. (Daniel Felipe Sáenz Lozano)
27/08/2019 El 26 de agosto de 2019, la Vicepresidencia Jurídica, vía correo electrónico, indicó que "la interventoría se entiende comunicada por conducta concluyente, según lo prevé la ley 1437  en su artículo 72, refiriendose a la manera en que se notifican los actos administrativos, dispone que: Sin el lleno de los anteriores requisitos no se tendrá por hecha la notificación, ni producirá efectos legales la decisión, a menos que la parte interesada revele que conoce el acto, consienta la decisión o interponga los recursos legales. Lo que se conoce como notificación por conducta concluyente." _x000D_
_x000D_
Dado que la notificación por conducta incluyente se evidenció en la comunicación con radicado ANI No. 20194090734012 del 17 de julio de 2019 (Asunto: Confirmación notificación Resolución 2319 del 24 de diciembre de 2018 que aprobó el plan bianual de inversiones 2017-2018 de la SPRBUN) se da cierre a la no conformidad. (Daniel Felipe Sáenz Lozano)</t>
  </si>
  <si>
    <t>1.	Para la liquidación de vacaciones del mes de mayo de 2019 el GIT de Talento Humano generó la Resolución No. 659 del 14 de mayo de 2019, de la cual, se observó que el día que empiezan las vacaciones es el 1 de junio que es un sábado y este no es día hábil, por lo que, el cálculo se debe hacer desde el día 4 de junio que es el primer día hábil lo que genera veintidós (22) días de vacaciones y no veinticinco (25) como se liquidó en la resolución.</t>
  </si>
  <si>
    <t>Grupo interno de trabajo de talento humano.</t>
  </si>
  <si>
    <t>Acción Corrección:_x000D_
Mediante Resolución No. 946 del 27 de junio de 2019, se corrige el artículo primero de la Resolución No. 659 del 14 de mayo de 2019, en el sentido de indicar la fecha correcta a partir de la cual se concede el disfrute de vacaciones y la liquidación de las mismas de la Servidora Pública Martha Inés Lobo Soler, así mismo se ordena descontar a la Servidora Pública Martha Inés Lobo Soler, la diferencia de la suma inicialmente liquidad, suma que fue descontada en la nómina del mes de julio de 2019._x000D_
_x000D_
Acción Preventiva:_x000D_
Mediante Correo electrónico del 27/06/2019, se le solicitó a la ingeniera Marcela Jaramillo (Ingeniera Externa del Sistema SINFAD), como acción inmediata parametrizar el aplicativo SINFAD, de manera que se validen los días festivos y fines de semana, con el fin de que NO permita el ingreso de la programación de vacaciones en estos días. Mediante correo del 10 de julio de 2019, la Ingeniera Marcela Jaramillo, informa que la acción quedó realizada siempre y cuando esa fecha este registrada en el calendario de Festivos SINFAD, para lo cual se adjunta pantallazo.</t>
  </si>
  <si>
    <t xml:space="preserve">
02/08/2019 Mediante Meorando con radicado 20194030112863 del 30/07/2019, la Coordinación del GIT de Talento Humano envía copia de la Resolución No. 946 del 27/06/2019 en la que se corrige el artículo 1 de la Resolución No. 659 de 2019 ordenando descontar $75.745 y se anexa el desprendible de nómina del día 29/07/2019 con fecha de pago del 1 al 31 de julio de 2019 en el que se observa menor valor de $75.745 pagado del sueldo básico, por lo que ya se realizó la acción corrección._x000D_
_x000D_
Para la acción preventiva, el GIT de Talento Humano suministró correo electrónico del 27 de junio de 20198 solicitando la alerta en el SINFAD y también suministro el correo electrónico del 10 de julio de 2019 en el que la Ingeniera del SINFAD informa que ya se realizó la adición en el SINFAD la validación de festivo de la fecha de inicio de vacaciones. Para soportar el debido funcionamiento de la alerta, se anexa pantallazo del "SINFAD Registro de la programación de Vacaciones" en el que se observa que se le ingresó fecha de incio de disfrute de vacaciones del 27/07/2019 y el SINFAD reporta alerta "Error en la fecha de inicio de disfrute, 20/07/2019, es un día festivo verifique._x000D_
_x000D_
Por lo anterior, el 02/08/2019 se da como subsanada la No conformidad. (Yuber Alexander Peña Cárdenas)</t>
  </si>
  <si>
    <t xml:space="preserve">Se evidenció incumplimiento al contenido del procedimiento GEJU-P-008 (Versión 1), en lo que se refiere a la incorporación en las carpetas de cada expediente de los registros de los expedientes descritos en el numeral 4.5.1. de este informe, hecho que le dificulta a la Entidad constatar, soportar y adoptar decisiones sobre el avance de las acciones de tutela, pudiendo configurarse con esto, riesgos en materia de defensa judicial, como el contenido en el numeral 2 del mapa de riesgos por proceso de la gestión jurídica, consistente en “indebida o inadecuada defensa judicial de la agencia”, lo cual puede generar el vencimiento de etapas o la ausencia de contradicción que se puede configurar en sanciones procesales. </t>
  </si>
  <si>
    <t>Tutelas</t>
  </si>
  <si>
    <t>Radicado No. 20197010129203 de 02/09/2019. A. Preventivas: 1. Actualizar el procedimiento GEJU-P-008, estableciendo con claridad los registros de las actuaciones que
permita un seguimiento concreto y documentado de cada expediente en el que se consigne de forma específica y estandarizada la información que se considere necesaria para identificar el estado de la misma. 2. Diseñar y adoptar a través del Sistema Integrado de
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
2019.</t>
  </si>
  <si>
    <t>08/08/2019 Mediante correo de 08/08/2019 (OCI55) se indicó al GIT Defensa Judicial"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 
 (Andrés Fernando Huérfano Huérfano)
23/01/2020 23/01/2020. Se envió correo a la dependencia responsable (OCI01) informando sobre el vencimiento próximo (28/02/2020).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reporta avance.  (Andrés Fernando Huérfano Huérfano)
09/12/2022 06/12/2022. Se envía reporte de seguimiento a la Vicepresidencia Jurídica. Vencido desde 30/11/2022.  (Andrés Fernando Huérfano Huérfano)
15/12/2022 Mediante memorando No. 20227010154623 de 13/12/2023, se solicitó prórroga hasta el 30/06/2023. Se informó sobre el seguimiento. Se aplica al avance actual. Está en trámite varias UM (Andrés Fernando Huérfano Huérfano)
15/12/2022 Mediante memorando No. 20227010154623 de 13/12/2022, se solicitó prórroga hasta el 30/06/2023.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
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
5/07/2023 Mediante correo electrónico del 30 de junio de 2023 la OCI aceptó la solicitud de prórroga solicitada hasta el 1 de julio de 2023. (Keiri Yulith Araújo Rodríguez)
5/07/2023 Mediante correo electrónico del 30 de junio de 2023 la OCI aceptó la solicitud de prórroga solicitada hasta el 1 de julio de 2023 (Keiri Yulith Araújo Rodríguez)
5/07/2023 Mediante memorando interno con radicado No. 20237010096713 del 1 de julio de 2023 el GIT de Defensa Judicial remitió a la OCI los soportes de cumplimiento del Plan de Mejora propuesto. (Keiri Yulith Araújo Rodríguez)</t>
  </si>
  <si>
    <t>https://anionline.sharepoint.com/:f:/s/PMPMotor/EkmgK-strmRBrbIevDB2O1IBh5ZG1i4rk3F3X9Qer5KDbQ?e=yvGvWy</t>
  </si>
  <si>
    <t xml:space="preserve">Se evidenció incumplimiento al contenido del artículo 20 del Decreto 2591 de 1991 y el procedimiento GEJU-P-008 (Versión 1) en lo que se refiere a la oportuna contradicción dentro de la acción de tutela No. 2018-053, puesto que se ejerció respuesta a la autoridad judicial de forma extemporánea, pudiendo configurarse con esto, riesgos en materia de defensa judicial, como el contenido en el numeral 2 del mapa de riesgos por proceso de la gestión jurídica, consistente en “indebida o inadecuada defensa judicial de la agencia”, por mediar la configuración de presunción de que habla la norma en comento.   </t>
  </si>
  <si>
    <t>Radicado No. 20197010129203 de 02/09/2019. 1. Informe de la gestión adelantada en el marco de la acción de tutela que permita determinar las causas por las cuales se dio respuesta de manera extemporánea. 2. Según las causas identificadas en el informe, establecer en el procedimiento la directriz para evitar que se repita la situación.</t>
  </si>
  <si>
    <t>30/05/2023</t>
  </si>
  <si>
    <t>6/06/2023 La No Conformidad No. 3727 se formuló y formalizó a través del memorando interno con radicado No. 20191020095853 del 2 de julio de 2019, en el marco de la Auditoría al procedimiento de las acciones de tutela cuando la entidad es accionada, toda vez que se evidenció extemporaneidad en la contestación de
la acción de tutela No. 2018-053.
Dentro de lo argumentado, en relación con las unidades de medida propuestas para la No Conformidad numerada por la herramienta de control PMP – Pocket con el No. 3727, la Oficina de Control Interno se pronuncia en los siguientes términos:
1. Respecto de lo relacionado con la discusión sobre la presentación en oportunidad del informe de tutela ante el despacho judicial, objeto de la No Conformidad, se precisa que la oportunidad para presentar los argumentos y soportes a la Oficina de Control Interno sobre el incumplimiento que hoy nos permite analizar el plan de mejoramiento implementado, se surtió en la instancia de socialización de la auditoría y por lo tanto en el marco del presente seguimiento y análisis de cumplimiento y efectividad no se emiten comentarios sobre el particular.
No obstante, teniendo en cuenta que el informe sobre la gestión adelantada por el Grupo Interno de Trabajo de Defensa Judicial es el soporte de la acción de mejora propuesta, fue objeto de análisis de cara a la declaratoria de efectividad del plan de mejoramiento.
2. Respecto de lo las directrices implementadas con el fin de subsanar las causas que generaron la extemporaneidad de que trata la No Conformidad objeto de análisis, se evidenció que el Grupo Interno de Trabajo de Defensa Judicial remitió como soporte de la acción de mejora i) el procedimiento GEJU-P008 Procedimiento de las acciones de tutela cuando la entidad es accionada actualizado Versión 002 de fecha 19/12/2022, incluyendo lo relacionado con el registro de los correos electrónicos de los despachos judiciales y de la Entidad emitidos y/o recibidos en el marco de la gestión adelantada respecto de las acciones de tutela en las que la Entidad es accionada y ii) la precisión en relación con la importancia y necesidad de asociar al procedimiento objeto de actualización, la herramienta de control documentada en el formato GEJU-F-047
Reporte acciones de tutela versión 001 de fecha 27/07/2022, con el fin de atacar las causas originadoras del incumplimiento del que trata la No Conformidad 3727.
De manera adicional, es importante mencionar que de acuerdo con el Plan Anual de Auditoría de la Oficina de Control Interno para la vigencia 2022, esta oficina ejecutó la auditoría, entre otros, al procedimiento interno denominado “Acciones de tutela cuando la Entidad es Accionada” documentado en el
procedimiento con código GEJU-P-008, Versión 001 del 27/09/2017, para la cual no se evidenció incumplimiento sobre la materia por parte del Grupo Interno de Trabajo de Defensa Judicial y por lo tanto no se formularon No Conformidades. De esto se concluye que i) desapareció la causa de hecho y que ii) no hay repetición de las causas identificadas en la No Conformidad No. 3727, teniendo en cuenta que, tal y como consta en el informe de auditoría de la vigencia 2022, no se evidenció incumplimiento relacionado con las causas indicadas en el informe de auditoría de la vigencia 2019.
Por lo expuesto anteriormente, la Oficina de Control Interno declara efectivo el Plan de Mejoramiento propuesto para la No Conformidad No. 3727. (Keiri Yulith Araújo Rodríguez)</t>
  </si>
  <si>
    <t>08/08/2019 Mediante correo de 08/08/2019 (OCI55) se indicó al GIT Defensa Judicial"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solicitó prórroga al 30/11/2022. Reportan formular solicitud que está en trámite de respuesta.  (Andrés Fernando Huérfano Huérfano)
09/12/2022 06/12/2022. Se envía reporte de seguimiento a la Vicepresidencia Jurídica. Vencido desde 30/11/2022.  (Andrés Fernando Huérfano Huérfano)
15/12/2022 Mediante memorando No. 20227010154623 de 13/12/2023, se solicitó prórroga hasta el 31/01/2023.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22/03/2023 Mediante correo electrónico solicité a los responsables la remisión de los soportes que evidencian el cumplimiento de las Unidades de Medida propuestas para la No Conformidad, teniendo en cuenta que se encuentra en estado vencida.  (Keiri Yulith Araújo Rodríguez)
4/04/2023 Mediante memorando interno con radicado 20237010049553 del 30/03/2023, la Vicepresidencia Jurídica solicitó a la OCI prórroga hasta el 30/05/2023 para cumplir con el Plan de Mejoramiento propuesto. Mediante radicado 20231020050563 del 3 de abril de 2023 la OCI informó a la Vicepresidencia Jurídica que concede la prórroga y además recomienda: i) adelantar acciones
de autocontrol y ii) analizar la viabilidad de estudiar si las mismas son efectivas o de lo contrario se sugiere reformularlas con el fin de evitar que persista la causa raíz, se generen oportunidades de mejora y se evite la posible materialización de riesgos.  (Keiri Yulith Araújo Rodríguez)
12/04/2023  -Modificación de fecha- Mediante correo electrónico el auditor solicita la modificación de la fecha de terminación, con base en la solicitud realizada por la dependencia mediante memorando No. 20237010049553 del 30 de mayo y respectiva aprobación por parte de la OCI mediante memorando No. 20231020050563 del 3 de abril de 2023. (2019)
2/06/2023 Mediante memorando interno radicado bajo No. 20237010078083 del 30/05/2023, el GIT de Defensa Judicial remitió los soportes que evidencian el cumplimiento de las acciones propuestas. (Keiri Yulith Araújo Rodríguez)
6/06/2023 Se efectuó análisis de efectividad del Plan de Mejoramiento. (Keiri Yulith Araújo Rodríguez)
6/06/2023 Mediante memorando interno con radicado No. 20231020082203 del 6/06/2023, la OCI informó al GIT  de Defensa Judicial sobre el cumplimiento al 100% y la declaratoria de efectividad del plan de mejoramiento. (Keiri Yulith Araújo Rodríguez)</t>
  </si>
  <si>
    <t>https://anionline.sharepoint.com/:f:/s/PMPMotor/EmnOPxURfrxFjm91PfGEK6cBQFxD-u40J50SRzjhXryANQ?e=SvBoVL</t>
  </si>
  <si>
    <t xml:space="preserve">Se evidenció incumplimiento al contenido del procedimiento GEJU-P-008 (Versión 1) en lo que se refiere al adecuado y diligente seguimiento de las acciones de tutela identificadas en los numerales 4.5.2. y 4.5.3. de este informe, pudiendo configurarse con esto, riesgos en materia de defensa judicial, como el contenido en el numeral 2 del mapa de riesgos por proceso de la gestión jurídica, consistente en “indebida o inadecuada defensa judicial de la agencia”, puesto que, conforme lo encontrado tanto en los reportes proferidos por el GIT Defensa Judicial, como en los expedientes examinados, se notaron inconsistencias tanto de orden procedimental como de incorporación de datos que pueden generar el vencimiento de etapas o la ausencia de contradicción configurables en sanciones procesales.  </t>
  </si>
  <si>
    <t xml:space="preserve">Radicado No. 20197010129203 de 02/09/2019. A. Preventiva. 1. Actualizar el procedimiento GEJU-P-008, estableciendo con claridad los registros de las actuaciones que
permita un seguimiento concreto y documentado de cada expediente en el que se consigne de forma específica y estandarizada la información que se considere necesaria para identificar el estado de la misma. 2. Diseñar y adoptar a través del Sistema Integrado de 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
2019. </t>
  </si>
  <si>
    <t>08/08/2019 Mediante correo de 08/08/2019 (OCI55) se indicó al GIT Defensa Judicial"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  (Andrés Fernando Huérfano Huérfano)
23/01/2020 23/01/2020. Se envió correo a la dependencia responsable (OCI01) informando sobre el vencimiento próximo.  (Andrés Fernando Huérfano Huérfano)
05/05/2020 Mediante radicado 20207010057823 de 21/04/2020, solicita prórroga del plazo para cumplimiento de la meta hasta 30/09/2020.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reporta avance. Solicitaron prórroga para el 30/11/2022.  (Andrés Fernando Huérfano Huérfano)
09/12/2022 06/12/2022. Se envía reporte de seguimiento a la Vicepresidencia Jurídica. Vencido desde 30/11/2022.  (Andrés Fernando Huérfano Huérfano)
15/12/2022 Mediante memorando No. 20227010154623 de 13/06/2023, se solicitó prórroga hasta el 30/06/2023. Se informó sobre el seguimiento. Se aplica al avance actual. Está en trámite varias UM. (Andrés Fernando Huérfano Huérfano)
15/12/2022 Mediante memorando No. 20227010154623 de 13/12/2022, se solicitó prórroga hasta el 30/06/2023.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
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
5/07/2023 Mediante correo electrónico del 30 de junio de 2023 la OCI aceptó la solicitud de prórroga solicitada hasta el 1 de julio de 2023. (Keiri Yulith Araújo Rodríguez)
5/07/2023 Mediante correo electrónico del 30 de junio de 2023 la OCI aceptó la solicitud de prórroga solicitada hasta el 1 de julio de 2023 (Keiri Yulith Araújo Rodríguez)
5/07/2023 Mediante memorando interno con radicado No. 20237010096713 del 1 de julio de 2023 el GIT de Defensa Judicial remitió a la OCI los soportes de cumplimiento del Plan de Mejora propuesto. (Keiri Yulith Araújo Rodríguez)</t>
  </si>
  <si>
    <t>https://anionline.sharepoint.com/:f:/s/PMPMotor/EuDyedVVf9xEkrrfqztmH_cBrsVHAI1lIEUbPfu426jQ1A?e=3BBad4</t>
  </si>
  <si>
    <t>7.3.1	Se evidenció el incumplimiento del instructivo asociado a la elaboración, actualización y seguimiento del plan estratégico, plan de acción y plan operativo (SEPG-I-008) en los siguientes criterios:_x000D_
_x000D_
a.	Capítulo 4.1 página 6: De acuerdo con las funciones establecidas para el Grupo Interno de Trabajo de Planeación, este debe: “…Elaborar la presentación del Plan Estratégico de la Entidad para los siguientes 4 años y publicar en la página web de la Entidad para ponerlo a consideración de las partes interesadas…” _x000D_
_x000D_
b.	Capítulo 4.2 página 9: La coordinación del Grupo Interno de Planeación, debe: “…Elaborar el documento oficial se seguimiento del plan estratégico y el plan de acción para la siguiente vigencia y publicarlos en la página web de la Entidad para ponerlo a consideración de las partes interesadas…”_x000D_
_x000D_
c.	Capítulo 4.1 página 6: La coordinación del Grupo Interno de planeación, debe: “Elaborar la resolución de aprobación del Plan Estratégico; Enviar la resolución para aprobación y firma del presidente de la Agencia Nacional de Infraestructura; publicar la resolución de aprobación y el plan estratégico en la página web…”</t>
  </si>
  <si>
    <t>Grupo Interno de Trabajo Planeación</t>
  </si>
  <si>
    <t>Mediante memorando interno bajo el número de radicado 20196010113593 del 31 de julio del presente año, la Vicepresidencia de planeación, riesgos y entorno, informó el plan de mejoramiento para tratar la no conformidad. A continuación se relacionan las acciones de mejora propuestas que componen el plan de mejoramiento:
1.	Revisión y ajuste del instructivo  “elaboración, actualización y seguimiento del plan estratégico, plan de acción y plan operativo (SEPG-I-008)”. Fecha de cumplimiento: 31 de marzo de 2020.
2.	Realizar la logística de la jornada de planeación estratégica 2020, fecha de cumplimiento: 30 de septiembre de 2019.
3.	Realizar jornada de planeación estratégica 2020, fecha de cumplimiento: 31 de diciembre de 2019.
4.	Publicar planeación estratégica 2020 en la página web, para recibir comentarios de la ciudadanía y partes interesadas, fecha de cumplimiento: 12 de enero de 2020.
De acuerdo con la información anterior, se realizará seguimiento en el mes de septiembre con el fin de verificar el cumplimiento de la primera acción propuesta.</t>
  </si>
  <si>
    <t>12/12/2019 de acuerdo con el reporte de seguimiento realizado por el Grupo Interno de Trabajo de Planeación, radicado bajo el número 20196010184913 del 2 de diciembre de 2019, se reportan los siguientes avances con respecto al plan de acción propuesto:
1.Revisión y ajuste del instructivo: se solicita realizar el cambio de la fecha de cumplimiento de esta actividad para el 31 de marzo de 2020. Se realizan los ajustes pertinentes.
2. Se adelantó la logística para la jornada de planeación estratégica la cual concluirá con la jornada con la alta dirección los días 16 y 17 de diciembre de 2019.
3. La planeación estratégica con la alta dirección se realizará los días 16 y 17 de diciembre del presente año. Estas dos últimas actividades se encuentran dentro del tiempo programado para su cumplimiento.
De acuerdo con lo anterior, se evidenció el cumplimiento de una de las cuatro actividades propuestas en el plan e acción. Por esta razón se registra un avance del 25% en esta no conformidad (Yuly Andrea Ujueta Castillo )
26/05/2020 Se solicitó a los responsables, a través de correo electrónico del 14 de mayo del presente año, reportar los avances y ajustar las fechas de cumplimiento de las acciones de mejora. (Yuly Andrea Ujueta Castillo )
25/06/2020 25/06/2020: Se realizó seguimiento al cumplimiento de las actividades formuladas por el responsable para tratar esta no conformidad. Se evidenció que el instructivo asociado a la elaboración, actualización y seguimiento del plan estratégico, plan de acción y plan operativo, fue actualizado en el mes de septiembre de 2019. Sin embargo en comunicado recibido el 2 de diciembre de 2019, se solicito por parte del responsable aplazar esta actividad al 30 de marzo de 2020, debido a que se realizarán otros ajustes al instructivo._x000D_
_x000D_
Por otra parte, se evidenció en el acta No. 63 del Comité de gestión y desempeño del mes de diciembre, el cumplimiento de las acciones correspondientes a realizar la logística de la jornada de planeación estratégica 2020 y realizar la jornada de planeación estratégica 2020._x000D_
_x000D_
 De igual manera, se evidenció en la página web de la entidad la publicación de plan estratégico y plan de acción de la Entidad en los siguientes vínculos: _x000D_
https://www.ani.gov.co/planes/plan-de-accion-ani-21716_x000D_
https://www.ani.gov.co/planes/plan-estrategico-ani-21715_x000D_
_x000D_
Por lo anterior, se dio cumplimiento a las actividades 2 y 3 formuladas en este plan de acción. Por lo anterior, se avance a un 50% de cumplimiento teniendo en cuenta que se han cumplido al 100% dos de las cuatro actividades propuestas_x000D_
_x000D_
Se solicita al GIT de planeación reporte de avance de las actividades correspondientes a la actualización del instructivo “elaboración, actualización y seguimiento del plan estratégico, plan de acción y plan operativo (SEPG-I-008)” y Publicar planeación estratégica 2020 en la página web, para recibir comentarios de la ciudadanía y partes interesadas._x000D_
_x000D_
Se encuentra pendiente confirmar, si el plan estratégico se encuentra aprobado por el Consejo Directivo y si se generó la resolución. (Yuly Andrea Ujueta Castillo )
27/07/2020 se recibió correo electrónico el 30 de junio del presente año, donde se informa el cumplimiento de las actividades señaladas anteriormente de la siguiente manera: _x000D_
_x000D_
Se realizó la actualización del instructivo “elaboración, actualización y seguimiento del plan estratégico, plan de acción y plan operativo (SEPG-I-008)”. Se verificó en la página web de la Entidad y se encontró que la última actualización de este documento fue el 17 de septiembre de 2019._x000D_
_x000D_
En cuanto a la actividad asociada a “Publicar planeación estratégica 2020 en la página web, para recibir comentarios de la ciudadanía y partes interesadas”, se informó que este plan se encuentra publicado en la página web de la Entidad en el siguiente vinculo: https://www.ani.gov.co/planes/plan-estrategico-ani-21715_x000D_
_x000D_
Se evidenció a través de la Resolución 20206010009625 del 14 de julio del presente año, la adopción de la nueva misión, visión, así como el plan de acción para la vigencia 2020 de la ANI._x000D_
_x000D_
Por lo anterior, se evidenció el cumplimiento de los planes de mejoramiento propuesto y se procede al cierre de la no conformidad. (Yuly Andrea Ujueta Castillo )</t>
  </si>
  <si>
    <t>No se evidenció que la Interventoría elabore o actualice el inventario del proyecto; sin embargo, esto hace parte de dos de sus obligaciones contractuales consignadas en el Anexo 4 del contrato de interventoría, numeral 5.3.2, literal b, que se citan a continuación:_x000D_
“Actualizar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NACIONAL DE INFRAESTRUCTURA en todo momento.”_x000D_
“Adicional a lo anterior, se deberá actualizar el inventario férreo conforme a lo descrito en el punto anterior, de los tramos férreos que se encuentren pendientes de terminar su rehabilitación o construcción y en servicio u operación”</t>
  </si>
  <si>
    <t>Abril de 2019</t>
  </si>
  <si>
    <t>Abril</t>
  </si>
  <si>
    <t>La Supervisión aclara que la obligación de la Interventoría consiste en actualizar el inventario presentado por el Concesionario cada vez que haya cambios en el mismo, lo cual a la fecha no ha sucedido. Con el fin de demostrar el seguimiento que la Interventoría ha hecho al inventario del proyecto, la Interventoría presentará una comunicación con el resumen de su gestión a la fecha.</t>
  </si>
  <si>
    <t>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25/10/2019 En reunión del 25/10/2019, la Supervisión presenta el informe con radicado ANI No. 20194090790172 del 31/07/2019 de la Interventoría Consorcio Trenes del Pacífico, en la que se reporta la gestión de la Interventoría para dar cumplimiento a su obligación de actualizar el inventario férreo del proyecto férreo concesionado cada vez que haya cambios en el mismo, para lo que a lo largo de su contrato ha solicitado al Concesionario la actualización del inventario correspondiente a los años 20216, 2017 y 2018._x000D_
_x000D_
En consecuencia, se evidencia la ejecución de acciones de mejoramiento asociadas a la no conformidad No. 3730, por lo que se le da cierre en el plan de mejoramiento por procesos de la Entidad._x000D_
 (Carlos Felipe Sánchez Pinzón)</t>
  </si>
  <si>
    <t>13/05/2019</t>
  </si>
  <si>
    <t>No se evidenció que la Interventoría elabore y actualice un inventario socioeconómico en torno al proyecto; sin embargo, esta es una de sus obligaciones contractuales, consignada en el Anexo 4 del contrato de interventoría, numeral 5.3.3, literal d, la cual se cita a continuación:_x000D_
“Realizar un inventario Socioeconómico sobre la industria, agroindustria y comercio asentado alrededor del derecho de vía, actualizable anualmente.”</t>
  </si>
  <si>
    <t>1.	Presentar el informe de la Interventoría Consorcio Trenes del Pacífico en el cual explique las razones por las cuales dicha obligación no aplica para una Interventoría del modo férreo.
2.	Presentar el informe del análisis al interior del equipo de seguimiento del proyecto, en el cual se presenten conclusiones relacionadas con el cumplimiento de la obligación de la Interventoría Consorcio Trenes del Pacífico de hacer un inventario socioeconómico.
3.	Presentar el informe de la Interventoría Consorcio Concesión Férreo en el cual se revise la aplicabilidad en el modo férreo de las obligaciones establecidas en el anexo de metodología y plan de cargas de trabajo del contrato 518 de 2019.
4.	Presentar el informe del análisis al interior del equipo de seguimiento del proyecto, en el cual se presenten conclusiones relacionadas con el numeral anterior del plan de mejoramiento.</t>
  </si>
  <si>
    <t>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25/10/2019 En reunión del 25/10/2019, La Supervisión informa que la Interventoría Consorcio Trenes del Pacífico se encuentra preparando un informe para explicar las razones por las cuales dicha obligación no aplica para una Interventoría del modo férreo. Además, informa que la nueva Interventoría, Consorcio Concesión Férreo preparará un informe en el cual se revise la aplicabilidad en el modo férreo de las obligaciones establecidas en el anexo de metodología y plan de cargas de trabajo del contrato 518 de 2019.
En este sentido, se solicita reformular y reprogramar el plan de mejoramiento
Fecha de finalización: 02 de marzo de 2020.
 (Carlos Felipe Sánchez Pinzón)
10/07/2020 El 20 de abril de 2020 la OCI envió un correo electronico a la Supervisión solicitando el envío de las evidencias de las acciones de mejora visto que el Plan de Mejoramiento venció el 2 de marzo de 2020. 
El 29 de abril de 2020 la OCI envió el correo nuevamente visto que no se obtuvo respuesta. 
El 29 de abril de 2020 la Supervisión respondió solicitando la posibilidad de modificar la fecha del PMP, a lo cual la OCI informó la metodología que se aplica para realizar esta acción, como respuesta la Supervisión envió un correo electrónico tomando un nuevo compromiso respecto a las acciones de mejora 3 y 4 del Plan de Mejoramiento, solicitando como nueva fecha de finalización el 30 de junio de 2020. 
El 9 de julio de 2020 se envía correo a la Supervisión evidenciando que el 30 de junio de 2020 venció la fecha de terminación del Plan de Mejoramiento, por lo cual se solicita el envío de las evidencias correspondientes. (Adriana Barrios Rodríguez)
22/07/2020 el 15 de julio la Supervisión remitió el oficio con Rad ANI N. 20203070199101 para el Consorcio Concesión Ferreo, solicitando la realización del informe de acción de mejora para la NC 3731, da al concesionario un plazo de 3 días hábiles para la respuesta. (Adriana Barrios Rodríguez)
28/07/2020 28/07/2020: se recibe memorando con Rad ANI N. 20203070093203 del 27 de julio de 2020 por parte de la supervisión en donde se presenta el avance del plan de mejoramiento a la fecha y comunican que harán el envío de los demás soportes requeridos por el PMP para el 31 de julio de 2020 (Adriana Barrios Rodríguez)
31/07/2020 La OCI responde con radicado ANI N. 20201020095283 del 31 de julio de 2020 a la supervisión notificando un avance del 50% en el Plan de Mejoramiento por Procesos de la Entidad, visto que han sido enviadas las evidencias de las acciones de mejora 1 y 2, y se establece como nueva fecha de finalización del PMP para el próximo 21 de agosto de 2020. (Adriana Barrios Rodríguez)
22/09/2020 El 17 de septiembre de 2020 se recibe el memorando 20203070115123 por parte de la Supervisión evidenciando el cumplimiento de las acciones de mejora 3 y 4 por lo cual se procede a cerrar la No Conformidad, informando a la Supervisión a través del memorando 20201020116523 del 22 de septiembre de 2020 (Adriana Barrios Rodríguez)</t>
  </si>
  <si>
    <t>Teniendo en cuenta los incumplimientos alertados por la Interventoría, en relación con la falta de presentación de informes de cumplimiento ambiental por parte de Tren de Occidente S.A. a la Autoridad Ambiental (a partir de los cuales evidencia el cumplimiento de las disposiciones ambientales aplicables), no se evidenciaron acciones por parte de la Entidad para conminar al contratista al cumplimiento de sus obligaciones enmarcadas en el acuerdo décimo tercero del acuerdo conciliatorio del 01 de febrero de 2018, el cual se cita a continuación:_x000D_
“TDO mantiene la obligación de adelantar la gestión ambiental necesaria para culminar las obligaciones ambientales pendientes, incluyendo los cobros por evaluación y seguimiento y demás obligaciones pendientes con la Autoridad Nacional de Licencias Ambientales- ANLA._x000D_
TDO deberá dar cumplimiento a las obligaciones del Plan de Manejo Ambiental y licenciamiento de las variantes que se exponen a continuación: (…)_x000D_
Será responsabilidad de TDO, por su cuenta y riesgo, adelantar las actividades y obras objeto del presente Acuerdo Conciliatorio, según lo establecido en las Licencias y Permisos Ambientales y garantizar que el Proyecto, en sus diferentes etapas, cumpla con la Ley Aplicable de carácter ambiental.”_x000D_
Como parte del proceso de socialización previa de la no conformidad por parte de la Oficina de Control Interno y respuesta por parte de la Supervisión, esta última solicitó a la Sociedad TDO el cumplimiento ambiental asociado con las alertas de la Interventoría, frente a lo cual TDO respondió demostrando su gestión, concluyendo que se está dando cumplimiento a las disposiciones ambientales señaladas._x000D_
Al respecto, la Oficina de Control Interno considera que esta gestión hace parte de las acciones de mejoramiento de la supervisión frente a la no conformidad; sin embargo, por sí sola no evidencia que se haya superado la dificultad señalada, pues no se evidencia un pronunciamiento de la supervisión ni la posición de la interventoría, así como tampoco se evidencian acciones para prevenir que se vuelvan a materializar situaciones como la señalada._x000D_
En consecuencia, esta no conformidad se mantiene, con el fin de evidenciar la implementación de un plan de mejoramiento completo que incluya la totalidad de acciones correctivas y preventivas necesarias.</t>
  </si>
  <si>
    <t>1. Solicitar al Concesionario (TDO) un informe de cumplimiento de las obligaciones ambientales consignadas en el Acuerdo décimo tercero del Acuerdo conciliatorio del 01 de febrero de 2018.
2. Solicitar a la Interventoría su concepto sobre el cumplimiento ambiental reportado por el Concesionario.
3. Solicitar al Concesionario atender las observaciones del Interventor sobre el informe de cumplimiento de las disipaciones ambientales en cabeza del Concesionario.
4. Evidenciar mediante concepto de la Interventoría que el Concesionario está dando cumplimiento a las obligaciones ambientales consignadas en el Acuerdo décimo tercero del Acuerdo conciliatorio del 01 de febrero de 2018.</t>
  </si>
  <si>
    <t>04/07/2019 Se formuló un plan de mejoramiento por parte de la Supervisión, en el cual se da cuenta de la gestión realizada a la fecha y se formulan las demás acciones de mejoramiento para superar las dificultades señaladas en la no conformidad. (Carlos Felipe Sánchez Pinzón)
25/10/2019 En reunión del 25/10/2019, la Supervisión presenta el comunicado de la Interventoría Consorcio Tren de Occidente con radicado ANI No. 20194090969752, en el cual se hace seguimiento a las obligaciones ambientales del Contratista Trenes del Pacífico y da su concepto evidenciando el cumplimento en materia ambiental del Acuerdo Conciliatorio del 01 de febrero de 2018. Con esto, se evidencia el cumplimiento de las acciones de mejoramiento y se da cierre a la no conformidad No. 3732 en el plan de mejoramiento por procesos de la Entidad. (Carlos Felipe Sánchez Pinzón)</t>
  </si>
  <si>
    <t xml:space="preserve">1.	No se evidenció que la interventoría actualice su página web. Teniendo en cuenta que esta información está dispuesta al público, se aumenta el riesgo de tener información incongruente o no actualizada y de incumplir el artículo tercero de la Ley 1712 de 2014, respecto a algunos de los principios allí señalados:_x000D_
“Ley 1712 de 2014, ARTÍCULO 3o. OTROS PRINCIPIOS DE LA TRANSPARENCIA Y ACCESO A LA INFORMACIÓN PÚBLICA. En la interpretación del derecho de acceso a la información se deberá adoptar un criterio de razonabilidad y proporcionalidad, así como aplicar los siguientes principios:_x000D_
Principio de transparencia. Principio conforme al cual toda la información en poder de los sujetos obligados definidos en esta ley se presume pública, en consecuencia de lo cual dichos sujetos están en el deber de proporcionar y facilitar el acceso a la misma en los términos más amplios posibles y a través de los medios y procedimientos que al efecto establezca la ley, excluyendo solo aquello que esté sujeto a las excepciones constitucionales y legales y bajo el cumplimiento de los requisitos establecidos en esta ley…_x000D_
…Principio de eficacia. El principio impone el logro de resultados mínimos en relación con las responsabilidades confiadas a los organismos estatales, con miras a la efectividad de los derechos colectivos e individuales._x000D_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entidad._x000D_
Principio de la divulgación proactiva de la información. El derecho de acceso a la información no radica únicamente en la obligación de dar respuesta a las peticiones de la sociedad, sino también en el deber de los sujetos obligados de promover y generar una cultura de transparencia, lo que conlleva la obligación de publicar y divulgar documentos y archivos que plasman la actividad estatal y de interés público, de forma rutinaria y proactiva, actualizada, accesible y comprensible, atendiendo a límites razonables del talento humano y recursos físicos y financieros…”_x000D_
</t>
  </si>
  <si>
    <t xml:space="preserve">Actualización de la pagina web de la interventoría. </t>
  </si>
  <si>
    <t xml:space="preserve">
05/09/2019 05/09/2019 – Mediante correo electrónico el 16/08/2019 la interventoría allego a esta oficina el plan de mejora y el estado de la no conformidad. Se evidencia que la pagina web se actualizo atendiendo la no conformidad y dándole cumplimiento a la misma. (100%).  (Mary Alexandra Cuenca Noreña)</t>
  </si>
  <si>
    <t xml:space="preserve">Se evidenció incumplimiento en cuanto a la periodicidad de la  publicación de la “Revista Digital”, toda vez que en la política de comunicación interna se indicó una periodicidad mensual, y únicamente se publicaron siete (7) ediciones de la revista y no doce (12) como se había previsto inicialmente.  </t>
  </si>
  <si>
    <t>GESTIÓN DE LA INFORMACIÓN Y COMUNICACIONES</t>
  </si>
  <si>
    <t xml:space="preserve">En reunión sostenida con el área de Gestión de Calidad, se definió convertir las políticas de la oficina de comunicaciones en instructivos teniendo en cuenta que el contenido es muy extenso y especifico. _x000D_
_x000D_
Adicionalmente, en el nuevo instructivo de comunicaciones internas se redefinió la periodicidad de la publicación de la revista interna, la cual establece: “bimensual coordinada por la Oficina de Comunicaciones con el apoyo y participación de los agentes de comunicación definidos por los responsables de las diferentes Vicepresidencias, Equipos o Grupos Internos de Trabajo”._x000D_
_x000D_
Nota: Teniendo en cuanta que los profesionales que integran la Oficina de Comunicaciones son contratista y que dichos contratos comienzan a finales de enero y principios de febrero de cada año, la edición de las revistas se contará a partir de febrero. _x000D_
</t>
  </si>
  <si>
    <t xml:space="preserve">
09/08/2019 Se consultó el soporte que informa lo relacionado con el nuevo instructivo de comunicación interna Código TPSC-I-006 -Versión: 001 de fecha 31/07/2019, donde se informa que la periodicidad de la revista digital será Bimensual. Página web:_x000D_
https://www.ani.gov.co/sig/documentos-sig?title=interna_x000D_
 (Luz Mary Hernández Villadiego)</t>
  </si>
  <si>
    <t>La entidad no estableció de manera formal una política de vocería, al igual que los relacionado con un proceso y procedimiento, de acuerdo a los criterios señalados en la política de comunicación externa.</t>
  </si>
  <si>
    <t xml:space="preserve">En los instructivos de comunicación interna y externa se actualizaron los lineamientos relacionados con la vocería de la entidad, lo cual hace referencia a las recomendaciones a tener en cuenta en temas de vocería. </t>
  </si>
  <si>
    <t xml:space="preserve">
09/08/2019 En el nuevo instructivo de vocería Código: TPSC-I-006 (Comunicación Interna), Versión: 001 de Fecha 31/07/2019, se revisó lo relacionado con el tema de voceros internos, de igual forma se sonsultó lo relacionado con el instructivo Externa, Código: TPSC-I-007, Versión: 001 de fecha 31/07/2019, numeral 4.11 (Vocería).https://www.ani.gov.co/sites/default/files/sig/tpsc-i-006_instructivo_comunicacion_interna_v1.pdf- https://www.ani.gov.co/sites/default/files/sig//tpsc-i-007_instructivo_comunicacion_externa_v1.pdf (Luz Mary Hernández Villadiego)</t>
  </si>
  <si>
    <t xml:space="preserve">En la política de comunicación externa se determinó que la entidad debía contar con una firma de consultoría externa que la asesore en la aplicación de soluciones de comunicaciones, ofrezca consejos estratégicos permanentes para el diseño de la estrategia y ayude en la atención de necesidades coyunturales. Al respecto, no se evidenció un proceso para contratar la consultoría.  </t>
  </si>
  <si>
    <t>En el proceso de actualización del instructivo de comunicación externa, se ha decido eliminar este proceso por austeridad del gasto de acuerdo con los lineamientos de Presidencia de la Republica</t>
  </si>
  <si>
    <t xml:space="preserve">
09/08/2019 Se consultó en el instructivo de comunicación Externa, Código: TPSC-I-007, Versión: 001 de fecha: 31/07/2019, que efectivamente se omitió lo relacionado con la firma de consultoría. https://www.ani.gov.co/sites/default/files/sig//tpsc-i-007_instructivo_comunicacion_externa_v1.pdf  (Luz Mary Hernández Villadiego)</t>
  </si>
  <si>
    <t>Se evidenció un periodo de más de un año, comprendido entre el 16 de mayo de 2018 y el 31 de mayo de 2019, a lo largo del cual la Interventoría alertó sobre un presunto incumplimiento por parte del Concesionario, sin que la Supervisión solicitara a la Vicepresidencia Jurídica el inicio de un proceso administrativo sancionatorio; esto hace parte de dos de sus funciones, consignadas en el Manual de seguimiento a proyectos e interventoría y supervisión contractual, sección 2.2.2, literales c y f, los cuales se citan a continuación:_x000D_
_x000D_
“c)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
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(subrayado fuera del texto)._x000D_
_x000D_
Adicionalmente, esta falta de oportunidad en la gestión de un presunto incumplimiento del Concesionario es contraría a los principios de celeridad y eficacia de la función administrativa definidos en el artículo 209 de la Constitución Política de Colombia.</t>
  </si>
  <si>
    <t>Julio de 2019</t>
  </si>
  <si>
    <t>Julio</t>
  </si>
  <si>
    <t>- Elaboración de Instructivo, por medio del cual se explique detalladamente el procedimiento que debe seguirse en casos de incumplimientos del Concesionario
- Apertura procedimiento sancionatorio</t>
  </si>
  <si>
    <t>13/09/2019</t>
  </si>
  <si>
    <t xml:space="preserve">
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recomendó:_x000D_
Sobre la no conformidad No. 1 para la Supervisión:_x000D_
1.	Dado que se propone elaborar un instructivo “por medio del cual se explique detalladamente el procedimiento que debe seguirse en casos de incumplimientos del Concesionario”, se recomienda incluir otra acción en la cual se evidencie la implementación del instructivo, demostrando la efectividad de esta medida._x000D_
2.	Verificar que el manual propuesto no repita ni contradiga disposiciones ya especificadas en los manuales, procedimientos e instructivos internos de la ANI (e.g. GEJU-F-039 - Solicitud formal de inicio de procedimiento administrativo sancionatorio, GCSP-M-002 - Manual de seguimiento a proyectos e interventoría y supervisión contractual, GCSP-P-023 - Supervisión de proyectos de concesión modo carretero)._x000D_
3.	Formular una acción para evidenciar la gestión de la Supervisión para conminar al Concesionario al cumplimiento del plan de obras._x000D_
 (Carlos Felipe Sánchez Pinzón)
4/02/2020 Mediante correo electrónico del 27 de enero de 2020, se recordó a la Supervisión que la fecha de finalización se encontraba vencida y se solicitó allegar los soportes ejecución de acciones de mejoramiento lo antes posible._x000D_
Mediante correo electrónico del 4 de febrero de 2020 se reiteró la solicitud. (Carlos Felipe Sánchez Pinzón)
23/04/2020 Una vez revisada la información allegada mediante correo electrónico, se evidencia la ejecución de las acciones de mejoramiento relacionadas con la no conformidad No. 3737, por lo que procedemos a darle cierre en el plan de mejoramiento por procesos de la Entidad. (Carlos Felipe Sánchez Pinzón)</t>
  </si>
  <si>
    <t>25/07/2019</t>
  </si>
  <si>
    <t>Se evidenció que después de transcurridos 14 meses de que la Supervisión fuera alertada por la Oficina de Control Interno sobre los pasos a nivel irregulares con la vía férrea y su riesgo de seguridad vial, no se han tomado acciones que concluyan en la regularización de los pasos a nivel ni en garantizar condiciones seguras de operación férrea y carretera; esto hace parte de dos de sus funciones, consignadas en el Manual de seguimiento a proyectos e interventoría y supervisión contractual, sección 2.2.2, literal c:_x000D_
_x000D_
“c)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
_x000D_
Adicionalmente, dentro de las funciones generales de la ANI, consignadas en el Decreto 4165 de 2011, Artículo 4 se encuentran las siguientes:_x000D_
_x000D_
“15. Ejercer las potestades y realizar las acciones y actividades necesarias para garantizar la oportuna e idónea ejecución de los contratos a su cargo y para proteger el interés público, de conformidad con la ley._x000D_
16. Supervisar, evaluar y controlar el cumplimiento de la normatividad técnica en los proyectos de concesión u otras formas de Asociación Público Privada a su cargo, de acuerdo con las condiciones contractuales.”_x000D_
_x000D_
or otra parte, esta falta de oportunidad en la gestión de la Supervisión es contraría a los principios de celeridad y eficacia de la función administrativa definidos en el artículo 209 de la Constitución Política de Colombia.</t>
  </si>
  <si>
    <t>20221020130173 del 27 de octubre de 2022</t>
  </si>
  <si>
    <t>27/10/2022</t>
  </si>
  <si>
    <t>- Elaboración de documento de convivencia o protocolo entre los corredores ferreo y carretero para determinar las acciones que reguaricen los pasos ferreos existentes en el corredor a cargo del proyecto
- Mesas de trabajo mediante las cuales se implementará el documento propuesto.</t>
  </si>
  <si>
    <t xml:space="preserve">
2/11/2022 La Oficina de Control Interno remitió el memorando 20221020130173 del 27 de octubre de 2022 a la Vicepresidencia Ejecutiva, en donde se declaró la efectividad del plan de mejoramiento teniendo en cuenta que éste ataca la causa que dio origen a la formulación de la No conformidad, teniendo en cuenta que con la firma del protocolo de sistematización de cruces férreos se han tomado acciones que concluyan en la regularización de los pasos a nivel y en garantizar condiciones seguras de operación férrea y carretera. (Adriana Barrios Rodríguez)</t>
  </si>
  <si>
    <t>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
Sobre la no conformidad No. 2 para la Supervisión:
1.	Dado que se propone un “documento de convivencia o protocolo entre los corredores férreo y carretero para determinar las acciones que regularicen los pasos férreos  existentes en el corredor a cargo del proyecto”, se recomienda incluir una acción de mejoramiento a partir de la cual se evidencie la implementación de dicho documento, generando que se regularicen los pasos a nivel. (Carlos Felipe Sánchez Pinzón)
4/02/2020 Mediante correo electrónico del 27 de enero de 2020, se recordó a la Supervisión que la fecha de finalización se encontraba vencida y se solicitó allegar los soportes ejecución de acciones de mejoramiento lo antes posible.
Mediante correo electrónico del 4 de febrero de 2020 se reiteró la solicitud. (Carlos Felipe Sánchez Pinzón)
23/04/2020 Una vez revisada la información allegada por correo electrónico, se evidencia que la fecha de finalización continúa vencida y que el plan de mejoramiento no está finalizado, por que se recomienda solicitar la modificación de la fecha de finalización, de manera justificada con base en la gestión de la supervisión. (Carlos Felipe Sánchez Pinzón)
22/05/2020 Mediante correo electrónico se insistió en la necesidad de solicitar modificación de la fecha de finalización vencida o allegar evidencia de la finalización de las acciones de mejoramiento. (Carlos Felipe Sánchez Pinzón)
12/06/2020 Mediante correo electónico se reiteró a la Suérvisión por tercera vez la necesidad de allegar evidencia de ejecución de las acciones de mejormaietno dada la fecha de finalización vencida o de reformular de manera justificada la fecha de finalización.
Mediante correo electrónico la Supervisión informó que "De acuerdo con lo que se ha venido trabajando , y los avances de depuración del documento de protocolo, se estima que para agosto 30 de 2020, se contará con la suscripción e implementación del mismo", en este sentido, se procedió a modificar la fecha de finalización en el plan de mejoramiento por procesos de la Entidad. (Carlos Felipe Sánchez Pinzón)
24/08/2020 Se recibe por correo eléctronico i) archivo pdf con los correos de seguimiento a la emisión del documento "PROTOCOLO DE COOPERACIÓN PARA LA AUTOMATIZACIÓN, OPERACIÓN Y MANTENIMIENTO DE CUATRO (4) CRUCES FÉRREOS COMPARTIDOS ENTRE LA INFRAESTRUCTURA FERREA A CARGO DEL CONSORCIO IBINES Y SOCIEDAD CONCESIONARIA ACCESOS NORTE- ACCENORTE S.A.S" ii) borrador en word del documento citado, se informa por correo eléctronico que esta documentación no daría por cerrado el PMP por lo cual se sugiere proponer una nueva fecha de finalización. (Adriana Barrios Rodríguez)
16/09/2020 Se recibe correo electrónico por parte de la Supervisión evidenciando que se está avanzando en el proceso de validación y revisión del documento "PROTOCOLO DE COOPERACIÓN PARA LA AUTOMATIZACIÓN, OPERACIÓN Y MANTENIMIENTO DE CUATRO (4) CRUCES FÉRREOS COMPARTIDOS ENTRE LA INFRAESTRUCTURA FERREA A CARGO DEL CONSORCIO IBINES Y SOCIEDAD CONCESIONARIA ACCESOS NORTE- ACCENORTE S.A.S" solicitando como nueva fecha de finalización del PMP el 15 de octubre de 2020, por lo cual se procede a modificar el plazo solicitado. (Adriana Barrios Rodríguez)
14/10/2020  -Modificación de fecha- Mediante correo electrónico del 14 de octubre de 2020 la Supervisión informó a la Oficina de Control Interno que la suscripción del protocolo oficial se encuentra en evaluación por parte del área jurídica, solicitando que se amplie el plazo del plan de mejoramiento hasta el 30 de diciembre de 2020. (Adriana Barrios Rodríguez)
21/12/2020  -Modificación de fecha- Mediante correo electrónico del 21 de diciembre de 2020 la Supervisión solicitó ampliación del plazo para cumplir con el plan de mejoramiento debido a que se tiene pendiente la suscripción del protocolo. (Adriana Barrios Rodríguez)
23/03/2021  -Modificación de fecha- Mediante correo electrónico del 19 de marzo de 2021 la Supervisión solicitó prórroga para cumplir con el plan de mejoramiento, hasta el 30 de junio de 2021, debido a análisis jurídicos que se adelantan respecto a la suscripción del documento al que hace referencia la primera acción de mejoramiento. (Adriana Barrios Rodríguez)
02/07/2021  -Modificación de fecha- Mediante correo electrónico del 1 de julio de 2021 la Supervisión solicita prórroga al plan de mejoramiento, hasta noviembre de 2021, debido a que se han presentado dificultades para dar cumplimiento al plan de mejoramiento debido a la situación a julio de 2021 del corredor férreo, que no cuenta con administrador. (Adriana Barrios Rodríguez)
01/12/2021  -Modificación de fecha- Mediante correo electrónico del 01/12/2021 la Supervisión de la IP Accesos Norte a la ciudad de Bogotá solicita prórroga para dar cumplimiento al plan de mejoramiento hasta el 30/01/2022. (Adriana Barrios Rodríguez)
14/02/2022  -Modificación de fecha- Mediante correo electrónico la Líder del Equipo de Coordinación y Seguimiento del proyecto informó que "(...) la Concesión Accenorte S.AS. condicionó la firma del protocolo, en virtud de la suscripción de un otrosí al contrato de concesión el cual definiera la medición de indicadores en los cuatro cruces férreos a intervenir. Actualmente nos encontramos en solicitud de comité de contratación para presentar el borrador de Otrosí No.4 teniendo en cuenta esta observación." _x000D_
_x000D_
Lo anterior dio lugar a que se solicitara prórroga para dar cumplimiento al plan de mejoramiento hasta el 30 de marzo de 2022. (Adriana Barrios Rodríguez)
08/04/2022  -Modificación de fecha- Mediante correos electrónicos del 07/04/2022 la Líder del Equipo de Coordinación y Seguimiento del Proyecto indicó que el documento de convivencia o protocolo entre los corredores ferreo y carretero se encuentra de firmas, solicitando prórroga para cumplir con el plan de mejoramiento hasta el 15/04/2022._x000D_
_x000D_
 (Adriana Barrios Rodríguez)
27/04/2022  -Modificación de fecha- Mediante correo electrónico del 18 de abril de 2022, la Líder del Equipo de Coordinación y Seguimiento, atendiendo las alertas de la Oficina de Control Interno, informó:_x000D_
_x000D_
"Como lo indique mediante correo electrónico del día 07 de abril de 2022, les comento que el documento ya fue firmado por los contratistas y por el vicepresidente de Gestión Contractual, estamos a la espera de devolución con firma del vicepresidente ejecutivo, sin embargo  con la Resolución 0430 de 2022 por medio de la cual se hace el encargo del Vicepresidente Ejecutivo los días del 07 al 29 de abril de 2022, propongo  modificar la fecha de cumplimiento para el 06 de mayo de 2022 como prorroga."_x000D_
_x000D_
Por lo anterior, se establece 06/05/2022 como fecha de terminación del plan. (Adriana Barrios Rodríguez)
11/05/2022 Con la suscripción del PROTOCOLO DE COOPERACIÓN PARA LA AUTOMATIZACIÓN, OPERACIÓN Y MANTENIMIENTO DE CUATRO (4) CRUCES FÉRREOS COMPARTIDOS ENTRE LA INFRAESTRUCTURA FÉRREA A CARGO DEL CONSORCIO RAED FÉRREO Y SOCIEDAD CONCESIONARIA ACCESOS NORTE – ACCENORTE S.A.S. que tiene por objeto: “definir las responsabilidades y obligaciones en materia de seguridad, implementación de equipos, operación y mantenimiento y plan de manejo de tráfico para la sistematización en los pasos a nivel ubicados en: Calle 245 – PR01+665, RUTA 45ª-04 – PR20+520, RUTA 45A-04 – PR 24+620 Y RUTA 45A-CNA - PR 1+215 de la infraestructura compartida entre los corredores férreo y carretero a través del contrato N. 001 de 2017 por parte de Accenorte S.A.S.” se ataca la causa de dio origen a la formulación de la No conformidad, teniendo en cuenta que con la firma del protocolo citado "se han tomado acciones que concluyan en la regularización de los pasos a nivel ni en garantizar condiciones seguras de operación férrea y carretera" con lo que se declara la efectividad del plan de mejoramiento y se procede a cerrar la No Conformidad. (Adriana Barrios Rodríguez)</t>
  </si>
  <si>
    <t>https://anionline.sharepoint.com/:f:/s/PMPMotor/EkBDZ3rkRARHpm9fr9ClmvABPImCSkB6cm6tmWXg-67nzA?e=OZ8Yqi</t>
  </si>
  <si>
    <t>1.	Para el manejo de los recursos de la Caja Menor de Servicios Generales, la ANI cuenta con la cuenta corriente No. 18878515418 de Bancolombia y se encuentra conciliada hasta el mes de mayo de 2019; se observó que para la conciliación mensual se toma el valor del libro de bancos de un control en Excel y no de los movimientos del libro de bancos que genera el aplicativo SIIF Nación (valores que no concuerdan); lo anterior incumple el artículo 12 del Decreto 2678 de 2012.</t>
  </si>
  <si>
    <t>Grupo interno de trabajo administrativo y financiero</t>
  </si>
  <si>
    <t>Mediante correo electrónico de septiembre de 2019 se estableció como acción de mejora, la realización de las conciliaciones bancarias con los reportes de movimientos generados del aplicativo SIIF Nación.</t>
  </si>
  <si>
    <t>07/05/2020 Mediante correo electrónico del 16 de diciembre de 2019 el área de Servicios Generales envió “Movimientos de bancos o Caja de una caja menor” generado del SIIF Nación de los meses de septiembre, octubre y noviembre de 2019 y la conciliación del mes de septiembre, observando que se realizó con el reporte de libro de bancos del SIIF.
Por lo anterior, la No Conformidad se da como subsanada toda vez que las conciliaciones se realizan tomando como fuente los reportes de movimientos de la caja menor registrados en el aplicativo SIIF Nación. (Yuber Alexander Peña Cárdenas)</t>
  </si>
  <si>
    <t>1.	La Coordinación del SIIF en la ANI replica las comunicaciones a los usuarios pertenecientes a la Vicepresidencia Administrativa y Financiera, pero no los replica a los usuarios del GIT de Planeación y de Control Interno. Lo anterior incumple el literal b) del Artículo 2.9.1.1.15 del Decreto 1068 de 2015, que establece: “Replicar oportunamente a los usuarios del SIIF Nación, todas las comunicaciones emitidas e informadas por el administrador del Sistema.”</t>
  </si>
  <si>
    <t>Se remitirán las comunicaciones del SIIF Nación a los usuarios del Sistema (Presupuesto, Contabilidad, Tesorería GIT de Planeación y Oficina de Control Interno)._x000D_
Producto: Correos electrónicos enviados a Presupuesto, Contabilidad, Tesorería GIT de Planeación y Oficina de Control Interno.</t>
  </si>
  <si>
    <t>27/09/2019</t>
  </si>
  <si>
    <t>02/09/2019 El 02/09/2019 se proyectó Memorando con Radicado No. 20191020128813 de reiteración, solicitando la formulación del Plan de Mejoramiento con las acciones preventivas y/o correctivas dado que ya habían pasado los treinta días del termino para la suscripción del plan. (Yuber Alexander Peña Cárdenas)
25/09/2019 Mediante Memorando con Radicado 20194010134383 del 11 de septiembre de 2019 el GIT. Administrativo y Financiero suscribe las acciones de mejora.
Mediante correo electrónico del 25 de septiembre de 2019 la OCI devuelve el Plan suscrito, solicitando incluir el producto de las acciones y ajustar las fechas de incio y finalización de las acciones. (Yuber Alexander Peña Cárdenas)
27/09/2019 Mediante correo electrónico del 27/09/2019 el GIT Administrativo y Financiero ajusta el plan y lo suscribe incluyendo el producto y precisando las fechas de inicio y finalización de las acciones. (Yuber Alexander Peña Cárdenas)
07/05/2020 Se observó que durante los meses de octubre, noviembre y diciembre el Administrador del SIIF Nación de la ANI del GIT de Administrativa y Financiera remitió cada una de las comunicaciones del SIIF Nación a los diferentes usuarios registrados en el aplicativo SIIF.
Por lo anterior, la No Conformidad se da como subsanada. (Yuber Alexander Peña Cárdenas)</t>
  </si>
  <si>
    <t xml:space="preserve">1.	Se evidenció que el Concesionario actualizó sus garantías en el mes de mayo de 2019; no obstante, a la fecha la Supervisión no ha emitido un concepto favorable o no, lo que contraría el numeral 12 del Artículo 15 del Decreto 4165 de 3 de noviembre 2011, citado a continuación: _x000D_
“Administrar y hacer seguimiento a la constitución y vencimiento de garantías relacionadas con los proyectos de concesión u otra forma de Asociación Público Privada a su cargo.” _x000D_
Y lo consignado en la sección j del numeral 2.2.2 Funciones o actividades del Equipo de Coordinación y Seguimiento del Proyecto del Manual Interventoría Seguimiento y Supervisión (GCSP-M-002), citado de la siguiente manera: _x000D_
“Controlar y hacer seguimiento a la constitución en condiciones de idoneidad y suficiencia de las garantías de los contrato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
</t>
  </si>
  <si>
    <t>La aprobación de las pólizas referidas en un plazo que no exceda el 30 de diciembre del año en curso</t>
  </si>
  <si>
    <t>05/09/2019 05/09/2019 – Mediante correo electrónico el 05/09/2019 la Supervisión allega el plan de mejoramiento y los siguientes memorandos con evidencia de la gestión para cumplir con la no conformidad: 
Las acciones adelantadas en virtud de la no conformidad son las siguientes:
1) A través de memorando No. 2019-308-011140-3 del 26 de julio de 2019
2) A través de memorando No. 2019-705-011322-3 del 31 de julio de 2019.
3) Con base en estos pronunciamientos, se solicitó al Concesionario presentar soportes de las pólizas mediante oficio No. 2019-312-026120-1 del 12 de agosto de 2019.
4) A través de comunicación 20194090904462 del 30 de agosto de 2019, el Concesionario da respuesta a nuestra solicitud, allegando soportes de las pólizas.
5) Se encuentra en revisión esta última comunicación.
 (Mary Alexandra Cuenca Noreña)
29/05/2020 – correo electrónico notificando vencimiento y solicitando evidencias.
02/06/2020 – Mediante correo electrónico del 02/06/2020 la supervisión allega a esta Oficina evidencia de la aprobación de dos (acta de aprobación de pólizas con fecha de julio 2019 y marzo de 2020  de la Garantía de Cumplimiento y garantía de responsabilidad civil extracontractual) de las tres pólizas en total, no obstante, la gestión realizada por parte de la Interventoria y la supervisión (20203120143711 del 19 de mayo de 2020 y 20203120143721 del 19 de mayo de 2020), aun no se cuenta con la aprobación de la póliza contra todo riego. Por lo tanto, se solicita se allegue una nueva fecha para el cierre de la no conformidad una vez esté aprobada esta póliza. (70%) 
02/06/2020 – Mediante correo electrónico la supervisión propone nueva fecha para alcanzar el 100% de esta no conformidad el 31 de agosto de 2020.
10/08/2020 – Por medio de correo electrónico el equipo de supervisión allegó a esta Oficina el oficio con Rad. ANI 20203120226061 del 06 de agosto de 2020, por el cual se notifica a la Concesión Costera Cartagena Barranquilla SAS donde se notifica la aprobación de las pólizas de cumplimiento y de responsabilidad civil extracontractual. Lo cual fueron aprobadas de la siguiente manera: 
•	PÓLIZA ÚNICA DE CUMPLIMIENTO, PAGOS DE SALARIOS Y PRESTACIONES SOCIALES vigente hasta diciembre de 2020 
•	PÓLIZA ÚNICA DE CUMPLIMIENTO, CALIDAD DE LA OBRA Y ESTABILIDAD DE LOS BIENES -AMPARA LA UNIDAD FUNCIONAL 4 DE ACUERDO CON EL ACTA DE TERMINACIÓN DEL 7 DE MARZO DE 2018 vigente hasta 07/03/2023 
•	PÓLIZA ÚNICA DE CUMPLIMIENTO, CALIDAD DE LA OBRA Y ESTABILIDAD DE LOS BIENES -AMPARA LA UNIDAD FUNCIONAL 2 DE ACUERDO CON EL ACTA DE TERMINACIÓN DEL 07 DE DICIEMBRE DE 2018; vigente hasta el 07/03/2023 
•	PÓLIZA DE RESPONSABILIDAD CIVIL EXTRACONTRACTUAL vigente hasta el 02/04/2020 
•	PÓLIZA TODO RIESGO OBRAS CIVILES vigente hasta el 31/10/2020
Por lo anterior y en virtud de los documentos allegados posteriormente 20204090520512 Pólizas radicadas por el concesionario, 20204090609172 Concepto Interventora (pólizas) y 20203100093123 Concepto financiero, lo que evidencia que la actualización de las pólizas ya ha sido radicada ante la Entidad por parte del Concesionario. No obstante, en los documentos allegados a esta Oficina y tal como se menciona, la PÓLIZA DE RESPONSABILIDAD CIVIL EXTRACONTRACTUAL se encontraba vigente hasta el 02/04/2020 y a la fecha aún no se cuenta con la aprobación de la actualización de pólizas por parte de la Entidad.  
Lo anterior, evidencia que la causa de la no conformidad se sigue presentando. Te pido allegues nueva fecha estimada para emitir la aprobacion de las pólizas y con esta gestión proceder a cerrar la no conformidad. 
25/08/2020 – Por medio de correo electrónico la supervisión solicitó ampliar el plazo para el cierre de la no conformidad para el 15 de octubre de 2020.  
07/10/2020 24/09/2020 – Por medio de correo electrónico el equipo de supervisión allegó a esta Oficina el oficio con Rad. ANI 20203120278991 del 23/09/2020, por el cual se notifica a la Concesión Costera Cartagena Barranquilla SAS donde se notifica la aprobación de las pólizas de la siguiente manera:_x000D_
•	PÓLIZA ÚNICA DE CUMPLIMIENTO, PAGOS DE SALARIOS Y PRESTACIONES SOCIALES vigente hasta 31/05/2021 y 31/05/2024_x000D_
•	PÓLIZA ÚNICA DE CUMPLIMIENTO, CALIDAD DE LA OBRA Y ESTABILIDAD DE LOS BIENES -AMPARA LA UNIDAD FUNCIONAL 4 DE ACUERDO CON EL ACTA DE TERMINACIÓN DEL 7 DE MARZO DE 2018 vigente hasta 07/03/2023_x000D_
•	PÓLIZA ÚNICA DE CUMPLIMIENTO, CALIDAD DE LA OBRA Y ESTABILIDAD DE LOS BIENES -AMPARA LA UNIDAD FUNCIONAL 2 DE ACUERDO CON EL ACTA DE TERMINACIÓN DEL 07 DE DICIEMBRE DE 2018; vigente hasta el 07/03/2023_x000D_
•	PÓLIZA DE RESPONSABILIDAD CIVIL EXTRACONTRACTUAL vigente hasta el 27/06/2021_x000D_
•	PÓLIZA TODO RIESGO OBRAS CIVILES vigente hasta el 30/03/2021 (Mary Alexandra Cuenca Noreña)</t>
  </si>
  <si>
    <t>31/07/2019</t>
  </si>
  <si>
    <t xml:space="preserve">1.	Se evidenciaron inconsistencias en la liquidación de las actas de compensación especial (cinco actas en total) para la UF5 en referencia al valor del recaudo, ya que, únicamente se está multiplicando por el porcentaje (%) que establece la cláusula 14.1 (b) de la Parte General del Contrato de Concesión N. 004 de 2014, ignorando el porcentaje (%) de inversión de la UF5, haciendo que se haya compensado una cifra superior equivalente a dos millones setecientos catorce mil doscientos noventa pesos m/cte ($2.714.290,25) a la que se ha debido retribuir al Concesionario. </t>
  </si>
  <si>
    <t xml:space="preserve">Suscripción del Acta de compensación especial de peajes N 6 para la AF5 corrigiendo el valor que se pagó demás en las anteriores actas de compensación. </t>
  </si>
  <si>
    <t xml:space="preserve">
05/09/2019 05/09/2019 – Mediante oficio con Rad ANI 20194090980762 del 30/08/2019 la Interventoría allego a esta oficina el plan de mejoramiento y el seguimiento que se ha realizado para dar el cierre a la no conformidad. Así mismo, la supervisión allego por correo electrónico el 05/09/2019, el acta de retribución N. 6 suscrita y validada, descontando $413.170,22 que se habían pagado de más al concesionario, por lo que se da cierre a la no conformidad.  (Mary Alexandra Cuenca Noreña)</t>
  </si>
  <si>
    <t xml:space="preserve">Se evidenció incumplimiento al Artículo 2.2.1.1.1.7.1. del Decreto No. 1082 de 2015, al haberse hecho publicación el 26 de junio de 2019, es decir, con posterioridad a los 3 días de la suscripción (11 de junio de 2019), del Convenio Interadministrativo No. 004-2019, suscrito con el Departamento del Valle y el Municipio de Jamundí (5.2.1.).   </t>
  </si>
  <si>
    <t>Radicado ANI No.: 20197030127573. 1. CIRCULAR PARA LAS VICEPRESIDENCIAS_x000D_
DE LA ENTIDAD, DONDE SE IMPARTEN_x000D_
INSTRUCCIONES PARA SUSCRIPCIÓN DE CONVENIOS INTERADMINISTRATIVOS. 2. MODIFICACIÓN DE FORMATO DE_x000D_
CONVENIOS INTERADMINISTRATIVOS.</t>
  </si>
  <si>
    <t>30/08/2019</t>
  </si>
  <si>
    <t xml:space="preserve">
23/01/2020 Mediante radicado No. 20197030199803 de 23/12/2019, se incorporaron las UM propuestas.  (Andrés Fernando Huérfano Huérfano)</t>
  </si>
  <si>
    <t xml:space="preserve">Se evidenció incumplimiento del procedimiento GCOP-P-004, versión 1, numeral 14, por falta del soporte de entrega formal de contrato o convenio a la dependencia solicitante, en los siguientes convenios: •	Convenio Interadministrativo 001-2018 de 26/01/2018, INVÍAS. _x000D_
• Convenio Interadministrativo 002-2018 de 26/01/2018, Departamento de Cundinamarca - Empresa Férrea Regional S.A.S. • Convenio Interadministrativo VE-C-003-2018 de 11/07/2018 DADEP (5.2.2.	)_x000D_
</t>
  </si>
  <si>
    <t xml:space="preserve">Radicado No. 20197030127573. 1. CIRCULAR PARA LAS VICEPRESIDENCIAS DE LA ENTIDAD, DONDE SE IMPARTEN INSTRUCCIONES PARA SUSCRIPCIÓN DE CONVENIOS INTERADMINISTRATIVOS.  2. MODIFICACIÓN DE FORMATO DE_x000D_
CONVENIOS INTERADMINISTRATIVO. </t>
  </si>
  <si>
    <t xml:space="preserve">Se evidenció incumplimiento al deber contenido en  la cláusula cuarta del modificatorio No. 2 del Contrato Interadministrativo No. 444-2018, CISA, por la falta de “presentación y aprobación del informe de gestión por parte del supervisor del contrato”, documento que desde la cuenta de cobro de 26/04/2019, no se encuentra incluido, hecho que impide conocer con precisión si se han ejecutado o no a satisfacción las obligaciones suscritas entre partes, especialmente de aquella beneficiaria del pago (5.2.3.). </t>
  </si>
  <si>
    <t>1. Realizar la construcción del informe de gestión por parte del supervisor. 2. Realizar la lista de chequeo de mínimos para certificación de pago.3. Sensibilización al GIT Tecnologías de Información y Telecomunicaciones acerca del contenido mínimo de las certificaciones de pago. Radicado ANI No. 20196070143343 de 27/09/2019. OCI77</t>
  </si>
  <si>
    <t>30/09/2019</t>
  </si>
  <si>
    <t xml:space="preserve">
14/11/2019 El 14/11/2019, Luis Fernando Morales remitió mediante correo la unidad No. 2. Se solicitó la remisión de las unidades No. 1 y 3, debido a que, especialmente, no se envió el informe del supervisor.  (Andrés Fernando Huérfano Huérfano)
16/12/2019 Mediante correo de 20/11/2019, enviado desde el usuario lfmorales@ani.gov.co, se remitió el radicado No. 20194090969702, en el que a folios  7 y 8, se incorporó el informe de supervisión.  (Andrés Fernando Huérfano Huérfano)</t>
  </si>
  <si>
    <t xml:space="preserve">No se observó soporte que evidencie el cumplimiento al deber de supervisión contenido en el inciso segundo del artículo 83 de la Ley 1474 de 2011, en los siguientes convenios:  • Convenio Interadministrativo 002-2018 de 26/01/2018, Departamento de Cundinamarca - Empresa Férrea Regional S.A.S. •	Convenio Interadministrativo VE-C-003-2018 de 11/07/2018 DADEP. Situación que puede generar la posible materialización de riesgos asociados al procedimiento (5.2.4).  _x000D_
</t>
  </si>
  <si>
    <t>Vicepresidencia de Estructuración</t>
  </si>
  <si>
    <t xml:space="preserve">Realización de los informes de seguimiento a que haya lugar según los establecido(s) en la minuta de los convenios de la No Conformidad. Rad. ANI No. 20192000141743 de 25/09/2019. </t>
  </si>
  <si>
    <t xml:space="preserve">
04/12/2019 Mediante radicado No. 20192000173813, la VE remitió copia de los informes a corte 30/09/2019. (Andrés Fernando Huérfano Huérfano)</t>
  </si>
  <si>
    <t xml:space="preserve">No se evidenció en las unidades documentales, como en los expedientes ORFEO, cumplimiento de la cláusula décima de los convenios interadministrativos Nos. CI-010 de 11/06/2019, Municipio de Jamundí y -013 de 26/06/2019, Municipio de Cali, que a su tenor disponen: “Para el adecuado seguimiento de los compromisos derivados de este convenio se constituirá un comité técnico de seguimiento integrado por los delegados que designen las DOS (2) entidades. El comité de seguimiento se reunirá mensualmente o con menor periodicidad cuando lo consideren necesario sus miembros hasta el momento que se efectúe la terminación del convenio, previa convocatoria de la ANI…”, situación que puede causar materialización de riesgos asociados al proceso (5.2.5.).  </t>
  </si>
  <si>
    <t>Efectuar y evidenciar las reuniones a que haya lugar según lo establecido en la minuta de los convenios de la No Conformidad. Rad. ANI. No. 20192000141743 de 25/09/2019. OCI76.</t>
  </si>
  <si>
    <t xml:space="preserve">
06/10/2021 Mediante correo electrónico de 06/10/2021, se reiteró a la Vicepresidencia de Estructuración: "Amablemente les agradecemos que nos indiquen el radicado del memorando que acredite el cumplimiento de la UM de la NC No. 3747 y/o el de la prórroga tramitada". Esto en consideración a que mediante correo de 30/04/2021, se indicó a la OCI "Solicitamos ampliar el plazo para el cumplimiento de las unidad de medida de la No Conformidad No. 3447 para el 30 de junio de 2021"  (Andrés Fernando Huérfano Huérfano)
11/10/2021 Mediante correo electrónico de 11/10/2021, la Vicepresidencia de Estructuración, respondió:  "Anexo el link correspondiente a las evidencias de las reuniones y al seguimiento efectuado por la VE a los convenios interadministrativos 010 de 11/06/2019 - Municipio de Jamundí y 013 de 26/06/2019 -Municipio de Cali", en el que incorpora evidencias de las reuniones de seguimiento del 28/04/2021, 10/05/2021, 10/05/2021, 07/10/2021 y 07/10/2021 en la dirección "https://anionline-my.sharepoint.com/personal/ctapicha_ani_gov_co/_layouts/15/onedrive.aspx?ct=1633991545162&amp;or=OWA%2DNT&amp;cid=4fdacb6f%2Dd981%2D3e8c%2D28f6%2D8800f9c51cc8&amp;originalPath=aHR0cHM6Ly9hbmlvbmxpbmUtbXkuc2hhcmVwb2ludC5jb20vOmY6L2cvcGVyc29uYWwvY3RhcGljaGFfYW5pX2dvdl9jby9FdVBTUl85V3ZoOU9pQXd1dEpreVAzUUJ5a1Atbzd6T0p6RU10NVRtN0ZQMXJRP3J0aW1lPUZWTjVOd2VOMlVn&amp;id=%2Fpersonal%2Fctapicha%5Fani%5Fgov%5Fco%2FDocuments%2FNo%20Conformidad%203747%2FListados%20de%20Asistencia". (Andrés Fernando Huérfano Huérfano)</t>
  </si>
  <si>
    <t xml:space="preserve">6.3.	FALTA DE PERTINENCIA EN LA RESPUESTA. Se evidenció incumplimiento del criterio de pertinencia en la información entregada por parte de la Vicepresidencia Ejecutiva, al Organismo de Control en la auditoría financiera vigencia 2018. Respecto a lo cual dicho organismo observó: _x000D_
_x000D_
•	Contiene información de índole personal del funcionario o de los funcionarios remitentes o asignados,_x000D_
•	Contiene información de otros proyectos no solicitados oficialmente por este ente de control._x000D_
•	La información analizada, correspondiente a lo solicitado no se encuentra de manera accesible o referenciada para su ubicación (…)” (Negrilla fuera de texto_x000D_
</t>
  </si>
  <si>
    <t>Grupo interno de trabajo proyectos carreteros, estrategia contractual, permisos y modificaciones.</t>
  </si>
  <si>
    <t>1. Se continuará dando cumplimiento a los plazos establecidos para dar respuesta a los requerimientos de los Organismos de Control del Estado._x000D_
2. Se suministrará toda la información requerido por los Orgismos de Control del Estado a través de links de descarga usando el One Drive con que dispone la Entidad._x000D_
3. Se verificará que la información suministrada este acorde con el tema solicitado o con el requerimiento específico.</t>
  </si>
  <si>
    <t xml:space="preserve">
08/05/2020 Se procede con el CIERRE, teniendo como soporte las acciones emprendidas en el memorando Rad. 2020-500-0040583  (Luz Mary Hernández Villadiego)</t>
  </si>
  <si>
    <t>. Se observó que la orden de pago No. 164764118 del 1 de junio de 2018 “por el cual se reconoce un gasto y se ordena pagar obligación originada en la Resolución 80117-0169-2016 a través de la cual la Contraloría General de la República estableció la tarifa fiscal para la vigencia 2016”, se pagó con traspaso a pagaduría, sin contar con un soporte de la autorización de dicho pago por parte de la Administración del SIIF Nación del Min Hacienda. Esto incumple el Articulo 2.9.1.2.1 del Decreto 1068 de 2015, que dice “Pago a beneficiario final. Las entidades y órganos ejecutores del SIIF Nación efectuaran el pago de sus obligaciones directamente a los beneficiarios a través de dicho aplicativo con abono a una cuenta bancaria previamente registrada y validada en el mismo.” Así mismo el numeral “3. Compromisos y pagos para los cuales no aplica el pago a beneficiario final” de la Circular Externa 002 del 8 de enero de 2016.</t>
  </si>
  <si>
    <t>La Entidad dará estricto cumplimiento a la Circular Externa 02 del 8 de enero de 2016. Los pagos que no estén autorizados por el Ministerio de Hacienda y Crédito Público, se realizaran al beneficiario final, con medio de pago abono en cuenta._x000D_
Producto:Reporte de las ordenes de Pago del SIIF Nación II.</t>
  </si>
  <si>
    <t xml:space="preserve">
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
25/09/2019 Mediante Memorando con Radicado 20194010134383 del 11 de septiembre de 2019 el GIT. Administrativo y Financiero suscribe las acciones de mejora.
Mediante correo electrónico del 25 de septiembre de 2019 la OCI devuelve el Plan suscrito, solicitando incluir el producto de las acciones y ajustar las fechas de inicio y finalización de las acciones. (Yuber Alexander Peña Cárdenas)
27/09/2019 Mediante correo electrónico del 27/09/2019 el GIT Administrativo y Financiero ajusta el plan y lo suscribe incluyendo el producto y precisando las fechas de inicio y finalización de las acciones. (Yuber Alexander Peña Cárdenas)
07/05/2020 Mediante correo electrónico del 28 de abril de 2020 se anexó listado generado del SIIF Nación de las órdenes de pago del 1 de septiembre al 31 de diciembre de 2019, cuyo análisis arrojo que durante este periodo se expidieron 182 OP con tipo de beneficiario “traspaso a pagaduría”  y se observó que las OP 424802219, 307887319 de pago de servicio de aseo, se realizaron por error de parametrización en el aplicativo SIIF y que según concepto de pago se hicieron por instrucciones de la mesa de ayuda ya que no permite endosar por cambio en la parametrización.
Sin embargo, se observó la OP 424802219 del 30 de diciembre de 2019 del contrato de prestación de servicios VE-554 de 2018 cuyo pago se hizo con traspaso a pagaduría para realizar el reintegro y modificar el RP. Por lo que se solicitó a Tesorería informar si este pago estaba autorizado para hacerlo con traspaso a pagaduría. Pendiente respuesta de Tesorería. (Yuber Alexander Peña Cárdenas)
26/05/2020 Mediante correo electrónico del 18 de mayo de 2020, Tesorería informó las razones por las cuales, realizó el pago por traspaso a pagaduría de las OP No. 424802219, 307887319 de pago de servicio de aseo; para la OP 424802219 del 30/12/2019 del contrato de prestación de servicios VE-554 de 2018 cuyo pago se hizo con traspaso a pagaduría para realizar el reintegro y modificar el RP, Tesorería informó que: “Al caso de la firma CEMOSA INGENIERIA Y CONTROL S.A.S. En este caso se hace traspaso a pagaduría, con el fin de corregir el uso presupuestal de un RP, los soportes se harán llegar más adelante.”
Pendiente el envío por parte de Tesorería de los soportes que autorizaron el pago por traspaso a Pagaduría de la OP 424802219 del 30/12/2019. (Yuber Alexander Peña Cárdenas)
08/10/2020 Mediante correo electrónico del 30/09/2020 el GIT Administrativa y Financiera anexó copia de la OP del 20/12/2019 No. 406914419 y la OP No. 4214319 del 22/01/2019 del pago de cuota de fiscalización y auditaje a la CGR. Sin embargo, el asunto pendiente para subsanar la No Conformidad al 26/05/2020 es el envío por parte de Tesorería de los soportes que autorizaron el pago por traspaso a Pagaduría de la OP 424802219 del 30/12/2019, los cuales, se informó en el correo electrónico del 18/05/2020 el área de Tesorería que los soportes se harán llegar más adelante, debido al trabajo en casa. Los documentos soporte de autorización del pago con traspaso a pagaduría de la OP 424802219 del 30/12/2019 a la fecha no se han suministrado; por lo tanto, queda pendiente la No Conformidad. (Yuber Alexander Peña Cárdenas)
30/11/2020 Mediante correo electrónico del 30 de noviembre se solicitó al GIT Administrativa y Financiera enviar la autorización del SIIF Nación del traspaso a pagaduría de la Orden de Pago No 424802219 del 30/12/2019. (Yuber Alexander Peña Cárdenas)
08/04/2021 Mediante correo del 8 de abril de 2021 se solicitó al GIT Administrativa y Financiera enviar la autorización escrita por parte del SIIF Nación de la orden de pago con traspaso a pagaduría No. 424802219 del 30/12/2019 con el fin de cerrar la no conformidad. (Yuber Alexander Peña Cárdenas)
7/07/2021 Dado que en el seguimiento realizado por la OCI en abril de 2021 se informó que el pago con la OP 424802219 del 30/12/2019 se realizó con traspaso a pagaduría para realizar el reintegro y modificar el RP y que no hubo autorización del SIIF por lo que las acciones presentadas en el plan de mejoramiento son acciones preventivas, una vez verificadas las órdenes de pago generadas del SIIF a partir del mes de agosto de 2020, fecha desde la cual empezaron a realizar las acciones de mejora, no se observaron órdenes de pago con traspaso a pagaduría que presentaran reintegros._x000D_
Por lo tanto, las acciones se dan como cumplidas y la No Conformidad como subsanada. (Yuber Alexander Peña Cárdenas)</t>
  </si>
  <si>
    <t>Se observó que no se les informa a los beneficiarios el día fijado como abono a su respectiva cuenta bancaria, conllevando que el beneficiario tampoco está notificando el pago. Lo anterior, incumple del literal b y c del numeral 4 de la Circular Externa 002 de enero de 2016, que establecen: “b. Generada la orden de pago se imprime y se le informa al beneficiario que el día fijado como fecha de giro/pago recibirá un abono a su cuenta bancaria, indicándole que una vez recibido el abono en su cuenta dispone de un (1) día para que se notifique el pago.” y “c. Cuando la orden de pago esté en estado pagado, se verifica con el beneficiario que los recursos fueron recibidos y se debe dejar constancia de ello.</t>
  </si>
  <si>
    <t>La Agencia se encuentra en la implementación de un sistema para el manejo de la central de cuentas de la Entidad, el cual tiene previsto "informar a los beneficiarios el día del pago"._x000D_
Producto: Sistema Implementado.</t>
  </si>
  <si>
    <t xml:space="preserve">
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
25/09/2019 Mediante Memorando con Radicado 20194010134383 del 11 de septiembre de 2019 el GIT. Administrativo y Financiero suscribe las acciones de mejora._x000D_
_x000D_
Mediante correo electrónico del 25 de septiembre de 2019 la OCI devuelve el Plan suscrito, solicitando incluir el producto de las acciones y ajustar las fechas de inicio y finalización de las acciones. (Yuber Alexander Peña Cárdenas)
27/09/2019 Mediante correo electrónico del 27/09/2019 el GIT Administrativo y Financiero ajusta el plan y lo suscribe incluyendo el producto y precisando las fechas de inicio y finalización de las acciones. (Yuber Alexander Peña Cárdenas)
02/09/2020 Mediante correo electrónico del 2 de septiembre de 2020 se solicitó a la VAF enviar los soportes y evidencias de las acciones propuestas. (Yuber Alexander Peña Cárdenas)
08/10/2020 Mediante correo electrónico del 30/09/2020 el GIT Administrativa y Financiera informó que el Sistema de Radicación de Cuentas se encuentra en operación, el sistema permite que una vez se realice el pago a los beneficiarios, se allegue la orden de pago por correo electrónico, en la cual se establece la fecha efectiva del abono a la cuenta bancaria. Se anexó reporte de pago a contratistas del periodo de agosto de 2020 realizados por Aniscopio y correo electrónico de Aniscopio enviando la orden de pago en estado pagada de los honorarios del contrato No. VPRE-372._x000D_
_x000D_
Por lo anterior la No Conformidad se da como subsanada, dado que el Sistema para la Central de Cuentas de la ANI ya se encuentra en implementación. (Yuber Alexander Peña Cárdenas)</t>
  </si>
  <si>
    <t>Se evidenció que en la aceptación del evento eximente de responsabilidad asociado a la certificación de la comunidad de Tafetanes (Rad ANI No. 20175000416631 del 29 de diciembre de 2017) no se cumplió con los términos definidos en el procedimiento descrito en la sección 14.2 (c) de la parte general del contrato de concesión No. 014 de 2015. Entre otros, la parte notificada, en este caso la ANI, debió pronunciarse dentro de los 15 días calendario siguientes a la notificación, la cual se dio mediante comunicación con radicado ANI No. 20174091134022 del 23 de octubre de 2017 y, como se mencionó inicialmente, la ANI se pronunció hasta el 29 de diciembre de 2017.</t>
  </si>
  <si>
    <t>Autopista al Mar 1</t>
  </si>
  <si>
    <t>Agosto de 2019</t>
  </si>
  <si>
    <t>Agosto</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</si>
  <si>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</si>
  <si>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 xml:space="preserve">
27/09/2019 Vía correo electrónico se recibe plan de mejoramiento, sobre el cual se informa que complementa el memorando No. 20195000137173 del 17 de septiembre de 2019 remitido por la Vicepresidencia Ejecutiva, dado que en este comunicado se solicitó el cierre de la no conformidad señalada a la Supervisión en el informe de auditoría con radicado No. 20191020125143 del 26 de agosto de 2019; sin embargo, en el memorando citado no se definió un plan de mejoramiento al respecto.
Se informó que, a pesar de que el plan de mejoramiento remitido se incorporará en el PMP y de que se hará seguimiento al mismo, se considera que las acciones allí propuestas no atacarán la causa raíz que dio lugar a la no conformidad y que, por ende, es recomendable que la ANI tome decisiones al respecto para evitar la recurrencia de esta situación y así evitar que la Entidad siga incumpliendo el término contractual para atender solicitudes de EER, lo cual ha sido recurrente en proyectos diferentes a Autopista al Mar 1 (i.e Rumichaca – Pasto, IP Antioquía – Bolívar, IP Neiva – Girardot). (Daniel Felipe Sáenz Lozano)
01/12/2021 Teniendo en cuenta que el plan de mejoramiento vence el 31-12-2021, mediante correo electrónico se solicitó remitir evidencias que acrediten el cumplimiento del mismo. (Daniel Felipe Sáenz Lozano)
01/12/2021 Ante la solicitud de la Oficina de Control Interno, el Líder del Equipo de Coordinación y Seguimiento remite evidencias de atención a una solicitud de EER por COVID-19 (Radicado ANI No. 20205000131501 del 05-05-2021), ante lo que la Oficina se pronuncia mediante correo electrónico indicando que aún permanece la causa que dio lugar a la no conformidad y que se recomienda modificar el plan de mejoramiento. (Daniel Felipe Sáenz Lozano)
17/12/2021  -Modificación plan- Mediante correo electrónico del 17/12/2021 la Supervisión informa: "(...) dado que es una constante en todos los proyectos siendo éste un tema transversal a la entidad, nosotros como proyecto Autopista al Mar 1 nos acogemos a los tiempos y fechas propuestas por nuestros proyectos de la misma línea 4G."; por lo que se incorpora el plan de mejoramiento formulado por la Entidad a través del memorando con radicado ANI No. 20203000084983 del 08/07/2020. (Daniel Felipe Sáenz Lozano)
17/12/2021  -Modificación de fecha- Mediante correo electrónico del 17/12/2021 la Supervisión informa: "(...) dado que es una constante en todos los proyectos siendo éste un tema transversal a la entidad, nosotros como proyecto Autopista al Mar 1 nos acogemos a los tiempos y fechas propuestas por nuestros proyectos de la misma línea 4G."; por lo que se incorpora 31/12/2022; fecha que ha sido utilizada en planes de mejoramiento relacionados con otros proyectos con ocasión de los tiempos de respuesta ante solicitudes de EER, por ejemplo para el caso de Bucaramanga - Pamplona a través de la comunicación con radicado ANI No. 20215000163503 del 15/12/2021. (Daniel Felipe Sáenz Lozano)
17/12/2021 Debido a que la segunda acción de mejoramiento tiene que ver con establecer plazos mayores a 15 días en los nuevos contratos estructurados por la ANI se incorpora un 50% de avance. Lo anterior es un hecho, pues, por ejemplo, en el contrato relacionado con la Nueva Malla Vial del Valle del Cauca este plazo es de 30 días. (Daniel Felipe Sáenz Lozano)
01/12/2022  -Modificación de fecha- Mediante correo electrónico se solicitaron evidencias que acrediten el cumplimiento del plan de mejoramiento, en lo que corresponde a la acción de mejoramiento No. 1.
Ante lo que el Líder del Equipo de Coordinación y Seguimiento del Proyecto respondió:
"En lo que respecta al punto No. 1 del Plan de Mejoramiento de la Auditoría de 2019 de la OCI:
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Para este punto, dado que es un tema transversal con los Concesionarios, no tengo conocimiento de un adelanto en las mencionadas mesas, sin embargo, en lo que compete al proyecto Autopista al Mar 1 solicitamos un plazo adicional de seis (6) meses para poder adelantar mesas de trabajo con el Concesionario y poder realizar un otrosí en el que podamos modificar los mencionados plazos."
Con base en lo anterior, se establece 30/06/2023 como fecha de terminación del plan de mejoramiento. (Daniel Felipe Sáenz Lozano)
26/02/2023 Mediante correo electrónico del 24 de febrero de 2023 se recibió copia de reiteración de la ANI a la Cámara Colombiana de la Infraestructura con relación a la gestión requerida para modificar los contratos de 4G en lo que corresponde al procedimiento de análisis de procedencia y pronunciamiento frente a una solicitud de un Evento Eximente de Responsabilidad; lo que se sustenta en el radicado con No. 20235000060131 del 24-02-2023. (Daniel Felipe Sáenz Lozano)
3/06/2023 Mediante correo electrónico del 01-06-2023 se solicitaron evidencias del cumplimiento de la primera acción de mejoramiento, teniendo en cuenta que la fecha de terminación del plan de mejoramiento se cumple el 30-06-2023. (Daniel Felipe Sáenz Lozano)
18/07/2023  -Modificación de fecha- Mediante correo electrónico por parte del auditor de fecha 17 de julio de 2023 se solicita la modificación de la fecha hasta el 30 de junio de 2024. Lo anterior con base en correo de la Vicepresidencia responsable de la misma fecha. (Juan Diego Toro Bautista)</t>
  </si>
  <si>
    <t>26/08/2019</t>
  </si>
  <si>
    <t>https://anionline.sharepoint.com/:f:/s/PMPMotor/EgnUIUZT22BHkRwH7DxTC_8Bf4L_o2UEK7hecKgGpu4YSg?e=SRcQuG</t>
  </si>
  <si>
    <t>Se evidenció que con la cláusula primera del otrosí No. 3, del 4 de noviembre de 2016, al contrato de concesión No. 014 de 2015, suscrito entre la Vicepresidencia de Gestión Contractual y la Sociedad Concesionaria Desarrollo Vial al Mar S.A.S, se acordó:_x000D_
_x000D_
“(…) Modificar el alcance de la Unidad Funcional 4, en el sentido de sustituir la intervención a cargo del Concesionario consistente en la “Construcción de calzada nueva” desde el PK1+085 al PK5+075 en el municipio de Bolombolo, por la rehabilitación de la carretera entre el cruce al Municipio de Bolombolo y el Corregimiento de Peñalisa (Municipio de Salgar), incluyendo el mejoramiento del puente sobre el Río San Juan (…)”_x000D_
_x000D_
No obstante, lo anterior, en el desarrollo de la auditoría se evidenció que la carretera entre el cruce al Municipio de Bolombolo y el Corregimiento de Peñalisa actualmente hace parte de la infraestructura entregada en concesión, en el marco del contrato de asociación público-privada No. 007 de 2014, a la Concesionaria Vial del Pacífico S.A.S y que el puente sobre el río San Juan hace parte de la infraestructura entregada en concesión, en el marco del contrato de asociación público-privada No. 006 de 2014, a la Concesión La Pintada S.A.S. _x000D_
_x000D_
Asimismo, se evidenció que, a pesar de que el plazo para que la Sociedad Concesionaria Desarrollo Vial al Mar S.A.S culmine las obras de construcción en la unidad funcional 4 del proyecto Autopista al Mar 1 vence en el cuarto trimestre de 2019, la Concesionaria Vial del Pacífico S.A.S y la Concesión La Pintada S.A.S tienen previsto revertir a la Nación la infraestructura previamente mencionada hasta el primer semestre de 2021. _x000D_
_x000D_
Entre otros factores, la imposibilidad de la ANI de entregar dicha infraestructura a la Sociedad Concesionaria Desarrollo Vial al Mar S.A.S, ha llevado a que la Supervisión del proyecto Autopista al Mar 1, en conjunto con la Interventoría y con el Concesionario, actualmente analice una nueva modificación al alcance de la unidad funcional 4, la cual podría llegar también a implicar una modificación al plazo de la fase de construcción de dicha unidad funcional. _x000D_
_x000D_
En ese orden de ideas, se concluye que hubo falencias en el análisis de viabilidad de la modificación del alcance de la unidad funcional 4 acordada con el otrosí No. 3 al contrato de concesión No. 014 de 2015, análisis que hace parte del procedimiento Modificación de Contratos de Concesiones (GCSP-P-021).</t>
  </si>
  <si>
    <t>1. Preparar informe sobre análisis de viabilidad de la modificación del alcance de la unidad funcional 4 acordada con el otrosí No. 3 al contrato de concesión No. 014 de 2015 (50%)_x000D_
2. Demostrar gestión para que se logre ejecutar la unidad funcional 4.1 del contrato de concesión No. 014 de 2015. (50%)</t>
  </si>
  <si>
    <t xml:space="preserve">
27/09/2019 Se ha adelantado gestión para llevar a cabo una reunión con la Vicepresidencia de Gestión Contractual y así incorporar plan de mejoramiento, lo cual no ha sucedido a la fecha. (Daniel Felipe Sáenz Lozano)
04/10/2019 Se llevó a cabo reunión con la participación de las Vicepresidencias de Gestión Contractual y Ejecutiva para definir plan de mejoramiento a la no conformidad. (Daniel Felipe Sáenz Lozano)
28/01/2020 El 28/01/2020, vía correo electrónico se solicitó a las Vicepresidencias de Gestión Contractual y Ejecutiva documentación que soporte los avances que se han tenido para subsanar la no conformidad cuyo plan, acorde al PMP vigente, venció el pasado 31 de diciembre de 2019. (Daniel Felipe Sáenz Lozano)
29/01/2020 Ante la solicitud de la Oficina de Control Interno, la Supervisión, vía correo electrónico, remitió copia de los siguientes documentos:_x000D_
_x000D_
1. Estudio de Conveniencia y Oportunidad del Otrosí No. 6 debidamente firmado._x000D_
2. Otrosí No. 6 al contrato de Concesión debidamente firmado._x000D_
3. Acta de Entrega de Infraestructura de la UF4.1 (PR44+200 – PR48+000 de la ruta 6003)_x000D_
_x000D_
Con relación a la acción de mejoramiento No. 1 (Preparar informe sobre análisis de viabilidad de la modificación del alcance de la unidad 4 acorde con el otrosí No. 3 al contrato de concesión No. 014 de 2015), se evidenció que en el Estudio de Conveniencia y Oportunidad del otrosí No. 6 se comenta la justificación del otrosí No. 3, mediante la cual se buscaba mantener y conservar las intervenciones de la rehabilitación de la vía existente entre el PR5+075 y el PR73+000 de la ruta 25B02 y las de operación y el mantenimiento del tramo entre el PR0+000 y el PR5+075 de la ruta 25B02, incluyendo la intervención de rehabilitación entre el PR0+000 (cruce a Bolombolo) y el puente sobre el río San Juan (incluyendo el mejoramiento del puente) con alcance de rehabilitación. También, en el documento mencionado, entre otros, se presenta la valoración de las intervenciones establecidas en el otrosí No. 3._x000D_
_x000D_
Con relación a la acción de mejoramiento No. 2 (Demostrar gestión para que se logre ejecutar la unidad funcional 4.1 del contrato de concesión No. 014 de 2015), se evidenció que con la suscripción del otrosí No. 6, del 23 de diciembre de 2019, se modificó el alcance de la unidad funcional 4, considerando la rehabilitación de, aproximadamente, 75 km a lo largo del corredor Santafé de Antioquía – Bolombolo – Peñalisa. Por su parte, el Acta de Entrega de Infraestructura de la UF4.1, suscrita el 15 de enero de 2020, (PR44+200 – PR48+000 de la ruta 6003, correspondiente al tramo Bolombolo - Peñalisa), del INVIAS a la ANI y de esta última a DEVIMAR evidencia gestión para que se logre ejecutar el alcance acordado para la unidad funcional 4. Con relación a los tramos pendientes, se acordó que entre el PR0+000 y el PR48+000, DEVIMAR ejecutará la operación y mantenimiento de la vía una vez esta sea entregada por la ANI y después de la reversión de esta por parte del proyecto Autopista Conexión Pacífico 1._x000D_
_x000D_
Con fundamento en lo descrito se considera que se ha cumplido el plan de mejoramiento propuesto para subsanar la no conformidad. Vía correo electrónico se notificó a las Vicepresidencias de Gestión Contractual y Ejecutiva del cierre en el Plan de Mejoramiento por Procesos._x000D_
 (Daniel Felipe Sáenz Lozano)</t>
  </si>
  <si>
    <t xml:space="preserve">No se evidenció que en la etapa de estructuración del proyecto Autopista al Mar 1 se llevara a cabo la valoración de las obligaciones contingentes para mitigar el riesgo de diferencial tarifario como consecuencia de la implementación y regulación de las tarifas diferenciales para el peaje de Aburrá, el cual debe ser asumido completamente por la ANI. La ausencia de dicha valoración ha llevado a que actualmente desde la Supervisión se solicite a la Dirección de Crédito Público y Tesoro Nacional del Ministerio de Hacienda y Crédito Público, con base en el radicado de salida No. 20196020182691 del 11 de junio de 2019, $4,089,703,334 (constantes de diciembre de 2012). En este sentido, se concluye que en la estructuración del proyecto Autopista al Mar 1 hubo deficiencias en el análisis, evaluación, valoración de las necesidades de la Entidad que debía aprobar el Ministerio de Hacienda y Crédito Público, lo cual hace parte de las funciones de la Vicepresidencia de Estructuración indicadas en el numeral 2 del artículo 14 del Decreto No. 4165 de 2011 “Por el cual se cambia la naturaleza jurídica, cambia de denominación y se fijan otras disposiciones del Instituto Nacional de Concesiones – INCO”. </t>
  </si>
  <si>
    <t>1. Continuar con los lineamientos y procedimientos correspondientes establecidos por el Ministerio de Transporte y manual de la Agencia Nacional de Infraestructura- ANI para establecer tarifas de peajes dentro de los proyectos de APP. 33%_x000D_
_x000D_
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_x000D_
Estas socializaciones se desarrollarán, entre otros aspectos, con el fin de minimizar el impacto en la población y aclarar todas las dudas posibles. 33%_x000D_
_x000D_
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33%</t>
  </si>
  <si>
    <t>30/10/2021</t>
  </si>
  <si>
    <t xml:space="preserve">
27/09/2019 Se ha adelantado gestión para llevar a cabo una reunión con la Vicepresidencia de Estructuración y así incorporar plan de mejoramiento, lo cual no ha sucedido a la fecha. (Daniel Felipe Sáenz Lozano)
03/10/2019 Se adelantó reunión con profesionales de la Vicepresidencia de Estructuración con el fin de definir plan de mejoramiento, sobre el cual se enviará comunicación oficial a la Oficina de Control Interno. (Daniel Felipe Sáenz Lozano)
07/10/2019 Se recibe memorando No. 20192000147403 del 4 de octubre de 2019 con plan de mejoramiento acordado en reunión del 3 de octubre de 2019. (Daniel Felipe Sáenz Lozano)
12/03/2020 Mediante correo electrónico del 11 de marzo se solicitó a la Vicepresidencia de Estructuración evidencias de cumplimiento del plan de mejoramiento, teniendo en cuenta que su cumplimiento se tiene previsto para el 31-03-2020. (Daniel Felipe Sáenz Lozano)
31/03/2020 Mediante correo electrónico la Vicepresidencia de Estructuración remitió documentación asociada al cumplimiento de las tres acciones de mejoramiento, así:
Con relación a la acción de mejoramiento No. 1 “Continuar con los lineamientos y procedimientos correspondientes establecidos por el Ministerio de Transporte y manual de la Agencia Nacional de Infraestructura- ANI para establecer tarifas de peajes dentro de los proyectos de APP”, demostró que en marzo de 2020 de adelantó una socialización del proyecto en estructuración Accesos Norte II en la que se trató el incremento a la tarifa de peajes. No obstante, esta socialización esta directamente relacionada con uno de los procedimientos internos de la ANI (EPIT-P-004: SOCIALIZACION DE PROYECTOS DE INFRAESTRUCTURA), vía correo electrónico se solicitaron evidencias de cumplimiento de lineamientos y procedimientos establecidos por el Ministerio de Transporte, así como de un manual de la ANI para establecer tarifas dentro de los proyectos de APP. 
Ante la solicitud de la Oficina de Control Interno, la Vicepresidencia de Estructuración indicó que se revisará cuáles son los pasos a seguir que aún están pendientes para cumplir con los requisitos solicitados por el Ministerio de Transporte para la emisión de la Resolución de Peajes y que se realizará un comité técnico en la Vicepresidencia de Estructuración, junto con el área jurídica de Apoyo a Estructuración, para analizar si es competencias de esta Agencia elaborar un manual o solicitar el concepto al Ministerio de Transporte, como cabeza del sector y ente regulador para el establecimiento de Peajes, en donde establezca si es competencia de la ANI realizar este tipo de regulación o manual para el establecer las tarifas de peajes dentro de los proyectos de APP. Basada en lo anterior, la Vicepresidencia de Estructuración solicitó prórroga para cumplir con la acción de mejoramiento No. 1 hasta el 31 de octubre de 2020.
Con relación a la acción de mejoramiento No. 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Estas socializaciones se desarrollarán, entre otros aspectos, con el fin de minimizar el impacto en la población y aclarar todas las dudas posibles”, se evidenciaron los registros de asistencia de la socialización del proyecto en estructuración Accesos Norte II, en la que se trató el incremento a la tarifa de peajes, realizada en marzo de 2020 así como comunicaciones mediante las que la ANI invita a la comunidad a asistir a dicha socialización. A manera de ejemplo, se puede consultar la comunicación con radicado ANI No. 20202000062051. Lo anterior evidencia cumplimiento de la acción de mejoramiento.
Con relación a la acción de mejoramiento No. 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se evidenció gestión de la ANI con el Ministerio de Transporte para revisar el incremento de las tarifas de los peajes asociados a proyectos en estructuración y participación de personerías municipales en la socialización del proyecto en estructuración Accesos Norte II, en la que se trató el incremento a la tarifa de peajes, realizada en marzo de 2020.
En virtud de que se evidenció el cumplimiento de dos de las acciones de mejoramiento se reporta un avance del 66%. Respecto de la acción de mejoramiento pendiente (No.1), con base en lo descrito anteriormente, se otorga prórroga del plan hasta el 31 de octubre de 2020 para evidenciar su cumplimiento. (Daniel Felipe Sáenz Lozano)
06/10/2020 El 06 de octubre de 2020, vía correo electrónico, se solicitó a la Vicepresidencia de Estructuración evidencias del cumplimiento de la acción de mejoramiento No. 1 “Continuar con los lineamientos y procedimientos correspondientes establecidos por el Ministerio de Transporte y manual de la Agencia Nacional de Infraestructura- ANI para establecer tarifas de peajes dentro de los proyectos de APP.”, debido a que el plan de mejoramiento tiene 31 de octubre de 2020 como fecha de terminación. (Daniel Felipe Sáenz Lozano)
16/10/2020  -Modificación de fecha- El 16 de octubre de 2020, vía correo electrónico, la Vicepresidencia de Estructuración informó que “(…) teniendo en cuenta que las Unidades de Medida propuestas recaen sobre “requisitos solicitados por el Ministerio de Transporte para la emisión de la Resolución de Peajes”  y “Analizar si es competencias de esta Agencia elaborar un manual o solicitar el concepto al Ministerio de Transporte”, que requieren de una revisión exhaustiva y completa por parte del equipo técnico y jurídico, solicitamos de manera comedida prorrogar esta fecha hasta el 30 de junio del año 2021 y así poder cumplir de manera eficiente con las Unidades anteriormente mencionadas.”; razón por la cual, se modificó la fecha de terminación del plan de mejoramiento a 30 de junio de 2021. (Daniel Felipe Sáenz Lozano)
11/06/2021 Teniendo en cuenta que el plan de mejoramiento vence el 30-06-2021, mediante correo electrónico se solicitó remitir evidencias que acrediten el cumplimiento de la acción de mejoramiento No. 1. (Daniel Felipe Sáenz Lozano)
28/06/2021  -Modificación de fecha- Mediante correo electrónico la Vicepresidencia de Estructuración solicita prórroga para dar cumplimiento al plan de mejoramiento, hasta el 30 de octubre de 2021. (Daniel Felipe Sáenz Lozano)
27/10/2021 A partir de solicitud de la Oficina de Control Interno, la Vicepresidencia de Estructuración por medio de memorando con radicado ANI No. 20212000141263 del 25 de octubre de 2021 presentó un informe con relación a la acción de mejoramiento No 1. _x000D_
_x000D_
Con base en este informe, se concluyó que en la Entidad se viene dando cumplimiento a los lineamientos del Ministerio de Transporte con relación a la definición de tarifas de peajes en la estructuración de un proyecto de asociación público-privada; sin embargo, no es posible la generación de un manual de la ANI al respecto ya que la Entidad se debe someter a las directrices del Ministerio de Transporte._x000D_
_x000D_
En ese sentido, se considera que la Vicepresidencia de Estructuración ha demostrado gestión frente a las acciones de mejoramiento que se propusieron a través de la comunicación con radicado ANI No. 20192000147403 del 4 de octubre de 2019; por lo que, se procede a establecer un avance del 100% para el plan de mejoramiento. (Daniel Felipe Sáenz Lozano)</t>
  </si>
  <si>
    <t>No se evidencia gestión de cobro para las cuentas TER 79903599 por valor de $17.139.000= TER 79455033 $6.923.000=, y de la sentencia proceso 2008-374 por valor de $232.538.162=,  por cuanto los terceros no mostraron movimientos durante el segundo semestre de 2018 ni con corte al 30 de junio de 2019. _x000D_
_x000D_
Con el seguimiento a las acreencias a favor de la entidad con corte a 30 de junio de 2019, se evidencia que el saldo contable en mora de dichos terceros es el mismo del corte anterior y en la información reportada por el área de Defensa Judicial para el desarrollo del presente informe, no se evidenciaron acciones que se hayan adelantado en el primer semestre de 2019 para la recuperación de la cartera de los terceros citados en el párrafo anterior.</t>
  </si>
  <si>
    <t>•	Actualizar el procedimiento de "Cobro persuasivo y coactivo" GEJU-P-002.
•	Diseñay y adoptar herramienta ofimática incorporada al Sistema Integrado de Gestión.
•	Se elaborará una hoja de control de registro de actuaciones dentro de cada trámite persuasivo.
•	Establecer un reporte de seguimiento periodico a los procesos activos.
•	Ajuste de cada uno de los expedientes e incorporación de la hoja de control documental.
•	Registrar los procesos activos en el instrumento de control.
•	Generar reporte periodico de los procesos activos
•	Presentar demanda ejecutiva para recuperar la deuda del proceso 2008-374.</t>
  </si>
  <si>
    <t>19/12/2019 El 28 de noviembre de 2019, se radicó el memorando No. 20191020182673 en dónde se le solicita el plan de acción al Coordinador GIT de Defensa Judicial. (Luz Jeni Fung Muñoz)
30/03/2020 Se suscribe el plan de mejora, el avance y el estado. Lo anterior en base al radicado No. 2020-701-004810-3 del 16 de marzo de 2020.
13/12/2022 Mediante memorando No. 2022-701-015462-3 la dependencia solicitó ampliación del plazo para el cumplimiento del plan hasta el 30 de junio de 2023. Se aplica esta modificación. (JDTB)
22/03/2022 De acuerdo a instrucciones de la jefatura se reasigna la responsabilidad de la gestión de esta No Conformidad pasando de Luz Jeni Fung Muñoz a Yuber Alexander Peña Cárdenas por contener temas financieros. (Juan Diego Toro Bautista)
13/07/2023 Mediante memorando No. 20237010096713 del 1 de julio de 2023 el GIT de Defensa Judicial reportó el avance de las siguientes acciones de mejora:
1) Actualizar el procedimiento de "Cobro persuasivo y coactivo" GEJU-P-002: Con memorando 20227010109793 del 08/09/2022 se informó que el procedimiento GEJU-P-002 se actualizó a la V2 con fecha de vigencia del 14/08/2020. (Cumplida)
2) Diseñar y adoptar herramienta ofimática incorporada al SIG: Con memorando 20227010109793 del 08/09/2022 se cumplió con la actualización del formato GEJU-F-042 Seguimiento procesos coactivos y reporte BDME con fecha de vigencia del 20/12/2021. (Cumplida)
3) Se elaborará una hoja de control de registro de actuaciones dentro de cada trámite persuasivo: Este registro se realiza en el formato GEJU-F-042 Seguimiento procesos coactivos y reporte BDME con fecha de vigencia del 20/12/2021. (Cumplida)
4) Establecer un reporte de seguimiento periódico a los procesos activos: Se informó que el reporte se realiza de manera semestral enviándose a la VGCOR con corte del 31 de mayo y 30 de noviembre de cada vigencia, coincidiendo con el reporte del BDME. (Cumplida)
5) Ajuste de cada uno de los expedientes e incorporación de la hoja de control documental: Con memorando 20227010109793 del 08/09/2022, se informó que la actualización de los expedientes físicos se encuentra en trámite, no sólo para efectos del cumplimiento de esta UM sino para el traslado de los expedientes al Archivo Central. (PENDIENTE)
6) Registrar los procesos activos en el instrumento de control: Se informó que el reporte se realiza de manera semestral enviándose a la Vicepresidencia de Gestión Corporativa con corte del 31 de mayo y 30 de noviembre de cada vigencia, coincidiendo con el reporte del BDME. (Cumplida)
7) Generar reporte periódico de los procesos activos: Se informó que el reporte se realiza de manera semestral enviándose a la Vicepresidencia de Gestión Corporativa con corte del 31 de mayo y 30 de noviembre de cada vigencia, coincidiendo con el reporte del BDME. (Cumplida)
8) Presentar demanda ejecutiva para recuperar la deuda del proceso 2008-374: Mediante memorando 20227010109793 del 08/09/2022, se informó que se presentó la demanda ejecutiva radicada el 02/10/2020 con No. 76147333300120200015600. (Cumplida)
Mediante memorando 20237010096713 del 01/07/2023 el GIT de Defensa Judicial solicitó prórroga hasta el 30/11/2023 para la actualización de los expedientes, mediante correo del 12/07/2023 se informó que se procede ajustar la fecha de terminación del plan, hasta el 30 de noviembre de 2023. (Yuber Alexander Peña Cárdenas)
12/07/2023 Mediante correo electrónico el auditor solicita modificación de la fecha de terminación, de acuerdo con memorando de la dependencia responsable 2023-701-009671-3 hasta el 30 de noviembre de 2023. (Juan Diego Toro Bautista)
6/12/2023 Mediante memorando No. 20237010180213 del 30 de noviembre de 2023 la Coordinación del GIT de Defensa Judicial, solicitó prórroga de cumplimiento y entrega de las evidencias para la acción de mejora No. 5, hasta el 31 de marzo de 2024. Se envío correo electrónico al encargado del manejo de la matriz del PMP, solicitando ajustar la fecha del cumplimiento de la acción No. 5 (Yuber Alexander Peña Cárdenas)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(Yuber Alexander Peña Cárdenas)</t>
  </si>
  <si>
    <t>28/08/2019</t>
  </si>
  <si>
    <t>https://anionline.sharepoint.com/:f:/s/PMPMotor/EqCuflo1kTVCgLSWUP8vVhkBV3ejOlJ3dsD2B2rP4iyJuQ?e=RzBxB9</t>
  </si>
  <si>
    <t>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14.2(c)(iii), según se cita a continuación:_x000D_
“Una vez efectuada la Notificación dentro del término indicado en la sección 14.2(c)(i) anterior, la Parte notificada deberá, dentro de los quince (15) Días siguientes a dicha Notificación, expresar si acepta, o no, la ocurrencia del Evento Eximente de Responsabilidad”.</t>
  </si>
  <si>
    <t>Rumichaca - Pasto</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</si>
  <si>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</si>
  <si>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28/10/2019</t>
  </si>
  <si>
    <t>31/12/2023</t>
  </si>
  <si>
    <t xml:space="preserve">
10/07/2020 El 29 de octubre de 2019 se envía memorando Rad ANI N. 20191020166183 a la VGC aceptando el Plan de Mejoramiento propuesto y estableciendo como fecha de finalización el 30 de abril de 2020. 
El 10 de julio de 2020 se envía memorando Rad ANI N. 20201020086423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
23/07/2020 Se recibe memorando de la supervision Rad ANI N. 20203060091223 del 22 de julio de 2020, en donde expresan la intención de acogerse a lo estipulado con respecto al reconocimiento de EER mediante memorando 20203000084983, solicitando ampliar el plazo para la resolución de esta no conformidad para el 30 de enero de 2021.  (Adriana Barrios Rodríguez)
28/07/2020 Desde la OCI se envía memorando con Rad ANI N. 20201020092683 del 27 de julio de 2020, en donde se notifica que se incluirán las acciones estipuladas con respecto al reconocimiento de EER en el PMP de la No Conformidad 3755 del proyecto Rumichaca-Pasto y la fecha de finalización será modificada al 30/01/2021. (Adriana Barrios Rodríguez)
01/02/2021  -Modificación de fecha- Mediante correo electrónico del 30-01-2021 y por medio de comunicación con radicado ANI No. 20213060024093 del 28-01-2021 la Supervisión expone que a la fecha no se han logrado mayores avances con el Concesionario para modificar los plazos contractuales respecto al análisis de la procedencia de un Evento Eximente de Responsabilidad, solicitando prórroga para el cumplimiento del plan de mejoramiento hasta el 30-11-2021. (Adriana Barrios Rodríguez)
01/12/2021  -Modificación de fecha- Mediante comunicación con radicado ANI No. 20211020156273 del 29/11/2021 la Oficina de Control Interno da visto bueno sobre solicitud de prórroga al plan de mejoramiento. (Adriana Barrios Rodríguez)
17/06/2022  -Modificación de fecha- La supervisión reportó en correo electrónico las evidencias de respuesta del concesionario con radicado ANI N. 20224090244462 del 2 de marzo de 2022 respecto a la solicitud de modificación contractual relacionada con el tiempo de respuesta a las solicitudes de EER por parte de la ANI, con lo que solicitó un plazo adicional para continuar con el procedimiento de emisión. (Adriana Barrios Rodríguez)
14/12/2022  -Modificación de fecha- Mediante correo electrónico la Líder del Equipo de Coordinación y Seguimiento del Proyecto solicitó prórroga al cumplimiento del plan de mejoramiento en los siguientes términos: "Conforme a las gestiones institucionales que se adelantan respecto al borrador de otrosí en mención, solicito por favor ampliar el plazo hasta 31 de diciembre de 2023." (Adriana Barrios Rodríguez)
13/12/2023 Se realiza seguimiento de avance en el plan de mejoramiento de la No conformidad por correo electrónico. (Adriana Barrios Rodríguez)
20/12/2023 De acuerdo con la comunicación de la Supervisión por correo electrónico del 19 de diciembre de 2023, en donde se evidenció que el proyecto Rumichaca – Pasto cuenta con la suscripción de las actas de terminación de unidad funcional de proyecto para las 5 unidades funcionales, por lo que, no existirán retrasos en la ejecución de obras y por consiguiente la posibilidad de que el Concesionario pueda solicitar el reconocimiento de un Evento Eximente de Responsabilidad, por lo que, ha cambiado el fundamento normativo de la No Conformidad ya que la modificación contractual que se estaba proponiendo no se requiere dado que no existirán solicitudes de reconocimiento de EER, por lo que se declara el plan de mejoramiento como cumplido al 100%. (Adriana Barrios Rodríguez)</t>
  </si>
  <si>
    <t>https://anionline.sharepoint.com/:f:/s/PMPMotor/En4LLp8b0UdIheJM5f4poTMBXHgld7rMvfotjhAvNlsJlg?e=xvgsJ1</t>
  </si>
  <si>
    <t>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
(…) el control y seguimiento de cada proyecto de infraestructura pública de transporte a cargo de la ANI, contará con un equipo de apoyo a la coordinación y seguimiento integrado como mínimo, así:_x000D_
ROL O CARGO_x000D_
VICEPRESIDENCIA_x000D_
(…)_x000D_
Jurídico Contractual (Gerente y profesional)_x000D_
Vicepresidencia Jurídica</t>
  </si>
  <si>
    <t>Antioquia - Bolivar</t>
  </si>
  <si>
    <t xml:space="preserve">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
 _x000D_
“No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
(…) el control y seguimiento de cada proyecto de infraestructura pública de transporte a cargo de la ANI, contará con un equipo de apoyo a la coordinación y seguimiento integrado como mínimo, así:_x000D_
ROL O CARGO	VICEPRESIDENCIA_x000D_
(…)_x000D_
Jurídico Contractual (Gerente y profesional)	Vicepresidencia Jurídica_x000D_
 _x000D_
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
</t>
  </si>
  <si>
    <t xml:space="preserve">
8/10/2019 En correo electrónico del 2 de octubre de 2019, la Supervisión informó:_x000D_
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
 _x000D_
“No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
(…) el control y seguimiento de cada proyecto de infraestructura pública de transporte a cargo de la ANI, contará con un equipo de apoyo a la coordinación y seguimiento integrado como mínimo, así:_x000D_
ROL O CARGO	VICEPRESIDENCIA_x000D_
(…)_x000D_
Jurídico Contractual (Gerente y profesional)	Vicepresidencia Jurídica_x000D_
 _x000D_
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
_x000D_
Una vez revisadas las acciones de mejoramietno y la evidencia de su ejecución, se da cierre a la no confomridad y se recomienda a esta gerencia tomar acciones para prevenir que a futuro los proyectos cuyo apoyo jurídico tiene a cargo esta gerencia, permanezcan sin este apoyo al terminar los contratos del profesional de turno. (Carlos Felipe Sánchez Pinzón)</t>
  </si>
  <si>
    <t>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14.3(c)(ii), según se cita a continuación:_x000D_
“Una vez efectuada la Notificación dentro del término indicado en la sección 14.3(c)(ii) anterior, la Parte notificada deberá, dentro de los quince (15) Días siguientes a dicha Notificación, expresar si acepta, o no, la ocurrencia del Evento Eximente de Responsabilidad”_x000D_
Al respecto, como respuesta a la socialización previa de la no conformidad, la Supervisión explicó las razones de las demoras en el trámite de reconocimiento del EER, sin evidenciar el cumplimiento de las disposiciones contractuales citadas.</t>
  </si>
  <si>
    <t xml:space="preserve">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Informar a la Vicepresidencia de Estructuración, que el plazo establecido para aceptación o no de un EER en los Contratos de Concesión 4G que se encuentran ya en ejecución, ha resultado insuficiente. (50%) </t>
  </si>
  <si>
    <t>31/12/2024</t>
  </si>
  <si>
    <t>10/07/2020 El 29 de octubre de 2019 se envía memorando Rad ANI N. 20191020166183 a la VGC aceptando el Plan de Mejoramiento propuesto y estableciendo como fecha de finalización el 30 de abril de 2020. 
El 10 de julio de 2020 se envía memorando Rad ANI N. 20201020086413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
30/07/2020 2020 07 30: la OCI envía correo electrónico solicitando respuesta al  memorando con Rad ANI N. 20191020166183 a la VGC, en donde se comunican las acciones de mejora propuestas en la auditoría a la gestión de la ANI en el reconocimiento de EER y se solicita una fecha de finalización del PMP visto que está vencido desde el pasado 30/04/2020  (Adriana Barrios Rodríguez)
6/08/2020 Se recibe oficio por correo electrónico 20203110091393 el 31 de julio, enviado el 23 de julio con los avances del Plan de Mejoramiento y adicionalmente se recibe oficio 20203110097193 del 5 de agosto de 2020 solicitando como fecha de finalización el 30 de diciembre de 2020, por lo cual se comunica a través de correo eléctronico la aceptación del cambio.  (Adriana Barrios Rodríguez)
1/12/2020 Se realiza seguimiento a través de correo electrónico solicitando avance de las acciones de mejoramiento. (Adriana Barrios Rodríguez)
24/01/2021 se recibe memorando 20203110167593 del 30 de diciembre de 2020 presentando los avances en el Plan de Mejoramiento, la OCI responde con memorando 20211020017993 del 20 de enero de 2021, cambiando el avance al 50% (Adriana Barrios Rodríguez)
16/02/2021  -Modificación de fecha- Se ajusta fecha de terminación a 31/12/2021 con base en la solicitud recibida con el radicado ANI No. 20213110031813 del 8 de febrero de 2021. (Adriana Barrios Rodríguez)
15/12/2021  -Modificación plan- Mediante correo electrónico del 15/12/2021 la Supervisión presenta un informe de avances en la gestión para superar la no conformidad, solicitando un ajuste al plan de mejoramiento. (Adriana Barrios Rodríguez)
15/12/2021  -Modificación de fecha- Mediante correo electrónico del 15/12/2021 la Supervisión presenta un informe de avances en la gestión para superar la no conformidad, solicitando prórroga del plan de mejoramieno hasta el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31-03-2023 la Vicepresidencia Ejecutiva indicó:
"A través del memorando ANI No. 20221020153523 del 12-12-2022 la Oficina
de Control Interno indicó lo siguiente: “(…) Teniendo en cuenta la solicitud de
la Supervisión, la Oficina de Control Interno procederá a establecer el 31 de
diciembre de 2023 como fecha de finalización de la No Conformidad 3757 en
el Plan de Mejoramiento por Procesos de la Entidad, una vez se cumpla el
plan se revisará la efectividad de las acciones de mejoramiento implementadas, con el fin de determinar si se superó la causa que dio lugar a la No Conformidad citada.”.
Ahora bien,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Actualmente, dicha propuesta está en revision al interior de la Agencia
Nacional de Infraestructura." (Adriana Barrios Rodríguez)
4/04/2023 Lo anterior se reportó a la Vicepresidencia Ejecutiva a través del memorando ANI No. 20231020050923 del 04-04-2023. (Adriana Barrios Rodríguez)
13/12/2023 Se realiza seguimiento de avance en el plan de mejoramiento de la No conformidad por correo electrónico. (Adriana Barrios Rodríguez)
3/05/2024 Mediante memorando con radicado ANI No. 20241020073823 del 02-05-2024 se solicitaron evidencias del cumplimiento del plan de mejoramiento. (Adriana Barrios Rodríguez)
21/05/2024  -Modificación de fecha- 
Mediante memorando con radicado ANI No. 20243050082063 del 15-05-2024, la Vicepresidencia Ejecutiva volvió a compartir copia del memorando con radicado ANI No. 20235040200793 del 22-12-2023, a través del que se solicitó prórroga hasta el 31-12-2024, con ocasión de la gestión pendiente por ejecutar para lograr la modificación contractual relacionada con los plazos con los que cuenta la ANI para pronunciarse frente a solicitudes de EER. (Adriana Barrios Rodríguez)</t>
  </si>
  <si>
    <t>https://anionline.sharepoint.com/:f:/s/PMPMotor/EghOuWDIefxNrXLPWI1qqPwB_X7Cdz_9xdwpePu4oQhPvg?e=80A1Uf</t>
  </si>
  <si>
    <t>No se evidenció un pronunciamiento oportuno de la ANI en el proceso de verificación de la unidad funcional 1 del proyecto, lo cual es contrario a las disposiciones del contrato de concesión No. 016 de 2015, consignadas en la sección 4.17(a)(ii) y 4.17(a)(v) de la parte general, según se cita a continuación:_x000D_
“Una vez puestas a disposición las Intervenciones, el Interventor y la ANI tendrán un plazo máximo de sesenta (60) Días para verificar la terminación de la Unidad Funcional y, de ser el caso, para formular las solicitudes de corrección o complementación si no se cumple con las Especificaciones Técnicas o con cualquier otra estipulación del Contrato o sus Apéndices (…)” (subrayado fuera del texto)._x000D_
“A más tardar al vencimiento del Plazo de Cura, el Concesionario pondrá a disposición de la ANI y el Interventor las Intervenciones (junto con la Memoria Técnica), para una segunda revisión, para lo cual el Interventor y la ANI contarán con quince (15) Días Hábiles para verificar que las Intervenciones cumplan con los ajustes solicitados en la primera revisión. En esta revisión, la ANI y el Interventor solamente podrán tratar los asuntos puntuales objeto de corrección y no se podrán solicitar correcciones adicionales o diferentes respecto de asuntos no tratados en la revisión inicial, sin perjuicio de lo previsto en la Sección (d)4.17(d) de esta Parte General” (subrayado fuera del texto).</t>
  </si>
  <si>
    <t>1.	Mediante memorando con radicado ANI No. 20193110151313 del 09 de octubre de 2019, la Supervisión presenta el acta de terminación de la unidad funcional 1, evidenciando que se ha concluido el procedimiento de verificación estipulado en la sección 4.17(a)(ii) y 4.17(a)(v) de la parte general del contrato de concesión._x000D_
_x000D_
Adicionalmente, se presenta evidencia del protocolo de atención de patología de fisuras en las bermas de la calzada y las diferentes comunicaciones de la trazabilidad de la gestión realizada.</t>
  </si>
  <si>
    <t xml:space="preserve">
10/10/2019 Mediante memorando con radicado ANI No. 20193110151313 del 09 de octubre de 2019, presentado en reunión del 10/10/2019 en la Oficnia de Control Interno, la Supervisión presenta el acta de terminación de la unidad funcional 1, evidenciando que se ha concluido el procedimiento de verificación estipulado en la sección 4.17(a)(ii) y 4.17(a)(v) de la parte general del contrato de concesión._x000D_
_x000D_
Adicionalmente, se presenta evidencia del protocolo de atención de patología de fisuras en las bermas de la calzada y las diferentes comunicaciones de la trazabilidad de la gestión realizada._x000D_
_x000D_
Lo anterior, evidencia que ya no se está incumpliendo el procedimiento contractual de verificación de la unidad funcional, pues se ha finalizado mediante el acta de terminación. En consecuencia, se da cierre a la no conformidad No. 3758 del plan de mejoramiento por procesos de la Entidad._x000D_
 (Carlos Felipe Sánchez Pinzón)</t>
  </si>
  <si>
    <t>No se evidenció que la Interventoría instale equipos de video en el peaje Purgatorio; sin embargo, esta es su obligación contractual, consignada en el Anexo 4 del contrato de Interventoría, sección 5.3.3 (e):_x000D_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BLADE._x000D_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solicite”._x000D_
Adicionalmente, esta situación perjudica otros controles de interventoría frente al tráfico y recaudo reportados por el Concesionario. Dentro de estos controles, incluidos en el Anexo 4 del contrato de Interventoría, sección 5.3.3 (e), se destacan los citados a continuación:_x000D_
“Realizar conteos de vehículos independientes en cada una de las estaciones de peaje, durante un mínimo de siete (7) días consecutivos al mes durante 24 horas para establecer un parámetro de control al TPD reportado por el concesionario.”_x000D_
“Certificar los tráficos vehiculares en cada caseta de peaje y para cada una de las categorías de vehículo para comprobar el cumplimiento de las obligaciones del Concesionario y los demás efectos previstos en este Contrato.”_x000D_
“Verificar el conteo de vehículos de tarifas especiales de que trata la Resolución 3191 de 2006 y 1256 de 2009, del Ministerio de Transporte.”</t>
  </si>
  <si>
    <t>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t>
  </si>
  <si>
    <t xml:space="preserve">
10/10/2019 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reunión._x000D_
Lo anterior, evidencia que se ha superado la dificultad que dio origen a la no conformidad 3759 del plan de mejoramiento por procesos de la Entidad, por lo cual se procede a cerrarla._x000D_
 (Carlos Felipe Sánchez Pinzón)</t>
  </si>
  <si>
    <t>Una vez revisado el informe de aforo vehicular y los archivos de aforo reportados por la Interventoría, no se evidenció que la Interventoría reporte el conteo vehicular en la estación de peaje San Carlos para el mes de junio de 2019; sin embargo, esta es su obligación contractual, consignada en el Anexo 4 del contrato de Interventoría, sección 5.3.3 (e), según se cita a continuación:_x000D_
“Realizar conteos de vehículos independientes en cada una de las estaciones de peaje, durante un mínimo de siete (7) días consecutivos al mes durante 24 horas para establecer un parámetro de control al TPD reportado por el concesionario”.</t>
  </si>
  <si>
    <t xml:space="preserve">La Interventoría presenta los dos últimos informes de aforo (agosto y septiembre de 2019) que contienen la información de tráfico del peaje San Carlos. Estos informes, se encuentran radicados en la ANI mediante los No. 20194090949022 y 20194091071832._x000D_
_x000D_
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
</t>
  </si>
  <si>
    <t xml:space="preserve">
10/10/2019 La Interventoría presenta los dos últimos informes de aforo (agosto y septiembre de 2019) que contienen la información de tráfico del peaje San Carlos. Estos informes, se encuentran radicados en la ANI mediante los No. 20194090949022 y 20194091071832._x000D_
_x000D_
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
_x000D_
En consecuencia, se evidencia que se han realizado los conteos del peaje San Carlos, superando la dificultad que dio origen a la no conformidad 3760, por lo que se le da cierre en el plan de mejoramiento por procesos de la Entidad._x000D_
_x000D_
 (Carlos Felipe Sánchez Pinzón)</t>
  </si>
  <si>
    <t>Una vez revisado el informe de aforo vehicular de junio de 2019, se evidenciaron las siguientes situaciones:_x000D_
a. Luego de evidenciar diferencias por día entre el conteo vehicular del Concesionario y el conteo durante 7 días de la semana que realiza la Interventoría, se suman las diferencias positivas (vehículos que registró el Concesionario, pero no fueron registrados por la Interventoría) con las diferencias negativas (vehículos que no registró el Concesionario, pero sí fueron registrados por la Interventoría), compensando las diferencias de conteo, sin requerir determinar si hubo faltantes o sobrantes de recaudo ni requerir explicaciones al Concesionario._x000D_
b. Una vez se cuenta con el resultado de diferencias vehiculares consolidado para los 7 días de la semana en los que la Interventoría realiza conteo, se presumen y reportan las causas de dichas diferencias, sin verificar los casos puntuales que les dieron origen, sin determinar si hubo faltantes o sobrantes de recaudo, ni requerir explicaciones al Concesionario. En particular, esto se evidenció para los vehículos de categorías 3 y 4 en el peaje La Apartada y categorías 2 y 4 en el peaje Caimanera._x000D_
Las anteriores, constituyen situaciones contrarias al control que debe ejercer la Interventoría de acuerdo con sus obligaciones contractuales, consignadas en el Anexo 4 del contrato de Interventoría, sección 5.3.3 (e), según se cita a continuación:_x000D_
“Verificar los conteos de vehículos que realice el Concesionario con el fin de comprobar que la información suministrada sea correcta y requerir al Concesionario para que cumpla esta obligación.”_x000D_
“Certificar los tráficos vehiculares en cada caseta de peaje y para cada una de las categorías de vehículo para comprobar el cumplimiento de las obligaciones del Concesionario y los demás efectos previstos en este Contrato” (subrayado fuera del texto)._x000D_
“Verificación del correcto funcionamiento de los equipos de conteo, clasificación de vehículos y de registro de recaudo de peaje” (subrayado fuera del texto)._x000D_
“Advertir cualquier incumplimiento de las obligaciones contractuales a cargo del Concesionario con respecto al control de aforo, comunicarle esta circunstancia a la AGENCIA NACIONAL DE INFRAESTRUCTURA y adoptar los procedimientos previstos en este Contrato, según el caso.”_x000D_
Estos controles, son especialmente relevantes si se tiene en cuenta que están previstos para verificar obligaciones del Concesionario relacionadas con el recaudo en los peajes, dentro de las cuales se destacan las siguientes:_x000D_
Parte general del contrato de concesión, sección 3.4 (d):_x000D_
“En el caso en que el Concesionario cobre una tarifa superior a la autorizada en este Contrato, que corresponde a la prevista en la Resolución de Peaje, además de las Multas que de acuerdo con la Parte Especial se causen, el Concesionario deberá consignar el valor cobrado en exceso, en la Subcuenta Excedentes ANI.”_x000D_
Parte general del contrato de concesión, sección 3.15 (h)(ii)(7 y 8):_x000D_
“En el caso en que la suma consignada por el Concesionario a la Subcuenta Recaudo Peaje fuere inferior a la que corresponda de acuerdo con lo previsto en este Contrato, el Concesionario pagará intereses moratorios –que se consignarán en la Subcuenta Excedentes ANI– desde la fecha en la que realizó la consignación y hasta el pago de la diferencia, intereses que se calcularán conforme a lo previsto en la Sección 3.7(a) de esta Parte General.”_x000D_
“En el caso en que la suma consignada por el Concesionario a la Subcuenta Recaudo Peaje fuere superior a la que corresponda de acuerdo con lo previsto en este Contrato, la ANI ordenará el traslado de la diferencia, sin intereses, a la Cuenta Proyecto dentro de los cinco (5) Días siguientes a la verificación de esta situación.”_x000D_
Al respecto, en el proceso de socialización de esta no conformidad, se evidenció que la Interventoría viene evaluando internamente con su proveedor de equipos de conteo, alternativas para mejorar el aforo que la concesión requiere, por lo que a partir de esta no conformidad, se hará seguimiento al proceso de mejora hasta que se evidencie que se han superado las dificultades señaladas.</t>
  </si>
  <si>
    <t>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t>
  </si>
  <si>
    <t xml:space="preserve">
10/10/2019 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diferencias._x000D_
_x000D_
De acuerdo con lo evidenciado, en el peaje Purgatorio no se han implementado estos nuevos controles dado que las cámaras de video de la Interventoría se instalaron el 7 de octubre, por lo que el primer reporte de conteo según las obligaciones contractuales de Interventoría (7 días de la semana durante 24 horas por día) en esta nueva ubicación del peaje Purgatorio se presentará para el mes de noviembre de 2019. Se recomienda que para este reporte, se implementen los nuevos controles de aforo y recaudo._x000D_
_x000D_
Al respecto, con base en una revisión aleatoria para el caso del peaje Los Cedros, se evidencia que las diferencias de conteo de la Interventoría con el Concesionario se validan para cada caso puntual (tanto para vehículos dejados de contar como para vehículos contados de más), superando las dificultades señaladas en los literales a y b de la no conformidad No. 3761, por lo que se procede a cerrarla en el plan de mejoramiento por procesos de la Entidad._x000D_
 (Carlos Felipe Sánchez Pinzón)</t>
  </si>
  <si>
    <t xml:space="preserve">1.	En cuanto al reconocimiento del Evento Eximente de Responsabilidad predial para la UF1, no se evidenció que la ANI expresara si acepta, o no, la ocurrencia del Evento Eximente de Responsabilidad notificado por el Concesionario dentro de los 15 días siguientes a la notificación; sin embargo, este término está consignado en la Parte General del Contrato de Concesión N. 017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 _x000D_
</t>
  </si>
  <si>
    <t>Neiva - Espinal - Girardot IP</t>
  </si>
  <si>
    <t xml:space="preserve">1. El Líder de Supervisión, conforme la imposibilidad de cumplimiento de los términos dispuestos en el Contrato de Concesión y para cumplir lo requerido en la Resolución 738 de 2018, propenderá la modificación del plazo establecido para la aceptación o no de cualquier EER._x000D_
Lo anterior, en el sentido de otorgar respuesta al Concesionario respecto de la aceptación del EER, tan solo una vez se encuentre conciliado el texto del Acta de ocurrencia, confiriendo eso sí, un término perentorio pero mucho mayor al ya establecido._x000D_
2. Informar a la Vicepresidencia de Estructuración, que el plazo establecido para aceptación o no de un EER en los Contratos de Concesión 4G que se encuentran ya en ejecución, ha resultado insuficiente._x000D_
</t>
  </si>
  <si>
    <t xml:space="preserve">
05/11/2019 5/11/2019 - Mediante oficio con Rad ANI 20193060160613 del 22/10/2019 la supervisión allego a esta oficina el plan de mejoramiento de esta no conformidad.  (Mary Alexandra Cuenca Noreña)
05/06/2020 29/05/2020 – correo electrónico notificando vencimiento y solicitando evidencias _x000D_
_x000D_
02/06/2020 – Mediante correo electrónico del 29/05/2020 la supervisión allega el memorando 20193060207843 donde se notifica a la VE la insuficiencia de los tiempos de respuesta de los EER, posteriormente mediante correo electrónico del 02/06/2020 allega a esta Oficina el Acta de plan de seguimiento N. 171 y 179 donde se propone al concesionario modificar el plazo con el que cuenta la Agencia para dar respuesta a los EER solicitados por el Concesionario. Lo anterior evidenciando el cumplimiento del 100% de la no conformidad. _x000D_
 (Mary Alexandra Cuenca Noreña)</t>
  </si>
  <si>
    <t>CONFORMACIÓN DEL EQUIPO DISCIPLINARIO EN LA AGENCIA NACIONAL DE INFRAESTRUCTURA: Aunque si bien es cierto, la Resolución No. 0489 del 21 de marzo de 2018 establece la conformación del Equipo Disciplinario, éste actualmente se encuentra conformado de otra manera, por la líder del proceso- Experta G03-08- y una contratista, quienes realizan las actividades de sustentación y control de los expedientes disciplinarios, contando con una carga de procesos, de acuerdo con lo señalado en respuesta con memorando No. 2019-400-011610-3 del 05 de agosto de 2019, de: Vigencia 2018: 50 expedientes, Vigencia 2019 a corte de 08 de agosto de 2019: 65 expedientes.</t>
  </si>
  <si>
    <t>Equipo disciplinario</t>
  </si>
  <si>
    <t>1. Derogar la Resolucion 0489 de marzo de 2018 ( Fecha limite de cumplimiento 31 de octubre de 2019)._x000D_
2. Realizar un estudio de cargas de trabajo para identificar la necesidad de personal en el equipo de control interno disciplinario ( Fecha limite de cumplimiento 31 de octubre de 2019)_x000D_
3. Propender por la conformacion del equipo de control interno disciplinario el cual debera estar conformado por personas con dedidacion exclusiva a lo que demanda la gestión disciplinari ( Fecha limite 31 de marzo de 2020)</t>
  </si>
  <si>
    <t>18/12/2019</t>
  </si>
  <si>
    <t xml:space="preserve">
18/12/2019 1. Mediante Memorando No. 2019-400-018130-30 del  26 de noviembre de 2019 se adjunta resolucion No. 1516 del 11 de octubre de 2019, por medio de la cual se deroga  la resolucion 0489 de 2018.  ( cumplimiento 33.33)
2. Mediante Memorando No. 2019-400-018130-30 del  26 de noviembre de 2019  se adjunta el formulario No. 2 denominado consolidado de medición de cargas de trabajo de la Entidad -Departamento Administrativo de la Función Publica, en donde se remite el analisis de la dependencia denominada "Control Interno Disciplinario" ( cumplimiento 33.33).
3. La acción no se encuentra cumplida con corte al 18 de diciembre de 2019, sin embargo se indico como fecha de cumplimiento el 31 de marzo del 2020 ( Cumplimiento del 0%)
 (Aurora Andrea Reyes Saavedra)
04/02/2020 04/02/2020.  Respecto de la acción 3.  Mediante correo remitido el 29 de enero de 2020, el equipo disiciplinario remite actas de inicio de tres contratistas (vigencia 2020) , en el correo se indica por parte de la coordinadora del equipo disciplinario lo siguiente: " (...)adjunto al presente correo las actas de inicio de los contratios de prestación de servicios celebrados, quedando conformado de esta manera el equipo de la oficina  de Control Interno Disciplinario y cumplidos al 100% los compromisos adquiridos en el plan de mejoramiento por procesos.(...)" (cumplimiento 33.33) de esta manera  se da cumplimiento al 100% de las acciones.  (Aurora Andrea Reyes Saavedra)</t>
  </si>
  <si>
    <t xml:space="preserve">DEBILIDADES EN LOS CONTROLES RELACIONADOS CON LA RESERVA[3] DE LAS ACTUACIONES DISCIPLINARIAS: Se observó que algunas actuaciones disciplinarias de la muestra de auditoría, que se encuentran bajo reserva pueden ser visualizadas y/o consultadas por los usuarios del Sistema de Información ORFEO, lo cual evidencia debilidades o falta de controles o restricciones para la consulta de mencionados documentos, que pueden conllevar a la posible materialización de riesgos asociados en el proceso.La anterior situación se observó en los expedientes Nos.  031/2018, 019/2019 Y 002/2019, los cuales al digitalizar en el sistema documental Orfeo el número de radicado de la queja o el informe de servidor público visualiza diversos documentos del expediente (TRD) los cuales pueden consultarse por los usuarios </t>
  </si>
  <si>
    <t>1. Solicitar al GIT Tecnologias de la información y las Telcomunicaciones, la creación de un acceso reservado a los documentos que conforman los expedientes disciplinarios. ( Fecha limite de cumplimiento 30 de septiembre de 2019)._x000D_
2. Solicitar al GIT Tecnologias de la información y las Telecomunicaciones, bloquear en forma inmediata el acceso a los expedientes  consultados por la Oficina de Control Interno ( Fecha limite de cumplimiento 30 de septiembre de 2019)._x000D_
3. Gestionar para que en el nuevo sistema que llegue a adoptar la entidad para manejo documental de la información se cree el equipo de Control Interno  Diciplinario con manejo de información reservada y la creación de expedientes con el mismo caracter  ( Fecha limite 30 de septiembre de 2019)</t>
  </si>
  <si>
    <t xml:space="preserve">
18/12/2019 1.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
2.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
3. No se observa cumplimiento de la acción planteada con corte al 18 de diciembre de 2019 ( cumplimiento del 0%) (Aurora Andrea Reyes Saavedra)
04/02/2020 04/02/2020. Respecto de la acción 3. Se observa su cumplimiento mediante memorando 20204020023983 del 03 de febrero de 2020, remitido por la VAF al GIT de Tecnologías de la Información y las Telecomunicaciones, del memorando se destaca: " solicito el favor brindarnos el apoyo necesario con el fin de crear o gestionar un sistema que permita la creación y manejo de los expedientes disciplinarios con restricciones de acceso"  ( los soportes reposan en la carpeta de seguimiento de PMP de la OCI) ( cumplimiento de las acción 33.33 %) (Aurora Andrea Reyes Saavedra)
17/02/2020 17/02/2020: Se observa por parte de la Oficina de Control Interno que mediante memorando No. 20206070027933 del 10/02/2020 el G.I.T. Tecnologías de la información y las telecomunicaciones emitió respuesta a la Vicepresidencia Administrativa y Financiera (al radicado No. 20204020023983 del 03/02/2020- Plan de Mejoramiento por Procesos-) que para el presente seguimiento a continuación citamos el aparte relevante para ratificar el cumplimiento de la acción:_x000D_
_x000D_
"...le informamos que en la actualidad se encuentra implementado y en funcionamiento en el módulo de consultas del sistema de Gestión Documental - ORFEO la restricción para la visualización de expedientes virtuales creados en el G.I.T. de Control Interno Disciplinario..."._x000D_
_x000D_
 (Aurora Andrea Reyes Saavedra)</t>
  </si>
  <si>
    <t xml:space="preserve">En la Entidad no está creado el usuario "JEFE FINANCIERO". De conformidad con los artículos 2.2.3.4.1.6 y 2.2.3.4.1.12 del Decreto 1069de 2015, para efectos de los establecido en el capítulo 4, en la Entidad todos los usuarios deben estar creados en el "Sistema Único de Gestión e Información Litigiosa del Estado - Ekogui", entre otros, los funcionarios que ocupen el cargo del jefe financiero o quien haga sus veces en la Entidad, quien ejercerá las funciones allí previstas.
 </t>
  </si>
  <si>
    <t>Grupo interno de trabajo de defensa judicial</t>
  </si>
  <si>
    <t>Septiembre de 2019</t>
  </si>
  <si>
    <t>Septiembre</t>
  </si>
  <si>
    <t>1. Reiterar la solicitud a la Vicepresidencia Administrativa y Financiera, para que designe el servidor que será registrado como "Jefe Financiero" (VJUR)
2. Designar al servidor que será registrado en el sistema como "Jefe Financiero" (VAF)
3. Registrar en el Sistema Ekogui con el perfil  "Jefe Financiero" al servidor designado por la Vicepresidencia Administrativa y Financiera (VJUR)</t>
  </si>
  <si>
    <t>13/04/2020 Se modifica el plan de mejoramiento y se prórroga la fecha para su cumplimiento hasta el 15 de mayo de 2020. (Martha Guzmán león)
07/05/2020  A través de correo de 30/04/2020,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t>
  </si>
  <si>
    <t xml:space="preserve">7.2.1	El comportamiento de la atención ofrecida a las PQRS, durante el primer trimestre 2018 vs. 2019, muestra aspectos desfavorables, relacionados con: _x000D_
_x000D_
•	El porcentaje de las respuestas dadas oportunamente, disminuyó en un 4% pasando del 71% ( primer semestre de 2018), al 67%, (primer semestre 2019), lo cual refleja  desmejora en la atención._x000D_
_x000D_
•	Las respuestas ofrecidas de manera extemporaneas se incrementó  en un  1%._x000D_
_x000D_
•	El item de comunicaciones reportadas sin respuestas aumentó en un 6%, toda vez que pasó del 10% (primer semestre de 2018), al 16% (primer semestre de 2019). _x000D_
</t>
  </si>
  <si>
    <t xml:space="preserve">
12/08/2021 12/08/2021: Esta no conformidad hace referencia al vencimiento de términos, y teniendo en cuenta que el origen de la situación evidenciada por la Oficina de Control Interno es recurrente en cada uno de los seguimientos efectuados semestralmente, se procede con el cierre de esta, toda vez que en su remplazó se origino de manera reciente (22/07/2021) Memorando 20211020102063, la NO Conformidad identificada con el código No. 3854 y la cual hace referencia con los incumplimientos de término. Adicional a esto se habia realizado una mesa de trabajo con un representante de la VAF y se habia efectuado un acta. (Luz Mary Hernández Villadiego)
9/11/2021 28/09/2020: La VAF, mediante correo electrónico, solicitar de manera atenta la eliminación del hallazgo 3766 del PMP del servicio al ciudadano. De acuerdo con las reuniones realizadas y revisando las causas, cada área debía presentar el plan de mejoramiento y no le correspondía a servicio al ciudadano._x000D_
29/09/2020: La VAF, mediante correo electrónico comunica que “Solicitamos de manera atenta la reasignación de esta No Conformidad a las dependencias que presentan el incumplimiento, toda vez que el proceso de Transparencia, Participación, Servicio al Ciudadano y Comunicación NO puede proponer acciones para cumplimiento de otras dependencias”._x000D_
09/10/2020: Se realizó una mesa de trabajo en la cual participó un representante de la VAF y dos (2) contratistas de la Oficina de Control Interno, se analizó la situación y de igual forma se levantó un acta, en la cual la OCI, los invita a efectuar e implementar la metodología causa-Raíz con el apoyo de la VPRE para que se aplique de manera transversal con los otros procesos y Atención al ciudadano para determinar causas y responsables que tengan el nexo correspondiente para que de esa manera se planteen acciones efectivas para que los incumplimientos no se reiteren o no se vuelvan a presentar._x000D_
08/11/2021: Teniendo en cuenta que el origen de la presente NO Conformidad es recurrente (Extemporaneidad, y comunicaciones reportadas sin respuestas) en cada periodo evaluado. Por consiguiente, se procede con el cierre de la presente NO Conformidad, teniendo en cuenta que se unificaron las NO Conformidades que versaban sobre el mismo criterio. En este sentido, se procede con el cierre de la misma. _x000D_
 (Luz Mary Hernández Villadiego)</t>
  </si>
  <si>
    <t xml:space="preserve">7.2.2	Se presentaron diferentes eventos ocasionados por fallas técnologicas, que afectaron la radicación via web durante ciertos dias del mes de junio de 2019. Situación que puede generar posibles incumplimiento de términos legales.  En este sentido, se considera necesario que la depedencia competente del manejo de la plataforma técnologica Orfeo, realice los diferentes ajustes necesarios que eviten que se presenten este tipo de situaciones y a su vez diseñar un plan de emergencia para atender estas eventualidades. </t>
  </si>
  <si>
    <t>Programar mesa técnica entre atención al ciudadano, archivo y tecnología para determinar los planes de contingencia para dar continuidad a la recepción de solicitudes por medios digitales.</t>
  </si>
  <si>
    <t>29/01/2020</t>
  </si>
  <si>
    <t xml:space="preserve">
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
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
 (Luz Mary Hernández Villadiego)
10/09/2021 En correo electrónico del 18 de agosto de 2021, el GIT - Tecnología de la iInfoirmación justifica el cierre de la NO Conformidad 3767, y aposta doicumentos de la solicitud. (Luz Mary Hernández Villadiego)</t>
  </si>
  <si>
    <t xml:space="preserve">7.2.5	En los eventos en los cuales se evidenció que los plazos de vencimientos establecidos (perentorios) por los entes externos de control, no coinciden con los señalados en los insumos de atención al ciudadano, motivo por el cual se requiere que, en el Orfeo, se realicen los ajustes necesarios a fin de poder establecer el término real de vencimiento y evitar inconsistencias.  </t>
  </si>
  <si>
    <t>Mesa de trabajo entre asistencia al ciudadano, correspondencia y tecnología para Verificar los tiempos de ley registrados en la aplicación y realizar de ser necesario ajustes a las funciones de calculo de fechas de vencimientos y alertas.</t>
  </si>
  <si>
    <t xml:space="preserve">
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propuestas._x000D_
_x000D_
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respecto._x000D_
_x000D_
_x000D_
 (Luz Mary Hernández Villadiego)
9/11/2021 10/12/2020: La OCI, mediante correo electrónico, requiere al enlace de la VPRE, lo siguiente: “solicita su colaboración a fin de indicarme sí adicional al memorando adjunto Rad. 20206070003813, existe otro documento que permita evidenciar avances de las acciones de mejora emprendidas para subsanar las NO Conformidades del GIT - Tecnologías de la Información (3767 y 3768)”_x000D_
VPRE: Mediante memorando rad. 20206070003813 El Coordinador del GIT-Tecnologías entrega el plan de mejoramiento correspondiente con las NO Conformidades Nos. 3767 y 3768._x000D_
3767- Acciones de mejora: Programar mesa técnica entre atención al ciudadano, archivo y tecnología para determinar los planes de contingencia para dar continuidad a la recepción de solicitudes por medios digitales._x000D_
3768 – Acciones de mejora: Mesa de trabajo entre asistencia ai -ciudadano, correspondencia y tecnología para-Verificaríos tiempos de ley registrados en la aplicación y realizar de ser necesario ajustes a las funciones' de - calculo .de fechas de vencimientos y alertas,_x000D_
22/12/2020: La OCI, mediante correo electrónico, enviado al enlace de la VPRE, se comunica lo siguiente: “se informa nuevamente, que la Oficina de Control Interno se encuentra efectuado seguimiento al plan de mejoramiento por procesos (PMP), motivo por el cual se reitera informar lo referente con las acciones de mejora emprendidas sobre la dos (2) NO CONFORMIDADES, en comento (3767 y 3768). Lo presente teniendo en cuenta que a la fecha no se ha recibido respuesta alguna por parte del GIT- Tecnologías de la Información. Se aclara que las citadas NO CONFORMIDADES, se encuentran a la fecha VENCIDAS Y SIN AVANCE, alguno”._x000D_
20/01/2021: La VPRE, mediante correo electrónico, adjunta la relación de las actividades adelantadas para atender las NO Conformidades del GIT - Tecnologías de la Información (3767 y 3768), así mismo se acompañan las evidencias de la reunión realizada para tal fin y la imagen de los controles implementados en relación con el espacio de almacenamiento, como acciones de mejora emprendidas para subsanar las NO Conformidades._x000D_
27/01/2021: La OCI, mediante correo electrónico, requiere a la VPRE, sí de la mesa de trabajo informada por usted, se levantó algún acta de la reunión y sí quedaron compromisos en el citado documento. Lo presente, con la finalidad de validar el avance de cumplimiento de las acciones propuestas._x000D_
05/02/2021: La VPRE, mediante correo electrónico, comunicó a la OCI, que: En atención a la solicitud le informó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y las Telecomunicaciones no hay compromisos pendientes al respecto._x000D_
12/08/2021: La OCI, mediante correo electrónico se requiere conocer, sí últimamente se han efectuado actividades y/o novedades sobre el tema que dio origen a la citada No Conformidad. De ser afirmativo se requiere enviarnos los soportes a fin de validarlos y proceder con la validación de estos. _x000D_
La OCI, valida lo informado y soportado por la VPRE y se procede con el Cierre de las NO Conformidades Nos. 3767 y 3768._x000D_
 (Luz Mary Hernández Villadiego)</t>
  </si>
  <si>
    <t>A pesar de que, según la cláusula vigésima séptima del contrato de concesión portuaria No. 006 de 2010, “sobre las operaciones portuarias, la inspección, vigilancia y control estará a cargo de la Superintendencia de puertos y transporte, o quien haga sus veces” la Supervisión, al estar informada del volumen de carga movilizada por la Sociedad Portuaria Central de Cartagena, debe generar alertas respecto de las inconsistencias presentadas en los reportes de carga movilizada presentadas por la Sociedad Portuaria y por la Superintendencia de Transporte teniendo en cuenta que el desarrollo de sus actividades se debe encaminar a coordinar, evaluar y controlar el correcto desarrollo del proyecto. Por ejemplo, para el periodo comprendido entre 2015 y 2016 se evidenció que la Superintendencia de Transporte ha reportado que la Sociedad Portuaria movilizó aproximadamente 30,000 t de combustible, lo cual se encuentra acorde a la capacidad permitida para la terminal portuaria; sin embargo, en el desarrollo de la auditoría la Sociedad Portuaria ha reportado que para ese mismo periodo de tiempo la carga movilizada superó en aproximadamente 6,000 t la carga máxima permitida según lo definido en la cláusula cuarta del otrosí No. 1 al contrato de concesión No. 006 de 2010 sin haber adelantado trámites para modificar el volumen anual de carga autorizada según lo dispuesto en la cláusula contractual mencionada.</t>
  </si>
  <si>
    <t>Sociedad Portuaria Central Cartagena S.A.</t>
  </si>
  <si>
    <t>Octubre de 2019</t>
  </si>
  <si>
    <t>Octubre</t>
  </si>
  <si>
    <t xml:space="preserve">1. Solicitud al Concesionario de entregar los reportes de carga mensuales de acuerdo con lo establecido por el Contrato de Concesión_x000D_
_x000D_
2. Documento con reporte de carga movilizada por el Concesionario_x000D_
3.  Verificación de cargas reportadas por el Concesionario y las cargas reportadas por la _x000D_
Superintendencia de Transporte. _x000D_
_x000D_
4. En caso de encontrar diferencias entre las cargas reales y las reportadas por la Superintendencia de Transporte, remitir oficio a la Superintendencia de Transporte para que realice la revisión y respectivo ajuste._x000D_
_x000D_
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tomar._x000D_
</t>
  </si>
  <si>
    <t>16/12/2019</t>
  </si>
  <si>
    <t xml:space="preserve">
16/12/2019 Se evidenció que el 16 de diciembre de 2019 la Supervisión solicitó, vía correo electrónico, al Concesionario información sobre la carga movilizada en la terminal portuaria. Avance del 20%. (Daniel Felipe Sáenz Lozano)
28/05/2020 Mediante correo electrónico del 27 de mayo de 2020 la Supervisión remitió soportes de gestión para dar cumplimiento al plan de mejoramiento. Enseguida se presenta el análisis de esos soportes, en función de las acciones de mejoramiento vigentes:_x000D_
_x000D_
1. Solicitud al Concesionario de entregar los reportes de carga mensuales de acuerdo con lo establecido por el Contrato de Concesión: Se evidenció que mediante comunicación con radicado ANI No. 20203030088961 del 13 de marzo de 2020, se hizo la solicitud al Concesionario, en virtud de la No Conformidad formulada por la Oficina de Control Interno._x000D_
_x000D_
2. Documento con reporte de carga movilizada por el Concesionario: Se evidenció que mediante comunicación con radicado ANI No. 20204090443722 del 20 de mayo de 2020, el Concesionario remitió a la Entidad el reporte de carga movilizada entre 2015 y 2019._x000D_
_x000D_
3.  Verificación de cargas reportadas por el Concesionario y las cargas reportadas por la Superintendencia de Transporte: En los adjuntos al correo electrónico del 27 de mayo de 2020, la Supervisión indica que hubo diferencias en la cantidad de carga movilizada reportada por el Concesionario y por la Superintendencia de Transporte para las vigencias 2015 y 2016. _x000D_
_x000D_
4. En caso de encontrar diferencias entre las cargas reales y las reportadas por la Superintendencia de Transporte, remitir oficio a la Superintendencia de Transporte para que realice la revisión y respectivo ajuste: Se evidenció que, en virtud de la acción de mejoramiento No. 3, mediante correo electrónico y mediante el sistema informático llamado VIGIA, el Concesionario solicitó a la Superintendencia ajustar los reportes de carga para los años 2015 y 2016._x000D_
_x000D_
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 En los adjuntos al correo electrónico del 27 de mayo de 2020 la Supervisión presenta en un documento editable un análisis jurídico y financiero mediante el cual se concluye que “(…) si bien, la movilización diferente a la carga establecida en el Otrosí No. 01 de 2014 no genera algún tipo de incumplimiento, como se justificó desde el punto de vista jurídico y financiero (…).” Por lo anterior, se considera que este análisis se debe certificar a través de una comunicación oficial para dar cierre a la No Conformidad._x000D_
_x000D_
En ese orden de ideas, se evidenció cumplimiento de 4/5 del plan de mejoramiento. Con relación a la acción de mejoramiento No. 5, se considera que el análisis integral mediante el cual se concluye que la situación no da lugar a un incumplimiento se debe certificar a través de una comunicación oficial para dar cumplimiento a la acción de mejoramiento y así dar cierre a la no conformidad. Se modifica avance del plan de mejoramiento a 80%. (Daniel Felipe Sáenz Lozano)
01/07/2020 Mediante radicado ANI No. 20201020082043 del 1 de julio de 2020, se dio respuesta a radicado ANI No. 20203030080333 del 26 de junio de 2020, informando el cierre de la No Conformidad debido a que la Gerencia de Proyectos Portuarios de la Vicepresidencia de Gestión Contractual demostró cumplimiento del plan de mejoramiento. Respecto a la acción de mejoramiento No. 5, la Gerencia de Proyectos Portuarios informó que “(…) la diferencia de la carga establecida en el Otrosí No. 01 de 2014 no genera incumplimiento a las obligaciones contractuales”. (Daniel Felipe Sáenz Lozano)</t>
  </si>
  <si>
    <t>29/10/2019</t>
  </si>
  <si>
    <t>No se evidenciaron acciones de parte de la Supervisión para asegurar el cabal cumplimiento de la cláusula sexta del otrosí No. 1 del contrato de concesión No. 006 de 2010 ya que el control del plan de inversiones se viene ejecutando únicamente a través de la ANI sin la participación de una interventoría. Según lo indicado en la cláusula contractual mencionada: “(…) El Plan de inversión estará sujeto a un control que realizará la interventoría del Contrato y LA AGENCIA a través de la Gerencia de Grupo Interno Financiero y del Grupo Interno Férreo y Portuario de la Vicepresidencia de Gestión Contractual, que designará al encargado de verificar la correspondencia entre el valor de las inversiones ejecutadas y su imputación al Plan de Inversiones.” (Subrayado fuera de texto).</t>
  </si>
  <si>
    <t xml:space="preserve">1. Concepto Técnico con respecto a la necesidad de la Interventoría en el Proyecto de la Construcción del Muelle Fijo. _x000D_
_x000D_
2. Reporte final de ejecución de las Inversiones Construcción de Muelle Fijo._x000D_
_x000D_
3. Concepto integral de cierre en el que se especifiquen las acciones a tomar. (No es posible comprometer la existencia de una modificación el Contrato o realizar una aclaración de una cláusula, si no se cuenta con la viabilidad jurídica, por tal razón, se plantea la acción de mejora en donde se tomen en cuenta las acciones sugeridas)_x000D_
</t>
  </si>
  <si>
    <t xml:space="preserve">
28/05/2020 Vía correo electrónico se informó a la Supervisión que el plan de mejoramiento vigente vence el 30 de junio de 2020. (Daniel Felipe Sáenz Lozano)
25/06/2020 Mediante memorando 20203030079583 del 24 de junio de 2020 la Gerencia de Proyectos Portuarios demostró cumplimiento de plan de mejoramiento, sobre lo cual la Oficina de Control Interno se pronunció mediante radicado ANI No. 20201020079803 del 25 de junio de 2020, concluyendo que: “(…) la Gerencia de Proyectos Portuarios demostró que se cumplió con el plan de mejoramiento propuesto para subsanar la No Conformidad No. 3770, formulada en la auditoría técnica realizada en octubre de 2019 a las funciones públicas de supervisión del contrato de concesión portuaria No. 006 de 2010._x000D_
_x000D_
Sin embargo, se considera necesario que se apliquen permanentemente las medidas preventivas indicadas por la Gerencia de Proyectos Portuarios en la comunicación señalada en el asunto, que consisten en que “(…) para futuros proyectos, aquellos que requieran conocimiento especializado, se identificarán con una antelación de 6 meses para contar con el tiempo suficiente para la planeación y contratación de una interventoría para el desarrollo y ejecución de los planes de Inversiones que así lo requieran.” Recomendación fundamentada en que:_x000D_
_x000D_
1. Según la sección la 1.4 del Manual de Seguimiento a Proyectos e Interventoría y Supervisión Contractual (GCSP-M-002), “(…) de acuerdo con la política adoptada por la Vicepresidencia de Gestión Contractual (VGC), se requiere interventoría para los contratos de concesión portuaria con plan de inversión vigente y en ejecución o para aquellos que entren a etapa de reversión._x000D_
_x000D_
2. La ausencia de una interventoría puede generar alertas sobre el riesgo del proceso de gestión contractual y seguimiento de proyectos de infraestructura de transporte denominado inadecuada e inoportuna supervisión y seguimiento de las obligaciones contractuales, pues una de las causas definidas por la Entidad ha sido falta de interventoría._x000D_
_x000D_
3. La ausencia de interventoría en los contratos de concesión portuaria ha dado lugar a la formulación de hallazgos por parte de la Contraloría General de la República. Se tienen los hallazgos 763-2, 1287-6, 1288-7 y 1291-10, que se pueden consultar en el Plan de Mejoramiento Institucional (PMI)._x000D_
_x000D_
En ese sentido, la aplicación de la acción preventiva propuesta por la Gerencia de Proyectos Portuarios evitará que se incumplan las políticas de la Entidad, que se incremente la probabilidad de ocurrencia del riesgo inadecuada e inoportuna supervisión y seguimiento de las obligaciones contractuales y que se formulen hallazgos por parte de los Entes de Control debido a la ausencia de interventoría en contratos de concesión portuaria.” (Daniel Felipe Sáenz Lozano)</t>
  </si>
  <si>
    <t>No se evidenció que en el terminal de la Sociedad Portuaria Central de Cartagena se cuente con una valla con la información del contrato de concesión No. 006 de 2010,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t>
  </si>
  <si>
    <t>1. Comunicación al Concesionario solicitando la obligación de la instalación de la valla de acuerdo con la normatividad vigente. 2. Respuesta del Concesionario con respecto a la necesidad de la Instalación de la Valla. 3. Solicitud de la ANI al Ministerio de Transporte con la consulta de la necesidad de la instalación de la valla teniendo en cuenta los argumentos del Concesionario. 4. Respuesta Ministerio de Transporte. 5. Respuesta al Concesionario en donde se aprueba la no obligación de la Instalación de la Valla.</t>
  </si>
  <si>
    <t xml:space="preserve">
28/05/2020 Vía correo electrónico se informó a la Supervisión que el plan de mejoramiento vigente vence el 30 de junio de 2020. (Daniel Felipe Sáenz Lozano)
24/06/2020 Mediante correo electrónico la Supervisión reportó gestión para subsanar la No Conformidad, que se evidencia con cruce de comunicaciones entre la ANI y el Concesionario (Rads ANI No. 20193030333221 y 20194091178652). Asimismo, se evidenció que se elevó solicitud Ministerio de Transporte respecto sobre procedencia o no de instalar la valla (Rad ANI No. 20203030164411). Al respecto la Supervisión informó “Debido a la necesidad del pronunciamiento del Ministerio de Transporte, nos vemos en la necesidad de solicitar prórroga para el 31 de octubre de 2020, claro esta, que si tenemos la definición antes de esa fecha, lo reportaremos inmediatamente a la Oficina de Control Interno.”
En ese sentido, se procedió a modificar la fecha de terminación del plan de mejoramiento. Se recomendó a la Supervisión que, una vez se cuente con pronunciamiento del Ministerio de Transporte, se revise la pertinencia del plan de mejoramiento vigente. (Daniel Felipe Sáenz Lozano)
15/10/2020 Mediante correo electrónico del 15 de octubre de 2020 se solicitó a la Supervisión evidencias del cumplimiento del plan de mejoramiento, el cual tiene 31 de octubre de 2020 como fecha de terminación. (Daniel Felipe Sáenz Lozano)
15/10/2020  -Modificación plan- Mediante correo electrónico del 15 de septiembre de 2020 la Supervisión solicita ajustes al plan de mejoramiento en virtud de la no procedencia de la instalación de la valla. (Daniel Felipe Sáenz Lozano)
15/10/2020 En conjunto con la solicitud de modificación del plan de mejoramiento la Supervisión la Supervisión remitió vía correo electrónico la documentación que demuestra el cumplimiento de las acciones de mejoramiento, así:_x000D_
_x000D_
1. Comunicación al Concesionario solicitando la obligación de la instalación de la valla de acuerdo con la normatividad vigente: Radicado ANI No. 20193030333221 del 26 de septiembre de 2020._x000D_
2. Respuesta del Concesionario con respecto a la necesidad de la Instalación de la Valla: Radicado ANI No. 20194091178652 del 12 de noviembre de 2019._x000D_
3. Solicitud de la ANI al Ministerio de Transporte con la consulta de la necesidad de la instalación de la valla teniendo en cuenta los argumentos del Concesionario: Radicado ANI No. 20203030164411 del 10 de junio de 2020._x000D_
4. Respuesta Ministerio de Transporte: Radicado Mintransporte No. 20205200382901 del 21 de julio de 2020._x000D_
5. Respuesta al Concesionario en donde se aprueba la no obligación de la Instalación de la Valla: Radicado ANI No. 20203030302971 del 9 de octubre de 2020._x000D_
_x000D_
Respecto a la acción No. 5, en la comunicación citada la Gerencia de Proyectos Portuarios indica que "(...) el público tiene restringido el acceso a la zona Concesionada y se encuentra aplicable la situación o condición establecida en el parágrafo segundo del artículo Quinto de la Resolución No. 1219 de 2015 para que esta Agencia exima de la instalación de la Valla a la Sociedad Portuaria Central Cartagena S.A."; por lo tanto, al concluir que el Concesionario está exento de instalar la valla desaparecería la causa que dio lugar a la No Conformidad y se da cierre a la misma. (Daniel Felipe Sáenz Lozano)</t>
  </si>
  <si>
    <t>No se evidenció que el Concesionario cuente con la aprobación de una póliza de Responsabilidad Civil Extracontractual (RCE) actualizada ya que la vigencia de la última póliza de RCE aprobada por la Entidad finalizó el 30 de julio de 2019, acorde a la comunicación con radicado ANI No. 20183030076403 del 18 de mayo de 2018, lo cual contraría el procedimiento interno Aprobación y Administración de Pólizas y Demás Garantías (GCSP-P-012).</t>
  </si>
  <si>
    <t xml:space="preserve">1. Solicitud de ajuste de Pólizas con respecto a la Vigencia de la cobertura_x000D_
_x000D_
2. Respuesta del Concesionario con las Pólizas ajustadas_x000D_
_x000D_
3. Concepto Favorable de la Gerencia Jurídica de las Pólizas aportadas_x000D_
_x000D_
4. Aprobación Pólizas RC por parte de la Vicepresidencia de Gestión Contractual_x000D_
</t>
  </si>
  <si>
    <t xml:space="preserve">
28/05/2020 Mediante correo electrónico del 27 de mayo de 2020 la Supervisión remitió soportes de gestión para dar cumplimiento al plan de mejoramiento. Enseguida se presenta el análisis de esos soportes, en función de las acciones de mejoramiento vigentes:_x000D_
_x000D_
1. Solicitud de ajuste de Pólizas con respecto a la Vigencia de la cobertura: Se evidenció que mediante comunicación con radicado ANI No. 20193030439761 del 19 de diciembre de 2019 se hizo la solicitud al Concesionario, a partir de las recomendaciones y observaciones dadas por la Gerencia de Asesoría Legal Gestión Contractual 1._x000D_
_x000D_
2. Respuesta del Concesionario con las Pólizas ajustadas: Se evidenció que mediante comunicación con radicado ANI No. 20204090022912 del 13 de enero de 2020, el Concesionario remitió certificación de póliza de responsabilidad civil extracontractual ajustada._x000D_
_x000D_
3. Concepto Favorable de la Gerencia Jurídica de las Pólizas aportadas:  Se evidenció que mediante comunicación con radicado ANI No. 20207050022763 del 31 de enero de 2020 la Gerencia de Asesoría Legal Gestión Contractual 1 se pronunció favorablemente respecto a la póliza RCE del Concesionario._x000D_
_x000D_
4. Aprobación Pólizas RC por parte de la Vicepresidencia de Gestión Contractual: Se evidenció que mediante comunicación con radicado ANI No. 20203030056731 del 21 de febrero de 2020,  la Gerencia de Proyectos Portuarios de la Vicepresidencia de Gestión Contractual remitió al Concesionario copia del formato de aprobación de la póliza de responsabilidad civil extracontractual._x000D_
_x000D_
En ese sentido, se evidenció cumplimiento del plan de mejoramiento. Se cierra no conformidad. (Daniel Felipe Sáenz Lozano)</t>
  </si>
  <si>
    <t>A pesar de que el desarrollo de las actividades de la Supervisión se debe encaminar a coordinar, evaluar y controlar el correcto desarrollo del contrato de concesión, no se evidenció seguimiento al cumplimiento de la obligación de la Sociedad Portuaria Central de Cartagena definida en la cláusula décima séptima del contrato de concesión No. 006 de 2010, referente a la emisión de los certificados del revisor fiscal del Concesionario sobre pagos de los aportes al sistema de seguridad social y parafiscales exigidos por la Ley.</t>
  </si>
  <si>
    <t xml:space="preserve">1. Solicitud al Concesionario para la presentación de los soportes de afiliación de seguridad social o en su defecto, certificación del Revisor fiscal donde se comprueba que el Concesionario realiza los aportes correspondientes._x000D_
_x000D_
2. Comunicación del Concesionario con certificado del Revisor fiscal o con los soportes que comprueben los debidos aportes al sistema de seguridad social. _x000D_
</t>
  </si>
  <si>
    <t xml:space="preserve">
28/05/2020 Mediante correo electrónico del 27 de mayo de 2020 la Supervisión remitió soportes de gestión para dar cumplimiento al plan de mejoramiento. Enseguida se presenta el análisis de esos soportes, en función de las acciones de mejoramiento vigentes:_x000D_
_x000D_
1. Solicitud al Concesionario para la presentación de los soportes de afiliación de seguridad social o en su defecto, certificación del Revisor fiscal donde se comprueba que el Concesionario realiza los aportes correspondientes: Se evidenció que mediante comunicación con radicado ANI No. 20203030088501del 13 de marzo de 2020 se hizo la solicitud al Concesionario para la presentación de los soportes de afiliación de seguridad social o en su defecto, certificación del Revisor fiscal donde se comprueba que el Concesionario realiza los aportes correspondientes._x000D_
_x000D_
2. Comunicación del Concesionario con certificado del Revisor fiscal o con los soportes que comprueben los debidos aportes al sistema de seguridad social: Se evidenció que mediante comunicación con radicado ANI No. 20204090443372 Del 20 de mayo de 2020, el Concesionario informó a la ANI: “De acuerdo con el Contrato de Gestión, Administración y Operación, que Emgesa S.A. ESP le presta los servicios de gestión a la Sociedad Portuaria Central Cartagena S.A., requeridos para la administración, explotación, operación y mantenimiento de los activos de la Sociedad Portuaria Central Cartagena, desde el día 1 de agosto de 2010 hasta el día 30 de noviembre de 2022, motivo por el cual, la Sociedad Portuaria Central Cartagena S.A., no cuenta con personal propio._x000D_
_x000D_
En tal sentido, por sustracción de materia, la Sociedad Portuaria Central Cartagena S.A., no tendrá obligación de hacer pagos al sistema de seguridad social y parafiscales ni de suministrar certificados del revisor fiscal sobre dichos pagos, por no tener en propiedad talento humano contratado.”_x000D_
_x000D_
En ese orden de ideas, se evidenció cumplimiento de la acción de mejoramiento No. 1. Con relación a la acción de mejoramiento No. 2, se considera que el revisor fiscal de la Sociedad Portuaria Central Cartagena S.A o de Emgesa S.A. ESP debe remitir un certificado que acredite lo indicado por el Concesionario o un certificado que acredite los pagos al sistema de seguridad social y parafiscales de los contratistas que han trabajado en la construcción del muelle. Se modifica avance del plan de mejoramiento a 50%, informando lo correspondiente por correo electrónico. (Daniel Felipe Sáenz Lozano)
10/06/2020  Mediante correo electrónico del 9 de junio de 2020, el Líder del Equipo de Coordinación y Seguimiento del proyecto remitió certificado de la revisoría fiscal KPMG S.A.S en el cual se acredita “De acuerdo con lo manifestado por la administración de la Compañía, no cuenta en propiedad con personal activo bajo nómina propia, no obstante, tienen un Contrato de Gestión, Administración y Operación, donde Emgesa S.A. ESP le presta los servicios de gestión, para la administración, explotación, operación y mantenimiento de los activos de, desde el día 1 de agosto de 2010 hasta el día 30 de noviembre de 2022, motivo por el cual, la Sociedad Portuaria Central Cartagena S.A., no cuenta con personal propio”. A pesar de que la evidencia permite dar cierre a la No Conformidad, se recomendó adelantar seguimiento sobre pagos de los aportes al sistema de seguridad social y parafiscales exigidos por la Ley a los eventuales subcontratistas. (Daniel Felipe Sáenz Lozano)</t>
  </si>
  <si>
    <t xml:space="preserve">1.	En cuanto al reconocimiento de un evento eximente de responsabilidad el 27 de junio de 2019, no se evidenció que, dentro de los 15 días  siguientes a la notificación, la ANI manifestara si acepta o no la ocurrencia del evento eximente de responsabilidad notificado por el Concesionario; sin embargo, este término está reglamentado en la parte general del contrato de concesión, sección 14.3(c)(ii), según se cita a continuación:_x000D_
“Una vez efectuada la Notificación dentro del término indicado en la sección 14.2(d)(i) anterior, la Parte notificada deberá, dentro de los quince (15) Días siguientes a dicha Notificación, expresar si acepta, o no, la ocurrencia del Evento Eximente de Responsabilidad.”_x000D_
Al respecto, en el proceso de socialización de conclusiones parciales de auditoría, la Supervisión explicó una antinomia entre el plazo contractual de 15 días y los tiempos necesarios para cumplir el procedimiento para el trámite de estudio de un EER al interior de la Entidad; sin embargo, las disposiciones contractuales señaladas, están vigentes._x000D_
</t>
  </si>
  <si>
    <t>Autopista Conexión Pacífico 2</t>
  </si>
  <si>
    <t>27/01/2020</t>
  </si>
  <si>
    <t xml:space="preserve">
5/02/2020 Mediante radicado ANI No. 20201020025583 se respondió la comunicación con radicado 20195000204433 del 27 de diciembre de 2019, actualizando el avance de ejecución del plan de mejoramiento y recomendando nuevamente implementar acciones correctivas para superar la situación que dio origen a la No Coformidad. (Carlos Felipe Sánchez Pinzón)
10/07/2020 El 10 de julio de 2020 se envía memorando Rad ANI N. 20201020086273 solicitando las evidencias de ejecución de las acciones pendientes del plan de mejoramiento, que venció en enero de 2020, o ajustes del mismo a partir del plan de mejoramiento propuesto por la Entidad para subsanar la No Conformidad No. 3825 formulada en la auditoría a la gestión de la ANI respecto al reconocimiento de EER, adelantada entre febrero y mayo de 2020. (Adriana Barrios Rodríguez)
31/07/2020 El 28 de julio se recibe memorando Rad ANI 20205000093403 solicitando incorporar las acciones de mejoramiento propuestas para la No Conformidad 3825  formulada en la auditoría a la gestión de la ANI respecto al reconocimiento de EER y solicitándo como nueva fecha de finalización del PMP el 31 de diciembre de 2020, al respecto la OCI responde con memorando Rad ANI 20201020095293 del 31 de julio de 2020 aceptando cuanto solicitado por la supervisión.  (Adriana Barrios Rodríguez)
24/01/2021 se recibe memorando 20215000008753 del 13 de enero de 2021 presentando los avances en el Plan de Mejoramiento, la OCI responde con memorando 20211020018023 del 20 de enero de 2021, cambiando el avance al 50%. (Adriana Barrios Rodríguez)
16/02/2021  -Modificación de fecha- Se ajusta fecha de terminación a 31/12/2021 con base en solicitud recibida mediante radicado ANI No. 20215000033743 del 11/02/2021 (Adriana Barrios Rodríguez)
29/07/2021  -Modificación de fecha- Mediante memorando con radicado ANI No. 20215000104103 del 28 de julio de 2021 la Vicepresidencia Ejecutiva solicitó prórroga para dar cumplimiento al plan de mejoramiento, en virtud de la gestión que actualmente se adelanta con la CCI. La OCI respondió la solicitud a través del memorando ANI No. 20211020104833 del 29 de julio de 2021. (Adriana Barrios Rodríguez)
29/07/2022  -Modificación de fecha- Mediante correo electrónico del 29 de julio de 2022 la Supervisión informó que las acciones de mejoramiento se encontraban en curso, proponiendo 30/11/2022 como nueva fecha de finalización. (Adriana Barrios Rodríguez)
24/11/2022  -Modificación de fecha- Mediante memorando con radicado ANI No. 20221020143553 del 23 de noviembre de 2022 la Oficina de Control Interno se pronunció favorablemente respecto a solicitud de prórroga del plan de mejoramiento hasta el 31 de diciembre de 2023. (Adriana Barrios Rodríguez)
13/12/2023 Se realiza seguimiento de avance en el plan de mejoramiento de la No conformidad por correo electrónico. (Adriana Barrios Rodríguez)
20/12/2023  -Modificación de fecha- Mediante memorando ANI No. 20231020192963 del 18-12-2023, la Oficina de Control Interno se pronunció favorablemente, respecto a solicitud de prórroga para dar cumplimiento al plan de mejoramiento. (Adriana Barrios Rodríguez)</t>
  </si>
  <si>
    <t>https://anionline.sharepoint.com/:f:/s/PMPMotor/EnLrPRmdEC5OhDauFLI03S0BWqsPb714xxoNThV7-N8A-A?e=oXW0AG</t>
  </si>
  <si>
    <t xml:space="preserve">1.	En la gestión por parte de la ANI para la atención de los presuntos Eventos Eximentes de Responsabilidad solicitados por el Concesionario, no se evidenció que la ANI expresara si acepta, o no, la ocurrencia de los Eventos Eximentes de Responsabilidad notificados por el Concesionario dentro de los 15 días siguientes a la notificación. Por ejemplo, el presunto EER por la contingencia de Bogotá – Villavicencio, solicitado por el Concesionario mediante Rad. 20194090661922 de 28/06/2019. La ANI allegó al Concesionario su concepto negativo al respecto mediante Rad. 20195000289021 de 27/08/2019. También se tiene el caso del EER solicitado por el bloqueo de vías mediante Rad. 20194090473182 de 10/05/2019, para el cual la ANI envió la respuesta negativa al Concesionario mediante Rad. 20195000246511 del 30/07/2019; sin embargo, este término está consignado en la Parte General del Contrato de Concesión N. 009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Responsabilidad.”_x000D_
</t>
  </si>
  <si>
    <t>Transversal del Sisga</t>
  </si>
  <si>
    <t>1.	En razón a los mayores tiempos que se generan por la complejidad de análisis de los EER por parte de la Interventoría, el proceso interno en la Agencia y considerando que este mismo caso se ha presentado en el proyecto 4G Autopista Pacífico 2, de la Vicepresidencia Ejecutiva, se solicitará a la Vicepresidencia de Estructuración, revisar y ajustar el plazo establecido para aceptación o no de un EER para los próximos Contratos de Concesión que se suscriban, ya que este ha sido insuficiente.
2.	Solicitar a la Gerencia de Contratación de la ANI, que una vez culminen los contratos de Interventoría de los proyectos 4G en ejecución y se licite los nuevos contratos de Interventoría. 
considere establecer un plazo de respuesta para las solicitudes o consultas que formule la ANI en relación con ocurrencia de un presunto EER, dependiendo de la complejidad del mismo.</t>
  </si>
  <si>
    <t>28/01/2020</t>
  </si>
  <si>
    <t>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“Una vez revisada la comunicación, procedemos a incorporar las acciones y fechas consignadas en el plan de mejoramiento por procesos de la Entidad (disponible en https://www.ani.gov.co/planes/plan-mejoramiento-procesos-pmp-21720) según su propuesta.
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
En consecuencia, recomendamos complementar el plan de mejoramiento formulando acciones correctivas para la no conformidad No. 3775, que conduzcan a garantizar el cumplimiento de los términos contractuales señalados por parte de la ANI.” (Mary Alexandra Cuenca Noreña)
05/06/2020 La supervisión allego mediante memo Rad 20205000030243 y 20205000025293 a esta oficina la siguiente documentación: _x000D_
_x000D_
1.	Memorando 20205000021053 donde se solicitó a la VE, revisar los tiempos de respuesta por parte de la Agencia para aceptar o negar un EER para los próximos contratos de concesión _x000D_
2.	Memorando 20205000021053 Remitió solicitud al GIT de contratación relacionada con revisión del tiempo para que el interventor emita su concepto en referencia a un EER en los contratos de interventoría. _x000D_
 (Mary Alexandra Cuenca Noreña)</t>
  </si>
  <si>
    <t>31/10/2019</t>
  </si>
  <si>
    <t xml:space="preserve">2.	En virtud de la solicitud del Concesionario mediante Rad ANI 20194090715662 del 12/07/2019 a la ANI del Plan de Manejo de Tráfico para las intervenciones en el sector del Puente Sutatenza, no se evidenció que la ANI hubiera otorgado la aprobación o negación del PMT al Concesionario; sin embargo, este término está consignado en la sección 4.5.8. Supervisión al PMT del Manual del Señalización vial de 2015, citada a continuación: _x000D_
“El responsable de la revisión, aprobación, seguimiento y retroalimentación de los PMT para obras civiles que se ejecuten en las vías debe tener los respectivos controles para que el plan diseñado sea el mismo implementado en el terreno y a lo largo de todo el proceso de ejecución de los trabajos. La autoridad de tránsito de la jurisdicción será la encargada de dar aprobación previa al inicio de las obras al PMT. En el caso de autopistas y carreteras será la entidad responsable de la vía.”_x000D_
</t>
  </si>
  <si>
    <t>1.	Incluir dentro de la respuesta a la notificación de Evento Eximente de Responsabilidad relacionada con la Contingencia de la vía Bogotá Villavicencio, el concepto de la Agencia Nacional de Infraestructura relacionada con la solicitud de aprobación de PMT para que el Concesionario adelantara actividades en el sector del Puente Sutatenza.</t>
  </si>
  <si>
    <t xml:space="preserve">
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“Una vez revisada la comunicación, procedemos a incorporar las acciones y fechas consignadas en el plan de mejoramiento por procesos de la Entidad (disponible en https://www.ani.gov.co/planes/plan-mejoramiento-procesos-pmp-21720) según su propuesta.
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
En consecuencia, recomendamos complementar el plan de mejoramiento formulando acciones correctivas para la no conformidad No. 3775, que conduzcan a garantizar el cumplimiento de los términos contractuales señalados por parte de la ANI.” (Mary Alexandra Cuenca Noreña)
05/06/2020 La supervisión allego mediante memo Rad 20205000030243 y 20205000025293 a esta oficina la siguiente documentación: _x000D_
_x000D_
1.	Oficio 20205000023391 donde la Agencia remitió respuesta a la comunicación del concesionario con rad 20194090715662 (solicitud de PMT) _x000D_
 (Mary Alexandra Cuenca Noreña)</t>
  </si>
  <si>
    <t xml:space="preserve">1.	Dentro de la muestra selectiva que se tomó para el desarrollo de la auditoría técnica, se evidenció que la interventoría ha respondido las solicitudes o consultas de la Agencia Nacional de Infraestructura fuera de los términos establecidos en el Contrato de Interventoría N. 416 de 2015; sin embargo, este término esta consignado en la sección (a) Área Administrativa del literal 5.3.3 Funciones Generales del Plan de Cargas, citada a continuación: _x000D_
“Responder a las solicitudes o consultas que le formule la AGENCIA NACIONAL DE INFRAESTRUCTURA o el Concesionario en un término no mayor a diez (10) días hábiles contados a partir de la fecha de solicitud. Este término podrá ser ampliad de mutuo acuerdo, cuando la naturaleza de la consulta así lo requiera.”_x000D_
</t>
  </si>
  <si>
    <t>1.	Establecer un mecanismo de alerta en el cuadro de control de correspondencia_x000D_
2.	Reunión interna socializando el análisis de causa y las acciones correctivas, generando compromisos mediante acta._x000D_
3.	Notificar a los especialistas y asesores sobre la no conformidad solicitándoles un compromiso para responder dentro de los tiempos contractuales._x000D_
4.	Realizar una dinámica de equipo para actualizar conceptos claves sobre el Contrato_x000D_
5.	Notificar y justificar al Director de Proyecto con mínimo 3 días antes del vencimiento de la solicitud que se requiere la ampliación del plazo._x000D_
6.	Revisar y ajustar el procedimiento para la gestión de comunicaciones e indicadores de informes de gestión.</t>
  </si>
  <si>
    <t xml:space="preserve">
05/06/2020 Mediante correo electrónico la Interventoria allega a esta Oficina evidencia de lo siguiente: _x000D_
1. Determinación de mecanismo de alerta en cuadro de control. _x000D_
2. Acta de reunión interna socializando el análisis de causa y las acciones correctivas._x000D_
3. Correos de notificación a los especialistas y asesores solicitándoles un compromiso para responder dentro de los tiempos contractuales_x000D_
4. Dinámica de capacitación para los empleados de respuestas en los términos establecidos “Quien quiere ser millonario” _x000D_
5. Correos de alerta de notificación de vencimiento. _x000D_
6. Revisión y corrección de la alerta del cuadro de control._x000D_
 (Mary Alexandra Cuenca Noreña)</t>
  </si>
  <si>
    <t>Persiste el incumplimiento al deber contenido en el artículo 22 de la Resolución interna No. 1185 de 2017, razón por la que se reiteran las No Conformidades identificadas con los números 2058/2014, 2968/2015, 2972/2015, 3278/2016, 3281/2016 y 3276/2016 (50%), por cuanto que una vez vencido el plazo para el cumplimiento de las metas no se acreditó gestión ni cumplimiento efectivo de las unidades formuladas a modo de acción de mejora por parte de la Vicepresidencia Jurídica (5.2.1.)</t>
  </si>
  <si>
    <t>Vicepresidencia Jurídica</t>
  </si>
  <si>
    <t xml:space="preserve">Mediante radicados Nos. 20197010058263, 20191020066853 y 20197010129273, el GIT Defensa Judicial formula los planes de mejoramiento a fecha 31/12/2019. </t>
  </si>
  <si>
    <t>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12/04/2022 A través de correo electrónico de 22 de marzo de 2022, se acreditó el cargue en carpeta compartida de las UM1 a UM3 del plan.  (Andrés Fernando Huérfano Huérfano)</t>
  </si>
  <si>
    <t>https://anionline.sharepoint.com/:f:/s/PMPMotor/EruG0WCcNIRIt6SF1GU7JgsBj6ioycajdhHTEFImJSPWuw?e=zeHucK</t>
  </si>
  <si>
    <t>Se revisó la información registrada en ANISCOPIO y relativa a la “Ficha Proyecto”, observando que para el proyecto carretero 1G – Santa Marta – Riohacha – Paraguachón se presenta inconsistencia en la página 8”Avance tipo de actividad” de la ficha técnica, toda vez que, registra como actividad pendiente la construcción de un puente, pero al revisar el cumplimiento contractual el proyecto en mención se encuentra 100% ejecutado y en estado “OPERACIÓN” por lo que no tendría infraestructura pendiente de ejecución._x000D_
_x000D_
Lo anterior, denota inobservancia de lo establecido en el artículo 3° de la Ley 1712 de 2014 “Por medio de la cual se crea la Ley de Transparencia y del Derecho de Acceso a la Información Pública Nacional y se dictan otras disposiciones.”</t>
  </si>
  <si>
    <t>Revisión y ajuste en ANISCOPIO del avance de obras terminadas para el proyecto Santa Marta - Riobacha - Paraguachón.</t>
  </si>
  <si>
    <t>31/01/2020</t>
  </si>
  <si>
    <t xml:space="preserve">
31/01/2020 Mediante memorando No. 2019-500-019900-3 del 20 de diciembre de 2019, la dependencia suscribió el plan y aportó el soporte que da cuenta del cumplimiento de la acción corrección._x000D_
Ya no se encuentra pendiente ningún puente. (Yuber Alexander Peña Cárdenas)</t>
  </si>
  <si>
    <t>30/10/2019</t>
  </si>
  <si>
    <t xml:space="preserve">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5.2.1 Continúa vigente lo verificado en el Informe de Seguimiento al Cumplimiento de las Acciones de Repetición del mes de junio de 2019, ya que a la fecha de corte de este informe no se habían presentado al comité de Conciliación, respecto a los siguientes actos administrativos:
i)  Pagos efectuados por la ANI en diciembre de 2018, ordenados en las Resoluciones 2277 y 2278 del 17 de diciembre de 2018;
ii)  Pagos realizados el 5 de febrero y el 7 de febrero de 2019, ordenados por las Resoluciones 2830 y 2397 del 27 de diciembre de 2018; y el 
iii) Laudo Arbitral ANI – CONSORCIO VIAL DE LOS ANDES con Títulos del Tesoro TES Clase B, reconocidos por el Ministerio de Hacienda y Crédito Público, a través de la Resolución 4680 del 10 de diciembre de 2018. 
</t>
  </si>
  <si>
    <t>Grupo interno de trabajo defensa judicial</t>
  </si>
  <si>
    <t xml:space="preserve">Octubre de 2019 </t>
  </si>
  <si>
    <t>CORRECTIVA
- Someter a consideración del Comité de Conciliación la recomendación por parte de los apoderado de la Entidad de iniciar o no la acción de repetición.
PREVENTIVA
- Unificación de controles diseñados para el control de pago de sentencias y trámites de acciones de repetición
- Establecimiento de luineaminetos para sesionar períodicamente en materia de acción de repetición
- Designación de funcionario del GIT de Defensa Judicial con dedicación exclusiva como secretario (a) técnico (a) del Comité de Conciliación como responsable de control a la gestión del Comité de Conciliación conforme al procedimiento adoptado para tal fin.</t>
  </si>
  <si>
    <t>07/05/2020. Los pagos a que se refiere esta no conformidad, corresponden: i) Resolución 2277 de 27 de diciembre de 2018, pago de 27/12/2018. Se presentó al Comité de Conciliación el 19/12/2019, se decidió: “Presentar demanda en ejercicio del medio de control de repetición.” ii) Resolución 2278 de 17/12/2018, fecha de pago 24/12/2018. Se presentó al Comité de Conciliación el 19/12/2019, se decidió: “Se presentará el 20/05/2020, al Comité de Conciliación, para inicio o no de Acción de Repetición.”  Se incluyó en la sesión del Comité de esa fecha. iii)  Laudo Arbitral ANI – CONSORCIO VIAL DE LOS ANDES del 3 de mayo de 2018. Se presentó al Comité en sesiones del 10/07/2019 y 30/10/2019, se aplazó la decisión. El 19/12/2019, se presentó al Comité, decidió: “No presentar demanda en ejercicio del medio de control de repetición.”
En Informe de Seguimiento a las Acciones de Repetición de marzo de 2020, se concluyó respecto a las resoluciones 2277 y 2278, que estaban por fuera del término de los cuatro (4) meses; sin embargo, el GIT de Defensa Judicial, adelantó las acciones correctivas propuestas en el plan de mejoramiento respecto a las no conformidades, presentando los asuntos en dichas sesiones.  (Martha Guzmán León)
05/06/2020 El asunto al que hace referencia la Resolución No. 2278 de 2018, fue sometido a consideración del Comité de Conciliación, en la sesión del 19 de diciembre de 2019, en la cual, los miembros del comité sugieren que el asunto sea excluido y sometido en la próxima sesión del Comité para asuntos de Repetición. En sesión realizada el día 21 de mayo de 2020, se sometió a consideración de los miembros del Comité y una vez debatida la recomendación por parte de la apoderada, los miembros del Comité deciden realizar un ajuste a la Ficha Técnica y volver a someter el asunto en la próxima sesión del Comité para asuntos de Repetición. Correo electrónico de 28/05/2020, Coordinador GIT Defensa Judicial. (Anexos) (Martha Guzmán León)
10/07/2020 09/07/2020. A través de correo electrónico del 1° de julio de 2020, se solicitó al Coordinador del GIT Defensa Judicial, la formulación del Plan de Mejoramiento. No se aportó.  (Martha Guzmán León)
10/08/2020. A través de correo electrónico de 23 de julio de 2020, se informó al Coordinador del GIT Defensa Judicial, el estado de la No conformidad, sin plan, solicitando la formulación del mismo.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13/11/2020 12/11/2020. Mediante correo electrónico del 15 de octubre de 2020, se informó al Coordinador del GIT de Defensa Judicial el estado de la no conformidad. Teniendo en cuenta lo solicitado por el Coordinador del GIT Defensa Judicial, mediante Memorando 20207010093183 del 27 de julio de 2020, se reprogramó la fecha de cumplimiento 31 de octubre de 2020; sin embargo, no se enviaron los soportes de cumplimiento del Plan en el término previsto. En consecuencia, la no conformidad está vencida. (Martha Guzmán León) (Martha Guzmán León)
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
24/12/2020 Se verificó en el Sistema Único de Gestión e Información Litigiosa del Estado - eKOGUI, que el Doctor Jaime Humberto Martínez Barrera, se encuentra activo desde el 18 de septiembre de 2019, en el Perfil Secretario Técnico del Comité de Conciliación. _x000D_
En cuanto a las acciones de mejoramiento formuladas por el Coordinador del GIT de Defensa Judicial, para la No conformidad 3780, en esencia, comprende el Plan de Acción SEPGF-019-Acción Correctiva, que se formuló el 30 de noviembre de 2020, para la No conformidad 3859, con fecha de vencimiento 31 de marzo de 2021. _x000D_
Por lo tanto, se evidencia cumplimiento de la acción para la No conformidad 3780 y se harán las anotaciones correspondientes en el plan de mejoramiento por procesos, con soporte en el "Informe de seguimiento al cumplimiento de las Acciones de Repetición del 2 de octubre al 30 de noviembre de 2020", del mes de diciembre de 2020.  (Martha Guzmán León)</t>
  </si>
  <si>
    <t xml:space="preserve">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5.2.2 De la información remitida por el Coordinador del GIT de Defensa Judicial, se establece que respecto al pago ordenado mediante Resolución 1416 del 2 de agosto de 2018, del Vicepresidente Jurídico, que se presentó al Comité de Conciliación el 10 de julio de 2019, y se decidió presentar demanda de repetición, venció el término de los dos (2) meses, sin que se hubiese presentado la demanda, de conformidad con lo previsto en el artículo 3 del Decreto 1167 de 2016, que  modifica el artículo 2.2.4.3.1.2.12. del Decreto 1069 de 2015, que establece 2 “ y se presente la correspondiente demanda, cuando la misma resulte procedente, dentro de los dos (2) meses siguientes a la decisión”. </t>
  </si>
  <si>
    <t>CORRECTIVA
Radicar las respectivas demandas dentro de los dos (2) meses siguientes a la autorización por parte del Comité de Conciliación</t>
  </si>
  <si>
    <t>07/05/2020. En los asuntos que se sometieron a consideración del Comité de Conciliación el 30 de octubre y 19 de diciembre de 2019, donde se acordó presentar demanda en ejercicio del medio de control de repetición, las demandas se presentaron dentro del término de dos (2) meses siguientes a la decisión, de conformidad con lo previsto en el artículo 3° del Decreto 1167 de 2016. 
El GIT de Defensa Judicial, no aportó los soportes de presentación de la demanda que ordenó el Comité en sesión de 10/07/2019, relacionado con el pago ordenado mediante Resolución 1416 del 2 de agosto de 2018, del Vicepresidente Jurídico.  (Martha Guzmán León)
05/06/2020 El asunto al que hace referencia la Resolución No. 1416 de 2018, el 19 de diciembre de 2019, se presentó demanda en ejercicio de la acción de repetición ante el Tribunal Administrativo de Cundinamarca al cual le correspondió el radicado No. 25000233600020190090900. Correo electrónico de 28/05/2020, Coordinador GIT Defensa Judicial. (Anexos) (Martha Guzmán León)</t>
  </si>
  <si>
    <t>No conformidad para los procesos de Gestión de Talento Humano, Gestión Jurídica, Gestión de la información y comunicaciones y Sistema Estratégico de Planeación y Gestión._x000D_
_x000D_
De acuerdo con la responsabilidad asignada a la primera línea de defensa a través del Manual para la administración de riesgos institucionales y anticorrupción en la ANI (SEPG-M-004 Versión 002 del 11 de julio de 2018), en la cual se estipula que: “Mantener actualizados los mapas de riesgos por procesos y mapas de riesgo de corrupción, de conformidad con las políticas institucionales aprobadas y las normas nacionales vigentes. Así como de velar por el cumplimiento de los lineamientos señalados por la metodología de administración del riego aprobada en lo concerniente al análisis del contexto estratégico, la identificación del riesgo, su análisis, valoración, medidas de tratamiento, monitoreo y seguimiento”(subrayado fuera de texto), se evidenció que los mapas de riesgos publicados en la página web de la Entidad, presentan inconsistencias asociadas a la valoración del riesgo después de controles y medias de tratamiento, incumpliendo de esta manera la responsabilidad señalada en el capítulo 5 denominado “responsables en la administración y gestión del riesgo” del manual mencionado anteriormente.</t>
  </si>
  <si>
    <t>Grupo Interno de Trabajo de Planeación, Grupo Interno de Trabajo de Talento Humano, Vicepresidencia Jurídica y Grupo Interno de trabajo de tecnologia de la información</t>
  </si>
  <si>
    <t>Se informa la siguiente corrección por parte del GIT de planeación a través del memorando interno radicado bajo el número 20196010182973 del 28/11/2019: ajustar el mapa de riesgos del proceso Sistema estratégico de Planeación y Gestión.
Se informa el siguiente plan de acción por parte del GIT de talento humano a través del memorando interno radicado bajo el número 20194030183983 del 29/11/2019:
1.	Remitir memorando al GIT de planeación, solicitando se remita la matriz de identificación de riesgos con las fórmulas corregidas. (06/12/2019)
2.	Actualizar la matriz de identificación de riesgos y remitirlas para revisión y publicación. (28/02/2020)
3.	Solicitar al GIT de planeación de la Vicepresidencia de planeación Riesgos y Entorno, se adelante una capacitación para el GIT de talento humano. (06/12/2019)
Se informa el siguiente plan de acción por parte de la Vicepresidencia Jurídica a través del memorando interno radicado bajo el número 20191010196843 del 18 de diciembre de 2019:
1.	Solicitar al GIT de planeación profundización en la metodología de gestión de riesgos (13/12/2019)
2.	Capacitar al equipo de riesgos del proceso jurídico en la metodología de gestión del riesgo. (30/06/2020).
3.	Solicitar al GIT de planeación mesa de trabajo para ajustar la matriz de riesgos del proceso gestión jurídica. (13/12/2019).
4.	Solicitar publicar en la página web de la entidad el mapa de riesgos ajustado (31/12/2019).</t>
  </si>
  <si>
    <t>12/12/2019: De acuerdo con el memorando interno radicado bajo el número 20196010182973 del 28 de noviembre del presente año, GIT de planeación, propone como corrección “ajustar el mapa de riesgo asociada al proceso Sistema Estratégico de Planeación y Gestión”. Se incorpora acción y fechas de cumplimiento.
Por otra parte, a través del memorando interno radicado bajo el número 20194030183983, el GIT de Talento Humano, envía el plan de acción para tratar esta no conformidad y el 18/12/2019, se recibe memorando interno radicado bajo el número 20191010196843, donde se informa el plan de acción que tomará la Vicepresidencia Jurídica para abordar esta no conformidad.
26/05/2020 Se solicitó a los responsables, a través de correo electrónico del 14 de mayo del presente año, reportar los avances y ajustar las fechas de cumplimiento de las acciones de mejora. (Yuly Andrea Ujueta Castillo )
11/06/2020 Teniendo en cuenta la solicitud realizada por el GIT de planeación a través del memorando interno radicado bajo el número 20206010070253 del 1 de junio del presente año, se informó a través de correo electrónico el 3 de junio del presente año, al GIT de Planeación que esta no conformidad hace referencia al cumplimiento de las responsabilidades asignadas como primera línea de defensa en materia de riesgos y se encuentra asociada a varios procesos de la Entidad. En este caso, se había relacionado una acción de mejora por parte del GIT de planeación asociado al ajuste del mapa de riesgos correspondiente al proceso Sistema Estratégico de Planeación y Gestión. De acuerdo con los resultados de la última auditoría de riesgos, esta acción de mejora se cumplió, pero la acción no fue efectiva debido a que persisten las situaciones, ya expuestas en el informe de auditoría. De acuerdo con lo anterior, se recomienda generar un plan de mejoramiento que se encuentre relacionado con el cumplimiento de las responsabilidades asignadas a la primera línea de defensa._x000D_
_x000D_
Por lo anterior, no se registra plan de mejoramiento para esta no conformidad y se notifica a través de correo electrónico al GIT de planeación, recomendaciones para generar las acciones de mejora que contribuyan al tratamiento de esta no conformidad. (Yuly Andrea Ujueta Castillo )
21/09/2020 Los incumplimientos relacionados en esta no conformidad se encuentran asociados a la no conformidad 3815, generada en el informe de auditoría de la administración del riesgo de la Entidad en abril del presente año, se realiza el cierre de esta no conformidad y se mantiene la 3815 debido a que esta no conformidad está dirigida a todos los procesos y en la 3782 se dirigió la no conformidad a tres procesos. Se tendrán en cuenta los planes de mejoramiento formulados por los procesos para la no conformidad 3782 y se incluirán en la no conformidad 3815. (Yuly Andrea Ujueta Castillo )</t>
  </si>
  <si>
    <t xml:space="preserve">Segunda Línea de defensa: A cargo de servidores que tienen responsabilidades directas frente al monitoreo y evaluación del estados de los controles y la gestión del riesgo. Entre ellos pueden citarse: jefes de planeación o quienes hagan sus veces, coordinadores de equipos de trabajo, supervisores e interventores de contratos o proyectos, comités de riesgos (donde existan), comité de contratación, áreas financieras, de TIC, entre otros que generen información para el aseguramientos de la operación. _x000D_
No conformidad para el proceso asociado al Sistema Estratégico de Planeación y Gestión._x000D_
Los mapas de riesgo del año 2019, presentan inconsistencias en el cálculo de los riesgos residuales, ocasionando la asignación errada del tratamiento del riesgo y la no asignación de acciones de mitigación, debido a las inconsistencias que presentaban los formatos en materia de fórmulas. Teniendo en cuenta que el Grupo Interno de Trabajo de Planeación, realizó la revisión de los mapas de riesgos, antes de ser formalizados y aprobados por los líderes de los procesos auditados, se evidenció el incumplimiento de la siguiente responsabilidad señalada en el Manual Operativo del Modelo Integrado de Planeación y Gestión “Asegura que los controles y procesos de gestión del riesgo de la primera línea de defensa sean apropiadas y funcionen correctamente”._x000D_
De esta manera se dio lugar a la publicación de información no confiable, incumpliendo del Literal m del capítulo 6.1 del manual de la administración el riesgo de la ANI vigente, donde se estipula que, “La confiabilidad de la información a publicar será responsabilidad de quien tenga las funciones de la administración y la gestión de riesgos de la Entidad”. </t>
  </si>
  <si>
    <t>A través de memorando interno radicado bajo el número 20196010182973 se comunican las siguientes correcciones:
1.	Revisar y ajustar la formulación del formato SEPG-F-030 mapa de riesgos y medidas anticorrupción y enviarlo a los procesos. (20/12/2019)
2.	Realizar ajustes a los riesgos residuales de cada uno de los mapas de procesos, enviar a los responsables en caso de requerir acciones para que se planteen. (31/12/2019)
3.	Publicar en la página web los mapas de riesgos ajustados. (31/12/2019)
4.	Unificar el mapa de calor de riesgos de corrupción y procesos. (31/01/2020)</t>
  </si>
  <si>
    <t xml:space="preserve">
26/05/2020 Se solicitó a los responsables, a través de correo electrónico del 14 de mayo del presente año, reportar los avances y ajustar las fechas de cumplimiento de las acciones de mejora. (Yuly Andrea Ujueta Castillo )
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
_x000D_
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
_x000D_
En consecuencia, se realiza el cierre de esta no conformidad y se mantiene vigente la 3817 en donde se relacionará el Plan de Mejoramiento propuesto por el GIT de planeación. (Yuly Andrea Ujueta Castillo )</t>
  </si>
  <si>
    <t xml:space="preserve">1.	En la gestión por parte de la ANI para la atención de los presuntos Eventos Eximentes de Responsabilidad solicitados por el Concesionario, no se evidenció que la ANI expresara si acepta, o no, la ocurrencia del Evento Eximente de Responsabilidad notificado por el Concesionario dentro de los 15 días calendario siguientes a la notificación; como, por ejemplo, el presunto EER por el hallazgo arqueológico fortuito en la Unidad Funcional 1.1 notificado por el Concesionario mediante Rad ANI 20194090965842 del 13/09/2019 cuyo término vencía el 30/09/2019. Una vez socializada la no conformidad con el equipo de Supervisión, manifestaron lo siguiente : _x000D_
“(…) mediante comunicación número 20193120339761 de fecha 2 de octubre de 2019, la Agencia le informa al concesionario que se ha solicitado concepto integral a la Interventoria, y que una vez fuesen emitidos los respectivos conceptos por parte de las áreas del equipo de supervisión del proyecto, se daría respuesta sobre el EER, esto de conformidad con lo previsto en el Código de Procedimiento Administrativo y de lo Contencioso Administrativo. _x000D_
Igualmente, mediante memorando interno número 20193120145773 del 02 de octubre de 2019 se solicito concepto a todas las áreas del proyecto sobre la notificación del EER (…)”_x000D_
No obstante, de haber informado al Concesionario que se le notificaría en un término superior al contractual, esto se dio una vez se venció el termino y a la fecha este informe no se ha pronunciado; sin embargo, este término está consignado en la Parte General del Contrato de Concesión N. 007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Responsabilidad.”_x000D_
</t>
  </si>
  <si>
    <t>Puerta de Hierro - Cruz del Viso</t>
  </si>
  <si>
    <t>July Paola Rodríguez Ortiz</t>
  </si>
  <si>
    <t>Noviembre de 2019</t>
  </si>
  <si>
    <t>Noviembre</t>
  </si>
  <si>
    <t xml:space="preserve">1. Proponer al Concesionario que en el siguiente modificatorio al Contrato de Concesión, se Incluya un párrafo que permita la modificación de los plazos de respuesta para los Eventos Eximentes de Responsabilidad _x000D_
2. Si es el caso, una vez sea aprobada la propuesta, incluir la misma en el siguiente modificatorio a suscribir por las partes. </t>
  </si>
  <si>
    <t>28/01/2020 16/12/2019 – Mediante memorando ANI 20193120191283 de 11/12/2019 la Supervisión allega a esta oficina el plan de mejoramiento de la siguiente manera: 
1. Proponer al Concesionario que en el siguiente modificatorio al Contrato de Concesión, se Incluya un párrafo que permita la modificación de los plazos de respuesta para los Eventos Eximentes de Responsabilidad 
2. Si es el caso, una vez sea aprobada la propuesta, incluir la misma en el siguiente modificatorio a suscribir por las partes. 
Como fecha de cierre se propone el 31 de diciembre de 2020. 
Por lo anterior se realizará seguimiento continuo al cumplimiento de las acciones de mejora y registro de porcentaje de cumplimiento. 
 (Mary Alexandra Cuenca Noreña)
22/12/2020 22/12/2020 – Mediante correo electrónico se solicitó al equipo de supervisión allegar las evidencias de las acciones de mejora propuestas en el plan de mejoramiento de la no conformidad. (Mary Alexandra Cuenca Noreña)
23/12/2020  -Modificación de fecha- Mediante correo electrónico del 23 de diciembre de 2020 la Supervisión informó sobre cambios que tendrán los contratos de 5G en materia de análisis de reconocimiento de EER; sin embargo, debido a que el plan de mejoramiento no se ha cumplido se solicitó extensión del plazo hasta el 31 de diciembre de 2021. (Mary Alexandra Cuenca Noreña)
29/07/2021 La Supervisión mediante correo electrónico allega el memorando con Rad 20215000195131 donde “la ANI propone modificar los Contratos de Concesión de Cuarta Generación, teniendo en cuenta la justificación y la propuesta aquí manifestada, razón por la cual quedamos atentos a que ésta sea revisada, discutida y analizada; y una vez tengamos la respuesta de la entidad gremial que Usted preside, se iniciarían los trámites que sean pertinentes para la modificación con los Contratos de Concesion” 
Lo anterior, evidencia un avance del 50% en las acciones de mejoramiento para la no conformidad. 
 (Mary Alexandra Cuenca Noreña)
13/12/2021  -Modificación de fecha- Mediante correo electrónico del 08/12/2021, la Supervisión solicitó prórroga para dar cumplimiento al plan de mejoramiento, hasta el 31/12/2022, así "(...)solicitamos la extensión del plazo de cumplimiento de la observación, toda vez a la fecha, la solicitud aún se encuentra en análisis de la CCI, hasta el 31 de diciembre de 2022; fecha en la que se espera se encuentre suscrito el documento mediante el cual se realicen las modificaciones correspondientes a los Contratos de Concesión 4G."
 (Mary Alexandra Cuenca Noreña)
15/12/2021 -	En virtud de que la solicitud realizada a la CCI por medio del oficio con radicado ANI 20215000195131 del 29 de junio de 2021 aún se encuentra en análisis por parte de la CCI, por lo tanto, el equipo de Supervisión solicita sea extendida la fecha fin del cumplimiento de mejora para el 31 de diciembre de 2022. Por esto, se procede a la modificación de la fecha de cierre al 31 de diciembre de 2022. (50%).  (Mary Alexandra Cuenca Noreña)
16/12/2022 Mediante correo electronico del 6 de diciembre de 2022, se solicito evidencias de las acciones adelantadas en el plan de mejora, ya que, esta proximo a su fecha de terminacion.  (Mary Alexandra Cuenca Noreña)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(Mary Alexandra Cuenca Noreña)
3/04/2023  -Modificación de fecha- Mediante merando con radicado ANI No. 20235000050293 del 31-03-2023, la Vicepresidencia Ejecutiva informó:
Es necesario informar que el Concesionario mediante comunicación con radicado No. 20204090786042 del 21-08-2020, desistió de la solicitud del reconocimiento del Evento Eximente de Responsabilidad en los siguientes términos: "En esta oportunidad, y teniendo en cuenta que el pasado 21 de febrero de 2020 se solicitó a la ANI el Cierre de Periodo Especial tras la finalización de los trabajos de rescate arqueológico del contexto funerario, la Sociedad Concesionaria Vial Montes de María S.A.S. desiste de la solicitud de reconocimiento del Evento Eximente de Responsabilidad antes mencionado.".
Por su parte, desde la Agencia se remitió la comunicación a la Interventoría mediante comunicación con radicado No. 20203120244641 del 25-08-2020.
Con base en lo anterior, se manifiesta uno de los criterios subsecuentes para el análisis de efectividad, el cual se refiere a la desaparición o modificación del fundamento normativo.
Ahora bien,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Actualmente, dicha propuesta está en revisión al interior de la Agencia Nacional de Infraestructura.
Fecha de cumplimiento propuesta: 31-12-2023
 (Mary Alexandra Cuenca Noreña)
4/04/2023 Lo anterior se reportó a la Vicepresidencia Ejecutiva a través del memorando ANI No. 20231020050923 del 04-04-2023. (Mary Alexandra Cuenca Noreña)
3/05/2024 Mediante memorando con radicado ANI No. 20241020073823 del 02-05-2024 se solicitaron evidencias del cumplimiento del plan de mejoramiento. (July Paola Rodríguez Ortiz)
21/05/2024  -Modificación de fecha- Mediante memorando con radicado ANI No. 20243120079183 del 09-05-2024 la Vicepresidencia Ejecutiva atendió el requerimiento hecho por la Oficina de Control Interno a través del memorando ANI No. 20241020073823 del 2 de mayo de 2024; donde se sintetizan los avances para modificar los plazos contractuales con los que cuenta la ANI para pronunciarse ante solicitudes de EERs, informando que “(…) al interior de la ANI se está revisando este tema y en cuanto se tenga una directriz se procederá a informarla a Control Interno, por lo tanto se solicita prórroga para el cumplimiento de este hasta el 31 de diciembre de 2024.”
Por lo anterior se establece 31 de diciembre de 2024 como fecha de terminación del plan de mejoramiento. (July Paola Rodríguez Ortiz)</t>
  </si>
  <si>
    <t>15/11/2019</t>
  </si>
  <si>
    <t>https://anionline.sharepoint.com/:f:/s/PMPMotor/ErGCGLwK4rFGr0iuI15vhw4BzJlJ6UXpjKZWmGoqSE0wUQ?e=dDXeHZ</t>
  </si>
  <si>
    <t>INCUMPLIMIENTO AL PROCEDIMIENTO GEJU-P-002 DENOMINADO “COBRO PERSUASIVO Y COACTIVO” Y A LA NORMATIVIDAD EXTERNA QUE REGULA LOS PROCESOS DE COBRO PERSUASIVO Y COACTIVO._x000D_
Se observó la falta de soportes y/o registros de cumplimiento de algunas actividades y/o observaciones señaladas en el procedimiento denominado “Cobro persuasivo y coactivo”.</t>
  </si>
  <si>
    <t xml:space="preserve">1.Actualizar el procedimiento de “Cobro persuasivo y coactivo” GEJU-P-002                                                                      fecha de cumplimiento : 14/08/2020
2.Diseñar y adoptar herramienta ofimática incorporada al Sistema Integrado de Gestión para el control de los trámites de cobro persuasivo/coactivo     fecha de cumplimiento: 16/06/2020
3.Elaborar una hoja de control de registro de actuaciones dentro de cada trámite persuasivo y/o coactivo                       fecha de cumplimiento: 17/06/2020.
4.Establecer un reporte de seguimiento periódico a los procesos activos                                                                                fecha de cumplimiento: 16/06/2020
5.Ajuste de cada uno de los expedientes e incorporación  de la hoja de control documental                                                  fecha de cumplimiento 30/10/2020
6.Registrar los procesos activos en el instrumento de control                                                                                                        fecha de cumplimiento : 30/09/2020
7.Generar reporte periódico de los procesos activos                                                                                                                       fecha de cumplimiento: 15/03/2021
</t>
  </si>
  <si>
    <t>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
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
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
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
20-08-2020: Respecto de la actividad denominada "Actualización del procedimiento de cobro persuasivo y coactivo"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
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
10/11/2020 Mediante correo electrónico del 1 de octubre de 2020 la OCI solicitó avance de cumplimiento de la actividad No. 5 denominada " Ajuste de cada uno de los expedientes e incorporación de la hoja de control documental fecha de cumplimiento 30/10/2020."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 le solicito por favor se prorrogue el plazo para el cumplimiento del plan de mejoramiento para las no conformidades No. 3785-3786-3787-3788 hasta el 30 de marzo de 2021...",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
10/11/2020  -Modificación de fecha- analizados los argumentos la Oficina de Control Interno aprobó el plazo e informó al líder del proceso vía correo electrónico del 9 de noviembre de 2020. (Aurora Andrea Reyes Saavedra)
09/04/2021 Mediante correo electrónico del 9 de marzo de 2021 la OCI solicitó avance de cumplimiento de la actividad No. 5 denominada " Ajuste de cada uno de los expedientes e incorporación de la hoja de control documental fecha de cumplimiento 30/10/2020." mediante memorando 20217010056473 del 6 de abril de 2021 la Coordinación de Defensa Jurídica indicó el cumplimiento total de las acciones, es así que mediante memorando No. 20211020060803 del 15 de abril de 2021 la Oficina de Control Interno dio respuesta e indicó, además: 
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
De esta manera se da un cumplimiento del 100% de todas las acciones de las No conformidades No. No. 3785-3786-3787 y 3788. (Aurora Andrea Reyes Saavedra)</t>
  </si>
  <si>
    <t xml:space="preserve">5.2.	DESACTUALIZACIÓN DEL PROCEDIMIENTO GEJU-P-002 DENOMINADO “COBRO PERSUASIVO Y COACTIVO”Del análisis documental al procedimiento, la entrevista realizada y la verificación adelantada a los expedientes que hacen parte de la muestra de auditoría se observó que algunas de las actividades realizadas hoy en día por el GIT de Defensa Judicial, no obedecen a las establecidas en el procedimiento denominado “Cobro Persuasivo y Coactivo”, las cuales se indican a continuación:_x000D_
1.	Asignación de los Procesos para Cobro Persuasivo y Coactivo. _x000D_
2.	Control de recepción de títulos ejecutivos para cobro persuasivo y/o coactivo._x000D_
3.	Número de requerimientos para agotar la etapa de persuasiva._x000D_
4.	Aprobación del acuerdo de pago por parte de la Vicepresidencia u Oficina solicitante del proceso de cobro. _x000D_
</t>
  </si>
  <si>
    <t xml:space="preserve">
1.Actualizar el procedimiento de “Cobro persuasivo y coactivo” GEJU-P-002                                                                       fecha de cumplimiento : 14/08/2020
2.Diseñar y adoptar herramienta ofimática incorporada al Sistema Integrado de Gestión para el control de los trámites de cobro persuasivo/coactivo     fecha de cumplimiento: 16/06/2020
3.Elaborar una hoja de control de registro de actuaciones dentro de cada trámite persuasivo y/o coactivo                       fecha de cumplimiento: 17/06/2020.
4.Establecer un reporte de seguimiento periódico a los procesos activos                                                                                  fecha de cumplimiento: 16/06/2020
5.Ajuste de cada uno de los expedientes e incorporación  de la hoja de control documental                                                  fecha de cumplimiento 30/10/2020
6.Registrar los procesos activos en el instrumento de control                                                                                                        fecha de cumplimiento : 30/09/2020
7.Generar reporte periódico de los procesos activos                                                                                                                       fecha de cumplimiento: 15/03/2021</t>
  </si>
  <si>
    <t>5.3. FALENCIA EN EL MECANISMO DE SEGUIMIENTO, AUTOCONTROL Y AUTOEVALUACIÓN DE LA GESTIÓN DE LOS PROCESOS DE COBRO PERSUASIVO Y COACTIVO EN LA AGENCIA NACIONAL DE INFRAESTRUCTURA._x000D_
_x000D_
- FALTA DE REGISTRO Y/O INFORMACIÓN DE RESOLUCIONES SANCIONATORIAS REMITIDAS PARA LA GESTIÓN DE COBRO EN LA ENTIDAD._x000D_
-  INCLUSIÓN DE INFORMACIÓN QUE NO CORRESPONDE A PROCESOS DE COBRO PERSUASIVO Y COACTIVO._x000D_
-  FALTA DE INCLUSIÓN DE INFORMACIÓN DE LAS ACTUACIONES PROCESALES EN LOS PROCESOS DE COBRO PERSUASIVO Y COACTIVO.</t>
  </si>
  <si>
    <t>1.Actualizar el procedimiento de “Cobro persuasivo y coactivo” GEJU-P-002                                                                       fecha de cumplimiento : 14/08/2020
2.Diseñar y adoptar herramienta ofimática incorporada al Sistema Integrado de Gestión para el control de los trámites de cobro persuasivo/coactivo     fecha de cumplimiento: 16/06/2020
3.Elaborar una hoja de control de registro de actuaciones dentro de cada trámite persuasivo y/o coactivo                       fecha de cumplimiento: 17/06/2020.
4.Establecer un reporte de seguimiento periódico a los procesos activos                                                                                  fecha de cumplimiento: 16/06/2020
5.Ajuste de cada uno de los expedientes e incorporación  de la hoja de control documental                                                  fecha de cumplimiento 30/10/2020
6.Registrar los procesos activos en el instrumento de control                                                                                                        fecha de cumplimiento : 30/09/2020
7.Generar reporte periódico de los procesos activos                                                                                                                       fecha de cumplimiento: 15/03/2021</t>
  </si>
  <si>
    <t xml:space="preserve">5.4.	DEBILIDADES EN LOS REGISTROS DE LAS ACTIVIDADES SEÑALADAS EN EL PROCEDIMIENTO INTERNO GEJU-P-002 DENOMINADO “COBRO PERSUASIVO Y COACTIVO”- PUNTOS DE CONTROL- ._x000D_
(i)	Algunas actividades no cuentan con puntos de control o registros; esto se evidencia en la siguiente actividad._x000D_
(ii)	No son claros los registros o puntos de control que permitan establecer el soporte del desarrollo de la actividad, su almacenamiento y ubicación; lo anterior se observó en la siguiente actividad. </t>
  </si>
  <si>
    <t>No se evidenció que desde la página web de la Interventoría se tenga acceso remoto a la operación de la báscula Fusagasugá permitiendo visualizar una panorámica de la instalación y del detalle del monitor de la báscula (indicador de peso), simultáneamente con los detalles del vehículo que se encuentra sobre la báscula, lo cual contraría las funciones generales de la Interventoría definidas en la sección 5.3.3 del Anexo 4 – Metodología y Plan de Cargas de Trabajo de los Pliegos de Condiciones del Concurso de Méritos de la Interventoría.</t>
  </si>
  <si>
    <t>1. Culminar el proceso de contratación con el proveedor seleccionado._x000D_
2. Verificación del funcionamiento de la señal de la báscula y el acceso desde la página de la Interventoría para asegurar la visualización de la panorámica de la instalación y del detalle del monitor de la báscula (indicador de peso), simultáneamente con los detalles del vehículo que se encuentra sobre la báscula._x000D_
3. Revisión periódica del funcionamiento de la página web y la báscula.</t>
  </si>
  <si>
    <t>16/01/2020</t>
  </si>
  <si>
    <t xml:space="preserve">
16/01/2020 Vía correo electrónico del 27 de diciembre se recibió copia de la comunicación con radicado No. CSI-ANI-OBRA-01452, en la cual, adicional a presentar el plan de mejoramiento, la Interventoría entrega evidencias de gestión que se ha venido adelantando para dar cumplimiento a la acción de mejoramiento No. 1, que incluyen la cotización del servicio por parte del proveedor DERSAT y la aprobación de la cotización al interior de la Interventoría. Se tiene pendiente evidenciar la culminación del proceso de contratación con el proveedor, así como el seguimiento remoto por parte de la Interventoría a la operación de la báscula Fusagasugá para dar cierre a la no conformidad._x000D_
_x000D_
Lo anterior se informa vía correo electrónico, poniendo bajo consideración que la fecha estimada del cierre del plan de mejoramiento es el 31 de enero de 2020. (Daniel Felipe Sáenz Lozano)
30/01/2020 Mediante memorando con radicado ANI 20204090064842 del 23 de enero de 2020, la Interventoría informó a la Vicepresidencia Ejecutiva que se ha reestablecido la emisión de señal de imagen desde la estación de pesaje Fusagasugá con recepción en la página web de la Interventoría (intercsi.com - usuario admin - clave admin2017). Lo indicado en este memorando se validó por la Oficina de Control Interno. El restablecimiento de la conexión evidencia cumplimiento del plan de mejoramiento; por lo tanto, se da cierre a la no conformidad, notificando el estado de esta a la Interventoría mediante correo electrónico. (Daniel Felipe Sáenz Lozano)</t>
  </si>
  <si>
    <t>No se evidenció que la Interventoría validara los egresos de la subcuenta Compensaciones Ambientales que, según el informe correspondiente a septiembre de 2019, registra pagos a terceros de $32,818,000, lo cual contraria su obligación de “(…) vigilar que los ingresos y egresos durante la ejecución de la concesión se ajusten a lo establecido en el Contrato de Concesión y en los Contratos Fiduciarios celebrados”, definida en la sección 5.3.3 (c) del Anexo 4 – Metodología y Plan de Cargas de Trabajo de los Pliegos de Condiciones del Concurso de Méritos de la Interventoría. Según la sección 3.15 (f) de la parte general del contrato de concesión No. 04 de 2016 “los recursos disponibles en esta Subcuenta Compensaciones Ambientales se destinarán única y exclusivamente a la atención de los pagos de las Compensaciones Ambientales (…)”; sin embargo, en el desarrollo de la auditoría se evidenció que no se han aprobado pagos con cargo a dicha subcuenta.</t>
  </si>
  <si>
    <t>1. Solicitar soportes a la fiducia de los respectivos desembolsos._x000D_
2. Enviar al área técnica respectiva (ambiental) para la validación de los pagos respectivos._x000D_
3. Emitir oficio dirigido al Concesionario solicitando el reintegro inmediato de los dineros desembolsados para el pago del FONAM, con los rendimientos correspondientes._x000D_
4. Mensualmente el área financiera enviará al área ambiental los movimientos de la subcuenta para su respectivo control y revisión._x000D_
5. En los informes mensuales del ambiental se incluirá seguimiento de los movimientos generados en la subcuenta._x000D_
6. Se reiterará al Concesionario la solicitud del comunicado CSI-ANI-OBRA-01418, recibido por el Concesionario el 29 de noviembre de 2019._x000D_
7. Mensualmente las áreas de predial y redes recibirán los extractos de financiera y en los informes mensuales incluirán el seguimiento de los movimientos generados de las subcuentas.</t>
  </si>
  <si>
    <t xml:space="preserve">
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
_x000D_
1. Solicitar soportes a la fiducia de los respectivos desembolsos: Se evidenció que el 26 de noviembre, vía correo electrónico, la Interventoría solicitó a la fiduciaria el soporte del egreso causado en marzo de 2018 por $32.818.000, cuyo beneficiario, según lo indicado por Interventoría, fue el Fondo Nacional Ambiental – FONAM._x000D_
_x000D_
2. Enviar al área técnica respectiva (ambiental) para la validación de los pagos respectivos: Se evidenció que una vez la fiduciaria remitió los soportes a la Interventoría, estos se remitieron al área ambiental el 27 de noviembre de 2019._x000D_
_x000D_
3. Emitir oficio dirigido al Concesionario solicitando el reintegro inmediato de los dineros desembolsados para el pago del FONAM con los rendimientos correspondientes: Se evidenció que mediante radicado ANI No. 20194091253722 del 2 de diciembre de 2019 (CSI-ANI-OBRA-01418) de Interventoría hizo la solicitud correspondiente al Concesionario._x000D_
_x000D_
4. Mensualmente el área financiera enviará al área ambiental los movimientos de la subcuenta para su respectivo control y revisión: Pendiente el recibo de evidencias al respecto._x000D_
_x000D_
5. En los informes mensuales del ambiental se incluirá seguimiento de los movimientos generados en la subcuenta: Pendiente el recibo de evidencias al respecto._x000D_
_x000D_
6. Se reiterará al concesionario la solicitud del comunicado CSI-ANI-OBRA-01418, recibido por el concesionario el 29 de noviembre de 2019: Se evidenció que mediante radicado ANI No. 20194091313582 del 16 de diciembre de 2019 (CSI-ANI-OBRA-01444) de Interventoría reiteró la solicitud al Concesionario._x000D_
_x000D_
7. Mensualmente las áreas de predial y redes recibirán los extractos de financiera y en los informes mensuales incluirán el seguimiento de los movimientos generados de las subcuentas: Se evidenció el envío de parte de la profesional financiera de la Interventoría, de los extractos correspondientes a noviembre de 2019, a las áreas encargadas del seguimiento al movimiento de redes y de predios. Pendiente evidenciar seguimiento en los informes mensuales de interventoría._x000D_
_x000D_
En virtud de que se evidenció el cumplimiento de cuatro de las siete acciones de mejoramiento, el avance del cumplimiento del plan de mejoramiento es del 57%._x000D_
_x000D_
Lo anterior se informa vía correo electrónico, poniendo bajo consideración que la fecha estimada del cierre del plan de mejoramiento es el 31 de enero de 2020, recomendando a la Interventoría incluir acciones asociadas al reembolso de los $32.818.000 ya que estas últimas atacarían la causa raíz que dio lugar a la no conformidad._x000D_
 (Daniel Felipe Sáenz Lozano)
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lo siguiente:_x000D_
_x000D_
Se evidenció cumplimiento de las acciones de mejoramiento No. 4 y 5, ya que la Interventoría demostró el envío de los extractos de la subcuenta ambiental, del área financiera al área ambiental, y demostró que en los informes mensuales incluyó una sección de seguimiento a los movimientos de dicha subcuenta (Sección 6.1.4.4 del informe correspondiente a diciembre de 2019)._x000D_
_x000D_
Con relación a la acción de mejoramiento No. 7, se considera que se tiene pendiente evidenciar el seguimiento por parte del área técnica y predial a los movimientos de las subcuentas de redes y predios, respectivamente._x000D_
_x000D_
Finalmente, se evidenció que se atacó la causa raíz de la no conformidad, ya que mediante radicado ANI No. 20204090113012 del 4/02/2020 la Interventoría informó a la Oficina de Control Interno que el Concesionario reintegró los $32.818.000 producto de la no conformidad. En dicha comunicación se informó que se tiene pendiente el ajuste de los rendimientos dejados de percibir._x000D_
_x000D_
Con base en lo anterior, vía correo electrónico se solicitó a la Interventoría evidencias de cumplimiento de la acción de mejoramiento No. 7 e informar si el Concesionario realizó el ajuste de los rendimientos dejados de percibir en la subcuenta ambiental, para dar cierre a la no conformidad. (Daniel Felipe Sáenz Lozano)
12/03/2020 Una vez revisado el contenido y los anexos de la comunicación con radicado ANI No. 20204090174612, mediante el cual la Interventoría atendió las observaciones realizadas mediante correo electrónico del 14/02/2020, entre otros, se evidenció lo siguiente:_x000D_
_x000D_
Con relación a costos prediales:_x000D_
_x000D_
• En la sección 6.3.4 de los informes mensuales de interventoría (Análisis de los instrumentos de gestión predial que lleva el Concesionario, velando que estén acordes con la información de las carpetas prediales y muestren el avance de la gestión), se evidencia seguimiento por parte del área técnica a los movimientos de la subcuenta predial._x000D_
• En la sección 7.3.3 de los informes mensuales de interventoría (Estimación de riesgo de sobrecostos con asignación público-privado), se evidencia seguimiento a los sobrecostos de la subcuenta predial, sobre lo cual se concluye en la sección 7.4 de dichos informes._x000D_
_x000D_
Con relación a costos asociados al manejo y/o traslado de redes:_x000D_
_x000D_
• En la sección 6.4.25 de los informes mensuales de interventoría (Seguimiento subcuenta redes), se evidencia seguimiento por parte del área técnica a los movimientos de la subcuenta redes._x000D_
• En las secciones 7.3.1 (Mapa de riesgos) y 7.4.3 (Redes) de los informes mensuales de interventoría se evidencia seguimiento al riesgo compartido con relación a sobrecostos en el traslado y/o manejo de redes del proyecto._x000D_
_x000D_
Con relación a ajuste de rendimientos de la subcuenta de compensaciones ambientales:_x000D_
_x000D_
• Mediante radicado de Vía 40 Express No. 202043000004501 el Concesionario solicita a la fiduciara el traslado de $14,961.41 a la subcuenta compensación ambiental. Traslado  correspondiente al ajuste de los rendimientos del día 20 al 24 de diciembre de 2019, correspondientes a pagos realizados al FONAM._x000D_
• Mediante radicado de fiduciaria Bancolombia No. 30370020096222297 se informa a la Vicepresidencia Ejecutiva el traslado de $14,961.41._x000D_
_x000D_
Con base en lo descrito se da cierre a la no conformidad, informando lo correspondiente a la Interventoría mediante correo electrónico._x000D_
 (Daniel Felipe Sáenz Lozano)</t>
  </si>
  <si>
    <t>No se evidenció que la Interventoría haya solicitado al Concesionario un cronograma de adquisición de predios que se encuentre en armonía con el plan de obras vigente, según lo dispuesto en la sección 2.8 del Apéndice Técnico 7 – Gestión Predial del contrato de concesión No. 04 de 2016, lo cual no permite contar con una línea base (cronograma y metodología) como herramienta al control de la gestión predial faltante del proyecto.</t>
  </si>
  <si>
    <t>1. Solicitar por parte del área predial la actualización del cronograma de adquisición de predios en armonía con el plan de obras para las unidades funcionales cuyos diseños ya estén no objetados.
2. Solicitar al Concesionario la entrega del cronograma de adquisición de predios, de acuerdo con el plan de obras.
3. Reiterar al Concesionario la solicitud del cronograma.</t>
  </si>
  <si>
    <t xml:space="preserve">
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
_x000D_
1. Solicitar por parte del área predial la actualización del cronograma de adquisición de predios en armonía con el plan de obras para las unidades funcionales cuyos diseños ya estén no objetados: Se evidenció que la solicitud se hizo con el radicado ANI No. 20194091238332 del 27 de noviembre de 2019._x000D_
_x000D_
2. Solicitar al Concesionario la entrega del cronograma de adquisición de predios, de acuerdo con el plan de obras: Se evidenció que la solicitud se hizo en comité predial del 28 de noviembre de 2019; no obstante, la evidencia entregada no cuenta con la firma de los asistentes._x000D_
_x000D_
3. Reiterar al Concesionario la solicitud del cronograma: La Interventoría relaciona lo indicado para las acciones de mejoramiento No. 1 y 2; no obstante, teniendo en cuenta que el Concesionario no ha atendido la solicitud, se tendría pendiente evidenciar reiteraciones adicionales._x000D_
_x000D_
En virtud de que se evidenció el cumplimiento de dos de las tres acciones de mejoramiento, el avance del cumplimiento del plan de mejoramiento es del 67%._x000D_
_x000D_
Lo anterior se informa vía correo electrónico, recomendando proponer una fecha de terminación del plan de mejoramiento, la cual se estimó para 31 de enero de 2020 con base en las fechas propuestas para la terminación de los planes de mejoramiento de las no conformidades No. 3789 y 3790. Asimismo, se recomendó a la Interventoría incluir acciones asociadas al seguimiento de un PAP acorde al plan de obras vigente ya que estas últimas atacarían la causa raíz que dio lugar a la no conformidad. (Daniel Felipe Sáenz Lozano)
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que i) mediante comunicación con radicado ANI No. 20204090049312 del 20/01/2020 la Interventoría reiteró al Concesionario actualización del plan de adquisición predial, ii) mediante radicado de la concesión No. 202050000001811 se remitió a la Interventoría plan de adquisición predial actualizado, al cual se le hará seguimiento periódico según lo dispuesto en el acta de comité predial del 31-01-2020. Lo anterior permite dar cierre a la no conformidad. (Daniel Felipe Sáenz Lozano)</t>
  </si>
  <si>
    <t>No se evidenció que se expresara la aceptación, o no, de la ocurrencia de Eventos Eximentes de Responsabilidad (EER) dentro del término contractual, una vez efectuadas las notificaciones por parte del Concesionario, definido en la sección 14.2 (c) (iii) de la parte general del contrato de concesión No. 04 de 2016, así:_x000D_
_x000D_
“(iii) Una vez efectuada la Notificación dentro del término indicado en la Sección 13.1.1 (c)(i) anterior, la Parte notificada deberá, dentro de los quince (15) Días siguientes a dicha Notificación, expresar si acepta, o no, la ocurrencia del Evento Eximente de Responsabilidad.”_x000D_
_x000D_
Lo anterior se corrobora con los pronunciamientos de la Entidad frente a 1) la solicitud del Concesionario de reconocimiento de un EER como consecuencia de demoras en la obtención de un levantamiento de veda en la Unidad Funcional 8 (Radicado ANI No. 20194090026422 del 11 de enero de 2019), sobre el que la Entidad expresó la no aceptación cerca de dos meses después a la notificación (Radicado ANI No. 20195000081911 del 15 de marzo de 2019) y 2) la solicitud del Concesionario de reconocimiento de un EER como consecuencia de una fuerza mayor por redes que afectaba la ejecución de la Unidad Funcional 8 (Radicado ANI No. 20194090200172 del 27 de febrero de 2019), sobre el que la Entidad expresó la no aceptación cerca de tres meses después a la notificación (Radicado ANI No. 20195000168461 del 30 de mayo de 2019).</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</si>
  <si>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</si>
  <si>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05/02/2020 Mediante radicado 20201020025243 se respondió solicitud de la Vicepresidencia Ejecutiva, remitida mediante radicado 20195000204453, en la que se solicitó cierre de la no conformidad. La posición de la OCI al respecto fue que no se ha propuesto un plan de mejoramiento que ataque la causa raíz de la no conformidad, relacionada con el incumplimiento del término contractual para que la ANI se pronuncie frente a una solicitud de reconocimiento de un Evento Eximente de Responsabilidad (EER). (Daniel Felipe Sáenz Lozano)
01/03/2020 Mediante memorando ANI No. 20205000036063 del 25 de febrero de 2020, la Vicepresidencia Ejecutiva presentó plan de mejoramiento, que a juicio de la Oficina de Control Interno contempla únicamente acciones preventivas y no considera acciones para que la situación que dio lugar a la no conformidad no se vuelva a presentar en la ejecución del contrato No. 04/2016, lo cual se informará mediante comunicación oficial. 
En virtud de que en el plan de mejoramiento vigente se tienen evidencias del cumplimiento de la primera acción de mejoramiento se registra un avance del 50%. (Daniel Felipe Sáenz Lozano)
02/03/2020 Mediante radicado ANI No. 20201020040433 se informó a la Vicepresidencia Ejecutiva sobre las observaciones del plan de mejoramiento propuesto y entregado mediante 20205000036063. En términos generales, se considera que las acciones propuestas dentro del plan de mejoramiento son de carácter preventivo; por lo tanto, se recomendó tener en cuenta acciones correctivas orientadas a que en la ejecución del contrato de concesión No. 04 de 2016 se cumplan los términos contractuales para aceptar, o no, una solicitud de un Evento Eximente de Responsabilidad. (Daniel Felipe Sáenz Lozano)
10/06/2020 El 02 de junio de 2020, mediante correo electrónico, se informó al Líder del Equipo de Coordinación y Seguimiento del proyecto que el plan de mejoramiento vigente vence el 30 de junio de 2020 y que sobre este tema se tiene pendiente evidenciar el cumplimiento de la segunda acción de mejoramiento propuesta por la Supervisión “2. Solicitar a la Gerencia de Contratación de la ANI, que una vez culminen los contratos de Interventoría de los proyectos 4G en ejecución y se licite los nuevos contratos de Interventoría. considere establecer un plazo de respuesta para las solicitudes o consultas que formule la ANI en relación con ocurrencia de un presunto EER, dependiendo de la complejidad del mismo.”, así como respuesta a la recomendación dada por la Oficina de Control Interno mediante radicado ANI No. 20201020040433. (Daniel Felipe Sáenz Lozano)
06/07/2020 Mediante correo electrónico del 06 de julio de 2020, la Supervisión solicitó prorrogar la fecha de terminación de la segunda acción de mejoramiento hasta  diciembre de 2020, con base en las determinaciones y acciones de mejora que se puedan plantear a partir de los resultados de la auditoría  a la gestión de la ANI en el reconocimiento de eventos eximentes de responsabilidad durante la ejecución de los proyectos de asociación público-privada (Radicado ANI No. 20201020072493).
18/08/2020 Mediante radicado ANI No. 20205000101563 del 17 de agosto de 2020 la Supervisión informó que se acoge al plan de mejoramiento formulado entre las Vicepresidencias Ejecutiva, de Gestión Contractual, Jurídica y de Planeación, Riesgos y Entorno, relacionado con el tiempo que toma la ANI en dar respuesta a los Concesionarios sobre la aceptación o no de una solicitud de EER
La fecha estimada para el cumplimiento de estas acciones es el 30 de julio de 2021.
En ese orden de ideas, se procede a modificar el plan de mejoramiento así como su avance. (Daniel Felipe Sáenz Lozano)
14/07/2021  -Modificación de fecha- A partir de solicitud recibida mediante correo electrónico del 13 de julio de 2021 se prorroga fecha de terminación hasta el 30 de diciembre de 2021, debido a que a la fecha no se tiene certeza de la solicitud hecha por la ANI a la CCI con relación a la modificación de los plazos en los contratos de 4G para que la Entidad se pronuncie frente a una solicitud de EER (Radicado ANI No. 20215000195131 del 29 de junio de 2021). (Mary Alexandra Cuenca Noreña)
15/07/2021 Se evidenció el avance en la gestión con los Concesionarios para lograr una eventual modificación contractual que permita ampliar el término para resolver las solicitudes de EER, considerando el oficio remitido a la Cámara Colombiana de la Infraestructura con radicado 20215000195131 del 29 de junio de 2021; sin embargo, se considera que el cumplimiento de la acción está condicionada al pronunciamiento de la CCI y a la gestión que se derive de dicho pronunciamiento.
Se evidenció que en la “Parte General del Contrato de Concesión N. 1 de 2021” correspondiente al proyecto Nueva Malla Vial del Valle del Cauca de 5G, cláusula 14.2 Evento Eximente de Responsabilidad, se amplió el término con el que cuenta la Entidad para dar respuesta a las solicitudes de declaratoria de EER en la minuta del contrato de concesión 5G, por lo cual esta acción de mejoramiento se ha realizado y representa un 50% de avance en el plan de mejoramiento. (Mary Alexandra Cuenca Noreña)
14/12/2021  -Modificación de fecha- Mediante memorando ANI No. 20215000161473 del 12 de diciembre de 2021 se solicitó prórroga para dar cumplimiento al plan de mejoramieno hasta el 31/12/2022, con base en la gestión que actualmente se adelanta con el acompañamiento de la CCI. La Oficina de Control Interno se pronunció favorablemente a través del memorando con radicado ANI No. 20211020162273 del 14/12/2021. (Mary Alexandra Cuenca Noreña)
15/12/2021 -	Mediante memorando con rad 20215000161473 del 12 de diciembre de 2021, la supervisión solicitó la modificación de fecha para el cierre de la no conformidad 3792 para el 31 de diciembre de 2022. Por lo tanto, por medio de rad 20211020162273 la Oficina de Control Interno informó a la supervisión la modificación de la fecha para el 31 de diciembre de 2022.  (Mary Alexandra Cuenca Noreña)
15/12/2022  -Modificación de fecha- Mediante memorando con radicado ANI No. 20225000152503 del 9 de diciembre de 2022, la supervisión solicitó la modificación de fecha para el cierre de la no conformidad 3792 para el 31 de diciembre de 2023. Por lo tanto, por medio de memorando con radicado ANI No. 20221020155333 del 14 de diciembre de 2022 la Oficina de Control Interno informó a la supervisión la modificación de la fecha para el 31 de diciembre de 2023. (Mary Alexandra Cuenca Noreña)
11/12/2023 
El dia 4 de diciembre, se solicitó remitir a la Oficina de Control Interno la documentación que acredite el cumplimiento de las acciones de mejoramiento a la No Conformidad. (July Paola Rodríguez Ortiz)
3/05/2024 Mediante memorando con radicado ANI No. 20241020073823 del 02-05-2024 se solicitaron evidencias del cumplimiento del plan de mejoramiento. (July Paola Rodríguez Ortiz)
21/05/2024  -Modificación de fecha- Mediante memorando ANI No. 20245040079733 del 9 de mayo de 2024 la Vicepresidencia Ejecutiva atendió el requerimiento de la Oficina de Control Interno hecho a través del memorando ANI No. 20241020073823 del 2 de mayo de 2024; informando que, respecto a la acción de mejoramiento No. 1, “ (…) a la fecha se continua con las mesas de trabajo entre el equipo de apoyo a la supervisión del proyecto, el Concesionario y la Interventoría, con el fin de evaluar las condiciones para la posible suscripción de la modificación contractual propuesta o en su defecto el cumplimiento de los términos pactados contractualmente para atender las solicitudes de Eventos Eximentes de Responsabilidad,”  y por ende, solicitando prórroga para el cumplimiento del plan de mejoramiento hasta el 31 de diciembre de 2024.
Por lo anterior, se establece 31 de diciembre de 2024 como fecha de terminación del plan de mejoramiento. (July Paola Rodríguez Ortiz)</t>
  </si>
  <si>
    <t>https://anionline.sharepoint.com/:f:/s/PMPMotor/EtdL5BC6D9dPlPRcD40Mdd0Bq5QcRsHFna71C0wNuFD9dQ?e=wL68Bg</t>
  </si>
  <si>
    <t xml:space="preserve">1.	No se evidenció que la Supervisión lleve un control posterior a la ejecución de las inversiones contractuales, de manera que pueda establecer si estas han sido finalizadas a satisfacción (tanto técnica como contablemente) de acuerdo con el compromiso contractual de inversión o si es necesario activar los mecanismos conminatorios previstos en el contrato de concesión; sin embargo, esto hace parte de sus funciones, consignadas en el Manual de seguimiento a proyectos de interventoría y supervisión contractual de la ANI, sección 2.2.2, literal a:_x000D_
“Proponer metodologías y estrategias de carácter preventivo para garantizar la efectividad en el control y seguimiento del proyecto”._x000D_
</t>
  </si>
  <si>
    <t>Sociedad Portuaria del Dique S.A.</t>
  </si>
  <si>
    <t>Acción de mejoramiento 1 (14%): Mesa de Trabajo Gerencia Técnica y Gerencia Financiera / Acción de mejoramiento 2 (14%): Reportes de Avance de ejecución del Plan de Inversiones / Acción de mejoramiento 3 (14%): Mesa de Trabajo entre el Concesionario y el equipo Técnico-Financiero de la ANI para revisión y validación de los soportes presentados hasta diciembre de 2020 / Acción de mejoramiento 4 (14%):  Mesa de Trabajo entre el Concesionario y el equipo Técnico-Financiero de la ANI para revisión y validación de los soportes presentados en enero de 2021 / Acción de mejoramiento 5 (14%): Mesa de Trabajo Gerencia Técnica y Gerencia Financiera para consolidar información final para la imputación del Plan de Inversiones / Acción de mejoramiento 6 (14%): Mesa de Trabajo entre el Concesionario y el equipo Técnico-Financiero de la ANI para mostrar el ejercicio de imputación final y hacer los ajustes necesarios / Acción de mejoramiento 7 (16%): Documento de ACTA DE IMPUTACION con el balance final y aceptación de las inversiones ejecutadas.</t>
  </si>
  <si>
    <t>20/12/2019</t>
  </si>
  <si>
    <t>30/12/2021</t>
  </si>
  <si>
    <t xml:space="preserve">
25/06/2020 Mediante correo electrónico se recibieron avances de ejecución de primera acción de mejoramiento, del avance de la gestión de la supervisión y una solicitud de modificación de la fecha de finalización sustentada en dicha gestión. En vista de lo anterior y una vez revisados los soportes allegados, se modifica el avance del plan a un 25% y se modifica la fecha de finalización para el 31 de diciembre de 2020. (Carlos Felipe Sánchez Pinzón)
1/12/2020 Se realiza seguimiento a través de correo electrónico solicitando avance de las acciones de mejoramiento (Adriana Barrios Rodríguez)
07/12/2020  -Modificación de fecha- Se ajustó fecha de terminación del plan con base en cambios de las acciones de mejoramiento notificados por la Supervisión mediante correo electrónico del 3 de diciembre de 2020. (Adriana Barrios Rodríguez)
07/12/2020  -Modificación plan- Mediante correo electrónico del 3 de diciembre de 2020 la Supervisión solicitó modificación del plan de mejoramiento, debido a que, entre otros aspectos, la ejecución física de las obras en la terminal portuaria no han alcanzado el 100% de ejecución. (Adriana Barrios Rodríguez)
10/12/2020  -Modificación de fecha- Se ajustó fecha de terminación del plan con base en cambios de las acciones de mejoramiento notificados por la Supervisión mediante correo electrónico del 3 de diciembre de 2020. (Adriana Barrios Rodríguez)
10/12/2020 el 3 de diciembre de 2020 se recibe correo electrónico por parte de la Supervisión, evidenciando los avances en el plan de mejoramiento propuesto y solicitando algunas modificaciones al plan de mejoramiento y por consiguiente la ampliación del plazo a 30 de junio de 2021, la OCI procede a modificar lo solicitado por la Supervisión.  (Adriana Barrios Rodríguez)
30/06/2021  -Modificación de fecha- Mediante correo electrónico del 29 de junio de 2021, la Supervisión presenta estado de avance de plan de mejoramiento y solicita prorroga para acreditar su cumplimiento, hasta el 30 de octubre de 2021. (Adriana Barrios Rodríguez)
02/07/2021  -Modificación plan- Mediante correo electrónico del 29 de junio de 2021 la Supervisión presenta avances en el cumplimiento del plan de mejoramiento y solicita ajustes a las acciones, con base en el procedimiento de imputación del plan de inversiones. (Adriana Barrios Rodríguez)
2/07/2021 De acuerdo con las evidencias de realización de las primeras 4 acciones de mejoramiento, se procede a incluir un avance del 56% al plan de mejoramiento y se modifican las últimas 3 acciones de mejoramiento según solicitado por la Supervisión. (Adriana Barrios Rodríguez)
29/10/2021  -Modificación de fecha- Mediante correo electrónico la Supervisión presenta un informe mediante el cual expone los avances respecto a las acciones de mejoramiento 1 a 6, solicitando plazo hasta el 30/12/2021 para dar cumplimiento a la acción de mejoramiento No. 7. (Adriana Barrios Rodríguez)
10/11/2021 De acuerdo con las evidencias de realización de las acciones de mejoramiento 5 y 6, se procede a incluir un avance del 84% al plan de mejoramiento y se modifica la fecha de finalización para el 30 de diciembre de 2021. (Adriana Barrios Rodríguez)
20/12/2021 La Supervisión envió la información correspondiente al avance en el plan de mejoramiento, informando que estaba pendiente la radicación a VAF y la imputación, lo cual será adelantado en diciembre de 2021. (Adriana Barrios Rodríguez)
24/01/2022 2022 01 24: La Supervisión remitió a través de correo electrónico el memorando con radicado No. 20213080170093 del 27 de diciembre, desde la Vicepresidencia de Gestión Contractual se remite a la Vicepresidencia Administrativa y Financiera VAF en donde se evidencia la imputación de las inversiones ejecutadas con los valores a cuenta y riesgo y valores imputables al Plan de Inversión, por lo que se evidencia que ha cesado la causa que dio origen a la No Conformidad y se procede a dar cierre. (Adriana Barrios Rodríguez)</t>
  </si>
  <si>
    <t>22/11/2019</t>
  </si>
  <si>
    <t xml:space="preserve">2.	Se evidenció que mediante comunicado con radicado ANI No. 20193030188971 del 14 de junio de 2019 la ANI aprobó el cumplimiento del artículo tercero de la Resolución 1004 de la ANI de 2017, en cuanto a la presentación (por parte del Concesionario) de un cronograma de la ejecución de las inversiones contractuales; sin embargo, también se evidenció que para el momento de esta aprobación, el Concesionario había invertido en total USD 12.203 (cifra en valor presente) en la actividad de bitas de amarre, mientras que el compromiso contractual ascendía a USD 12.312 (cifra en valor presente)._x000D_
En consecuencia, la Supervisión aprobó un cronograma con unas inversiones presuntamente incumplidas en la actividad de bitas de amarre. Adicionalmente, a la fecha no se ha conminado al Concesionario al cumplimiento del compromiso contractual de Inversión, consignado en el numeral 3 de la cláusula sexta del Otrosí No. 1 y en el parágrafo segundo del Otrosí No. 2 del contrato de Concesión No. GG- P-DIQUE-0060 de 2004, respectivamente, según se cita a continuación:_x000D_
“Cumplir con el cronograma de ejecución del plan de inversiones”_x000D_
“La ejecución del Plan de Inversiones se debe desarrollar conforme al Cronograma autorizado a través del presente Otrosí”_x000D_
Lo anterior, en conexidad con el cumplimiento del cronograma de ejecución de inversiones presentado por el Concesionario y aprobado por la ANI, en cumplimiento de la Resolución No. 1004 de 2017 de la ANI._x000D_
Estas situaciones, evidencian incumplimiento de las funciones de Supervisión, consignadas en el Manual de seguimiento a proyectos e interventoría y supervisión contractual de la ANI, literales b y f:_x000D_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
Adicionalmente, son situaciones que fueron parcialmente alertadas por la Interventoría Planes Hidronsulta 005 (la cual estuvo contratada en el periodo comprendido entre el 15 de septiembre de 2017 y el 8 de noviembre de 2018) mediante radicado ANI No. 20184091199522 del 16 de noviembre de 2018._x000D_
</t>
  </si>
  <si>
    <t xml:space="preserve">1.	Mesa De trabajo Gerencia Financiera y Técnica
2.	Concepto INTEGRAL (Técnico y Financiero)
</t>
  </si>
  <si>
    <t xml:space="preserve">
25/06/2020 Mediante correo electróinico se solicitó modificar las acciones de mejoramiento planteadas como:
2.1.	Mesa de trabajo Gerencia Financiera, Gerencia Técnica y Gerencia Jurídica
2.2.	Concepto Técnico Cumplimiento Plan de Inversiones
2.3.	Concepto Financiero Cumplimiento Plan de Inversiones
2.4.	Concepto Jurídico Cumplimiento Plan de Inversiones
2.5.	Activar medidas que resulten de los conceptos internos de la ANI
Por las siguientes:
1.	Mesa De trabajo Gerencia Financiera y Técnica
2.	Concepto INTEGRAL (Técnico y Financiero)
En este sentido, se respondió a la Supervisión:
Frente a la solicitud de modificación del plan de mejoramiento, procedemos a incluirla dentro del plan de mejoramiento por procesos de la Entidad, recomendando que en la ejecución de las acciones se tenga en cuenta lo siguiente:
En la sección 5.1.3 del informe de auditoría a la supervisión e interventoría del proyecto (radicado ANI No. 20191020179663), se expresó la conclusión de la Oficina de Control Interno frente al seguimiento técnico y contable de las inversiones, así:
“(…) se evidenció que, de las inversiones hechas por el Concesionario hasta la fecha, la Supervisión no ha establecido cuales son a su cuenta y riesgo y cuales son imputables al plan de inversión, situación que ha venido siendo alertada por parte del área financiera del equipo de apoyo a la Supervisión.
Se considera que esta situación, genera que la Entidad pierda capacidad de vigilancia sobre el cumplimiento de la obligación del Concesionario de cumplir con el cronograma de ejecución de inversión, teniendo en cuenta que no se puede establecer si las inversiones imputables al plan de inversión son suficientes para dar cumplimiento al cronograma de ejecución de inversión y hacerle seguimiento al avance del VPN del proyecto.
A la vez, se considera que esta situación promueve la materialización del riesgo de 3 de los 14 riesgos de la matriz de riesgos del proceso de Gestión Contractual y Seguimiento de Proyectos de Infraestructura de Transporte, de la siguiente manera (…)”
 (Carlos Felipe Sánchez Pinzón)
8/07/2020 Mediante memorando con radicado ANI N. 2020-303-008047-3 la Supervisión solicitó el cierre de la No Conformidad presentando el cumplimiento de las dos acciones de mejoramiento. Respecto al concepto técnico y financiero informó sobre la ejecución de la bita y sobre la concordancia con la inversión según el VPN establecido en el contrato de concesión. _x000D_
Mediante memorando No. 20201020085303 la OCI informa que la Gerencia de Proyectos Portuarios ha realizado el Plan de Mejoramiento propuesto para subsanar la No Conformidad por lo tanto procede a cerrarla. Asimismo, recomendó implementar medidas preventivas para evitar que situaciones similares a las que originaron la No Conformidad se vuelvan a presentar en concesiones portuarias a cargo de la ANI. (Adriana Barrios Rodríguez)</t>
  </si>
  <si>
    <t>No se evidenció que la Supervisión solicitara al Concesionario con 6 meses de anticipación, la actualización de las pólizas a vencer (de cumplimiento y de responsabilidad civil extracontractual), según se establece en el procedimiento de “aprobación y administración de pólizas y demás garantías” (GCSP-P-012):
“10. Identificar con seis (6) meses de antelación las pólizas a vencer, de acuerdo a la alerta generada por el sistema de información Project Online, mediante correo electrónico (…).
11. Solicitar al tomador actualización de la póliza en los tiempos establecidos, informándole sobre el vencimiento, renovación o adición de la póliza por modificación de plazo, valor, entre otros.”
Adicionalmente, no se evidenció que una vez vencidas las pólizas (de cumplimiento y de responsabilidad civil extracontractual), se activaran los mecanismos para conminar al concesionario al cumplimiento de su obligación contractual consignada en el contrato de concesión No. GG- P-DIQUE-0060 de 2004, cláusula séptima, parágrafo primero, según se cita a continuación:
“Las garantías mencionadas en la presente cláusula deberán expedirse por periodos de cinco (5) años prorrogables en cada vencimiento hasta completar el plazo de la concesión y seis (6) meses más. En caso de ampliación deberá ser prorrogada o reajustada según el caso, por el mismo término y seis (6) meses más.” (subrayado fuera del texto).
Estas situaciones, evidencian incumplimiento de las funciones de Supervisión, consignadas en el Manual de seguimiento a proyectos e interventoría y supervisión contractual de la ANI, literales b y f: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t>
  </si>
  <si>
    <t xml:space="preserve">3.1.	Concepto Técnico relacionando condiciones de la póliza aprobada_x000D_
3.2.	Implementación Cuadro de Control de las pólizas en donde se puedan establecer alertas y fechas de compromisos para la presentación por parte del Concesionario y que sirva como medida preventiva para el Control del Cumplimiento de las Pólizas de los Contrato de Concesión Portuaria. _x000D_
</t>
  </si>
  <si>
    <t xml:space="preserve">
24/06/2020 Mediante correo electrónico se hizo seguimiento a los avances de ejecución de las acciones de mejoramiento de la no conformidad, indicando lo siguiente:_x000D_
_x000D_
La evidencia que me comparte puede servir para evidenciar la ejecución de la acción de mejoramiento 3.2, por lo que para dar cierre a esta no conformidad es necesario evidenciar la ejecución de la acción 3.1._x000D_
_x000D_
En cuanto a las no conformidades 3793 (control de inversiones) y 3794 (bita), al igual que la no conformidad 3795 (pólizas), tienen fecha de vencimiento el próximo 30 de junio, por lo que quedamos atentos a recibir los soportes de ejecución o una solicitud de cambio de fecha de finalización o plan de mejoramiento, justificados en la gestión adelantada a la fecha por la Supervisión. (Carlos Felipe Sánchez Pinzón)
24/06/2020 Mediante correo electrónico la Supervisión aportó las evidencias de ejecución de acciones de mejoramiento, las cuales, una vez revisadas por la Oficina de Control Interno, sirvieron como soporte para dar cierre a la no conformidad. (Carlos Felipe Sánchez Pinzón)</t>
  </si>
  <si>
    <t xml:space="preserve">Cronograma de trasferencias documentales:_x000D_
_x000D_
De acuerdo con lo señalado en el desarrollo del informe se observó la falta de emisión del cronograma de transferencias, respecto de la vigencia 2018, establecido en el procedimiento interno denominado archivo observación 3 y/o actividad No. 44._x000D_
_x000D_
De igual manera se evidenció que en el procedimiento existen diferencias en cuanto a la periodicidad del cronograma de trasferencias documentales, toda vez que en la observación 3 del procedimiento se indica la emisión anual, en la actividad 44 se indica la emisión de dos veces al año y en entrevista a la líder del proceso se indica que se realiza cada dos años.  _x000D_
</t>
  </si>
  <si>
    <t>Diciembre de 2019</t>
  </si>
  <si>
    <t>Diciembre</t>
  </si>
  <si>
    <t>1. Elaborar el Cronograma de transferencias _x000D_
2. Memorando de comunicación a los responsables con el cronograma de trabajo_x000D_
3. Elaborar y adoptar el procedimiento de Transferencias documentales.</t>
  </si>
  <si>
    <t xml:space="preserve">
4/08/2020 Se recibe correo electrónico por parte de la VAF, (26/07/2020) en el cual adjuntan soportes de las gestiones efectuadas: Relacion memorandos enviados a las vicepresidencias para el tema de cronograma de transferencias documentales, correo enviado a la VPPRE, referente con el procedimeinto de transferencias documentales. (Luz Mary Hernández Villadiego)</t>
  </si>
  <si>
    <t xml:space="preserve">Sala de Consulta de documentación en la Entidad_x000D_
 _x000D_
Se observó en la verificación realizada a las instalaciones de archivo ubicados en el segundo piso de la Entidad que el área asignada, para la atención y consulta de documentos, en la actualidad se encuentra ocupada para la radicación interna de documentos. Lo anterior evidencia incumplimiento de: (i) El procedimiento denominado Archivo actividad 52 y (ii) el Programa de Gestión Documental (PGD), acápite acceso y consulta, (Pág.14- 15 )._x000D_
</t>
  </si>
  <si>
    <t>Disponer de la sala de consulta de documentos en el piso 2 de la entidad</t>
  </si>
  <si>
    <t xml:space="preserve">
24/12/2020  -Modificación de fecha- Mediante correo la auditora solicita el cambio de acuerdo con el análisis de la viabilidad de su parte (2019)
14/07/2021 El 01/07/2021, la VAF, informó y soportó en correo electrónico, las acciones relacionadas con las No Conformidades 3797 y 3798:  _x000D_
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procerdió con la revisión de los soportes y registros fotográficos (5) , que evidencian lo concerniente con la disposición de la sala de consultas en la Entidad._x000D_
 (Luz Mary Hernández Villadiego)</t>
  </si>
  <si>
    <t>De acuerdo con los resultados de las visitas realizadas a las instalaciones donde se encuentra el archivo central y el archivo de gestión, expuestos en el desarrollo del presente informe, se evidenciaron debilidades en cuanto a la organización, almacenamiento, preservación y control de los archivos físicos y digitales que se encuentran en estos sitios, incumpliendo los parámetros establecidos en  : Manual del sistema integrado de conservación de documentos de archivo de la Agencia Nacional de Infraestructura la Ley General de archivo, Ley 594 de 2000 y sus acuerdos concordante sobre la materia. Por lo que se sugiere la adopción de acciones preventivas y correctivas a fin de evitar posibles eventos relacionados con la pérdida y/o deterioro de la documentación que se encuentra en ese depósito.</t>
  </si>
  <si>
    <t>1. Realizar un plan de trabajo para fortalecer la organización, almacenamiento, preservación y control de los archivos físicos y digitales._x000D_
_x000D_
2. Organización de 500.000 planos siempre y cuando sean descogenlados los recursos solicitados para ello._x000D_
_x000D_
3. Aseo para el archivo de fontibón y los archivos de gestión _x000D_
_x000D_
4. Realización de contrato de arrendamiento que incluya el aseo a los documentos, y demás elementos de la Gestión Documental de la bodega y areas de trabajo._x000D_
_x000D_
5. Socializaciones para fortalecer la gestión documental en la entidad._x000D_
_x000D_
6. Memorando dirigido al  GIT de Planeación para gestionar la aprobación de la Política de Gestión Documental de la Entidad y el reglamento de archivo en el siguiente Comité de Gestión y Desempeño.</t>
  </si>
  <si>
    <t xml:space="preserve">
24/12/2020  -Modificación de fecha- Mediante correo la auditora solicita el cambio de acuerdo con el análisis de la viabilidad de su parte (2019)
14/07/2021 El 01/07/2021, la VAF, informó y soportó en correo electrónico, las acciones relacionadas con las No Conformidades 3797 y 3798:  _x000D_
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procedió con la revisión y consulta de los soportes documentales enviados en las diferentes carpetas, al igual que los diferentes registros fotográficos que evidencian lo concerniente con el Estado Actual del Archivo de Gestión de la Entidad. Como soportes, se adjuntó, un plan de trabajo, organización de los planos, lo concerniente con el aseo de la Boodega situada en Fontibón, adicionalmente lo propio con el el actual contrato de arrendamiento de la Bodega de Archivo y la aprobación de diferentes documentos de Gestión: Reglamento de la Gestión documental y la política de gestión documental._x000D_
 (Luz Mary Hernández Villadiego)</t>
  </si>
  <si>
    <t>En el seguimiento a las disposiciones contenidas del artículo 3 del Decreto 1167 de 2016, que  modifica el artículo 2.2.4.3.1.2.12. del Decreto 1069 de 2015, y su aplicación por la ANI, para el periodo comprendido entre el 1 de Octubre y el 30 de noviembre de 2019, se encontró la siguiente no conformidad, por incumplimiento de la norma citada: 
En el primer asunto expuesto, demandados: Concesionario Vías de las Américas S.A.S./Valorcon S.A./Interventoría Vías de las Américas, se sometió a consideración al Comité de Conciliación para inicio o no de acción de repetición, el 30 de octubre de 2019, por fuera del término de cuatro (4) meses, a partir del pago el 22 de marzo de 2019. 
Teniendo en cuenta que se siguen presentando incumplimientos respecto a la presentación dentro del término, se recomienda implementar las acciones preventivas a la mayor brevedad.</t>
  </si>
  <si>
    <t>Acción correctiva_x000D_
Someter a consideración del_x000D_
Comité de Concilldción la_x000D_
recomendación por parte de los_x000D_
apoderados de la Entidad de iniciar_x000D_
0 no la Acción de Repetición dentro_x000D_
de los cuatro (4) meses siguientes_x000D_
contados a partir del pago._x000D_
_x000D_
Acciones preventivas_x000D_
1. Unifícación de controles diseñados para el control de_x000D_
pago desentenciasytrámitedeacdones de repetición_x000D_
2. Establecimiento de íineamentos para sesionar_x000D_
periódicamente en materia de acción de repetición_x000D_
3. Designación de funcionario del Gil de Defensa Judicial_x000D_
con dedicación exclusiva como secretario (a) Técnico_x000D_
(a) del Comité de Conciliación, como responsable de_x000D_
control a la gestión del Comité de Conciliación_x000D_
conforme ai procedimiento adoptado para tal fin</t>
  </si>
  <si>
    <t>Se envió correo electrónico el 12 de febrero de 2020, reiterandole al Doctor Andrés Mauricio Maya, Coordinador del GIT Defenda Judicial, lo solicitado a través de correo electrónico del 30 de enero de 2020, en el sentido de informar a la Oficina de Control Interno, dentro de los cinco (5) primeros días hábiles de los meses de febrero y marzo, los avances y acciones con los soportes que lo sustenten. 
07/05/2020. Resolución 398 de 12/03/2019, pago 20/03/2019, demandados: Concesionario Vías de las Américas S.A.S./Valorcon S.A./Interventoría Vías de las Américas. Se presentó al Comité de Conciliación el 10/07/2019, decidió: “Presentar demanda en ejercicio del medio de control de repetición.”
En Informe de Seguimiento a las Acciones de Repetición de marzo de 2020, se concluyó respecto a este asunto que se presentó al Comité el 10 de julio de 2019, que estaba por fuera del término de los cuatro (4) meses; sin embargo, el GIT de Defensa Judicial, adelantó las acciones correctivas propuestas en el plan de mejoramiento respecto a las no conformidades, presentando los asuntos en dichas sesiones.   (Martha Guzmán León)</t>
  </si>
  <si>
    <t>19/12/2019</t>
  </si>
  <si>
    <t>No se evidenciaron los soportes de la evaluación inicial del componente técnico, predial, social y ambiental, resultante de una visita de reconocimiento al proyecto Nueva Malla Vial del Valle del Cauca y Accesos Cali y Palmira conforme a lo definido en la actividad No. 13 del procedimiento EPIT-P-006.</t>
  </si>
  <si>
    <t>Se realizara la modificación del Procedimiento para establecer quienes son los encargados de realizar el reconocimiento de los proyectos.</t>
  </si>
  <si>
    <t>28/01/2020 Vía correo electrónico se solicitó a la Vicepresidencia de Estructuración el plan de mejoramiento para subsanar la no conformidad. El plazo recomendado para remitir este insumo a la OCI venció el 17 de enero de 2020. (Daniel Felipe Sáenz Lozano)
12/02/2020 Vía correo electrónico se recibe plan de mejoramiento de parte de la Vicepresidencia de Estructuración. (Daniel Felipe Sáenz Lozano)
28/05/2020 Se solicitó mediante correo electrónico a la Vicepresidencia de Estructuración que las evidencias del cumplimiento del plan de mejoramiento sean remitidas a la Oficina de Control Interno antes del vencimiento del plan vigente, 30 de junio de 2020. (Daniel Felipe Sáenz Lozano)
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del plan. (Daniel Felipe Sáenz Lozano)
06/10/2020 El 06 de octubre de 2020, vía correo electrónico, se solicitó a la Vicepresidencia de Estructuración evidencias del cumplimiento del plan de mejoramiento: “Se realizará la modificación del Procedimiento para establecer quienes son los encargados de realizar el reconocimiento de los proyectos.”, debido a que este tiene 31 de octubre de 2020 como fecha de terminación. (Daniel Felipe Sáenz Lozano)
06/10/2020  -Modificación de fecha- Mediante correo electrónico del 06 de octubre de 2020, la Vicepresidencia de Estructuración solicitó modificación a la fecha de terminación del plan de mejoramiento, argumentando, entre otros, que se requieren de una revisión exhaustiva y completa por parte del equipo técnico y financiero para actualizar el procedimiento EPIT-P-006. (2019)
11/06/2021 Teniendo en cuenta que el plan de mejoramiento vence el 30-06-2021, mediante correo electrónico se solicitó remitir evidencias que acrediten el cumplimiento de la acción de mejoramiento. (Daniel Felipe Sáenz Lozano)
24/06/2021  -Modificación de fecha- Mediante correo electrónico del 24 de junio de 2021 la Vicepresidencia de Estructuración solicita una prórroga hasta el 30 de septiembre de 2021 para dar cumplimiento al plan de mejoramiento. (Daniel Felipe Sáenz Lozano)
06/09/2021 Teniendo en cuenta que el plan de mejoramiento vence el 30-09-2021, mediante correo electrónico se solicitó remitir evidencias que acrediten el cumplimiento de la acción de mejoramiento (Daniel Felipe Sáenz Lozano)
21/09/2021  -Modificación de fecha- Mediante correo electrónico la Vicepresidencia de Estructuración solicitó prórroga para dar cumplimiento al plan de mejoramiento hasta el 28 de febrero de 2022. (Daniel Felipe Sáenz Lozano)
16/02/2022  -Modificación de fecha- Mediante correo electrónico, la Vicepresidencia de Estructuración indicó "(...) solicitamos prórroga para entregar las unidades de medida de las No Conformidades No. 3800 y 3802, con un plazo del 31 de julio de 2022". (Daniel Felipe Sáenz Lozano)
25/07/2022  -Modificación de fecha- En virtud del seguimiento realizado en el periodo, la Vicepresidencia de Estructuración, mediante correo electrónico, solicitó ampliación del plazo para dar cumplimiento al plan de mejoramiento hasta el 15-12-2022. (Daniel Felipe Sáenz Lozano)
01/12/2022 Mediante correo electrónico se solicitaron evidencias que acrediten el cumplimiento del plan de mejoramiento, dado que el vigente finaliza el 15/12/2022. (Daniel Felipe Sáenz Lozano)
07/12/2022  -Modificación de fecha- Mediante correo electrónico, la Vicepresidencia de Estructuración informa y solicita lo siguiente:
"Debido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
Por lo anterior, se establece 30 de junio de 2023 como fecha de terminación del plan de mejoramiento. (Daniel Felipe Sáenz Lozano)
3/06/2023 Mediante correo electrónico del 01-06-2023 se solicitaron evidencias del cumplimiento del plan de mejoramiento, teniendo en cuenta que la fecha de terminación del plan de mejoramiento se cumple el 30-06-2023. (Daniel Felipe Sáenz Lozano)
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 (Daniel Felipe Sáenz Lozano)
1/12/2023 Mediante correo electrónico se solicitó a la Vicepresidencia de Estructuración evidencias de cumplimiento del plan de mejoramiento. (Daniel Felipe Sáenz Lozano)
21/02/2024 Mediante correo electrónico se solicitó a la Vicepresidencia de Estructuración evidencias de cumplimiento del plan de mejoramiento.  (Daniel Felipe Sáenz Lozano)
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t>
  </si>
  <si>
    <t>17/12/2019</t>
  </si>
  <si>
    <t>https://anionline.sharepoint.com/:f:/s/PMPMotor/Enhur-Cz6jhFnYdUPJ135UoBYWMXHA9q-KUkZu7rwTpwsg?e=lpTRUs</t>
  </si>
  <si>
    <t xml:space="preserve">2.	A pesar de que, según los soportes entregados en la auditoría, la Entidad definió una posición unánime frente al plazo para pronunciarse sobre la factibilidad de un proyecto de iniciativa privada, según la cual superar los nueve meses definidos en el artículo No. 16 de la Ley 1508 no constituye la pérdida de competencia de la ANI para decidir sobre la factibilidad presentada por el originador, a la fecha de radicación de este informe de auditoría no se contaba con el acta suscrita del Comité Jurídico que adoptó dicha posición, de acuerdo con lo previsto en la Resolución No. 351 del 1 de marzo de 2019, que regula el funcionamiento de dicho Comité. </t>
  </si>
  <si>
    <t>Remitir a la Oficina de Control Interno copia del acta del Comité Jurídico con referencia a los plazos de factibilidad.</t>
  </si>
  <si>
    <t>19/02/2020</t>
  </si>
  <si>
    <t>28/01/2020 Vía correo electrónico se solicitó a la Vicepresidencia de Estructuración el plan de mejoramiento para subsanar la no conformidad. El plazo recomendado para remitir este insumo a la OCI venció el 17 de enero de 2020. (Daniel Felipe Sáenz Lozano)
19/02/2020 Mediante correo electrónico del 12 de febrero de 2020 la Vicepresidencia de Estructuración remitió copia del acta del comité jurídico del 9 de septiembre de 2019 en que se analizó el efecto jurídico del vencimiento de los nueve meses sin que se haya emitido pronunciamiento de la Entidad respecto de la evaluación de la etapa de factibilidad, concluyendo que el paso del tiempo no constituye la pérdida de competencia de la Entidad para decidir y, en ese sentido, hay facultad para tomar una decisión pasados los nueve meses. La copia remitida cuenta con las firmas de representantes de la Vicepresidencia Jurídica de la ANI. (Daniel Felipe Sáenz Lozano)</t>
  </si>
  <si>
    <t>No se evidenció que la estructuración de iniciativa privada del proyecto Aeropuertos del Suroccidente Colombiano contara con un Gerente de la Vicepresidencia de Estructuración a pesar de que el procedimiento EPIT-P-002 lo exige.</t>
  </si>
  <si>
    <t xml:space="preserve">1. Se contratará el Gerente de Aeropuertos. Fecha:  31 de marzo de 2020 (50%)._x000D_
_x000D_
2. Se modificara la actividad No. 2 del procedimiento EPIT-P-002, se incluirá que el Vicepresidente de Estructuración podrá realizar las labores del Gerente en caso de  existir esa vacante. 30 de junio de 2020. Fecha: 30 de junio de 2020. (50%)._x000D_
</t>
  </si>
  <si>
    <t>28/01/2020 Vía correo electrónico se solicitó a la Vicepresidencia de Estructuración el plan de mejoramiento para subsanar la no conformidad. El plazo recomendado para remitir este insumo a la OCI venció el 17 de enero de 2020.  (Daniel Felipe Sáenz Lozano)
12/02/2020 Vía correo electrónico, la Vicepresidencia de Estructuración remitió plan de mejoramiento para subsanar la no conformidad. (Daniel Felipe Sáenz Lozano)
12/03/2020 Vía correo electrónico la Vicepresidencia de Estructuración remitió soportes que evidencian el cumplimiento de la primera acción de mejoramiento, así:
1. Notificación de funciones correspondientes al cargo de Gerente de Proyectos o Funcional de la Vicepresidencia de Estructuración. Memorando No. 20204030043083.
2. Copia de Resolución No. 291 de 2020, por medio de la cual se nombró con carácter ordinario a Germán Andrés Fuertes Chaparro en el cargo de Gerente de Proyectos o Funcional.
Se modifica avance del plan de mejoramiento a 50%. (Daniel Felipe Sáenz Lozano)
28/05/2020 Se solicitó mediante correo electrónico a la Vicepresidencia de Estructuración que las evidencias del cumplimiento de la segunda acción de mejoramiento sean remitidas a la Oficina de Control Interno antes del vencimiento del plan vigente, 30 de junio de 2020. (Daniel Felipe Sáenz Lozano)
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 la segunda acción de mejoramiento. (Daniel Felipe Sáenz Lozano)
06/10/2020 El 06 de octubre de 2020, vía correo electrónico, se solicitó a la Vicepresidencia de Estructuración evidencias del cumplimiento de la acción de mejoramiento No. 2 “Se modificará la actividad No. 2 del procedimiento EPIT-P-002, se incluirá que el Vicepresidente de Estructuración podrá realizar las labores del Gerente en caso de existir esa vacante. (50%).”, debido a que el plan de mejoramiento tiene 31 de octubre de 2020 como fecha de terminación. (Daniel Felipe Sáenz Lozano)
06/10/2020  -Modificación de fecha- Mediante correo electrónico del 06 de octubre de 2020, la Vicepresidencia de Estructuración solicitó modificación a la fecha de terminación del plan de mejoramiento, argumentando, entre otros, que se requiere de una revisión exhaustiva y completa por parte del equipo técnico y financiero para actualizar el procedimiento EPIT-P-002. (Daniel Felipe Sáenz Lozano)
11/06/2021 Teniendo en cuenta que el plan de mejoramiento vence el 30-06-2021, mediante correo electrónico se solicitó remitir evidencias que acrediten el cumplimiento de la acción de mejoramiento No. 2. (Daniel Felipe Sáenz Lozano)
24/06/2021  -Modificación de fecha- Mediante correo electrónico del 24 de junio de 2021 la Vicepresidencia de Estructuración solicita una prórroga hasta el 30 de septiembre de 2021 para dar cumplimiento al plan de mejoramiento. (Daniel Felipe Sáenz Lozano)
06/09/2021 Teniendo en cuenta que el plan de mejoramiento vence el 30-09-2021, mediante correo electrónico se solicitó remitir evidencias que acrediten el cumplimiento de la acción de mejoramiento No. 2.  (Daniel Felipe Sáenz Lozano)
21/09/2021  -Modificación de fecha- Mediante correo electrónico la Vicepresidencia de Estructuración solicitó prórroga para dar cumplimiento al plan de mejoramiento hasta el 28 de febrero de 2022. (Daniel Felipe Sáenz Lozano)
16/02/2022  -Modificación de fecha- Mediante correo electrónico, la Vicepresidencia de Estructuración indicó "(...) solicitamos prórroga para entregar las unidades de medida de las No Conformidades No. 3800 y 3802, con un plazo del 31 de julio de 2022". (Daniel Felipe Sáenz Lozano)
25/07/2022  -Modificación de fecha- En virtud del seguimiento realizado en el periodo, la Vicepresidencia de Estructuración, mediante correo electrónico, solicitó ampliación del plazo para dar cumplimiento al plan de mejoramiento hasta el 15-12-2022. (Daniel Felipe Sáenz Lozano)
01/12/2022 Mediante correo electrónico se solicitaron evidencias que acrediten el cumplimiento del plan de mejoramiento, dado que el vigente finaliza el 15/12/2022. (Daniel Felipe Sáenz Lozano)
07/12/2022  -Modificación de fecha- Mediante correo electrónico, la Vicepresidencia de Estructuración informa y solicita lo siguiente:
"Debido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
Por lo anterior, se establece 30 de junio de 2023 como fecha de terminación del plan de mejoramiento. (Daniel Felipe Sáenz Lozano)
3/06/2023 Mediante correo electrónico del 01-06-2023 se solicitaron evidencias del cumplimiento del plan de mejoramiento, teniendo en cuenta que la fecha de terminación del plan de mejoramiento se cumple el 30-06-2023. (Daniel Felipe Sáenz Lozano)
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 (Daniel Felipe Sáenz Lozano)
1/12/2023 Mediante correo electrónico se solicitó a la Vicepresidencia de Estructuración evidencias de cumplimiento del plan de mejoramiento. (Daniel Felipe Sáenz Lozano)
21/02/2024 Mediante correo electrónico se solicitó a la Vicepresidencia de Estructuración evidencias de cumplimiento del plan de mejoramiento.  (Daniel Felipe Sáenz Lozano)
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t>
  </si>
  <si>
    <t>https://anionline.sharepoint.com/:f:/s/PMPMotor/EqWfVuvWBgVMi5rcjC8FjW8BZhjKjC8G1m2WXQ7HpP3qYg?e=KyPOUy</t>
  </si>
  <si>
    <t>1.	No se evidenció que los equipos de grabación de la Interventoría instalados en los peajes de la concesión estén disponibles para ser accedidos en tiempo real en las oficinas de la ANI; sin embargo, esta es una de sus obligaciones contractuales, consignada en el apéndice técnico 4 del contrato de Interventoría, numeral 5.3.3, literal e, según se cita a continuación:_x000D_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 (subrayado fuera del texto)</t>
  </si>
  <si>
    <t>Autopista Villavicencio - Yopal</t>
  </si>
  <si>
    <t>1. La interventoría realizará consecuciónde proveedor y análisis de propuestas para la prestación del servicio de internet en los puntos de peajes._x000D_
2.De ser factible la cobertura en la zona, se instalará el servicio de internet en cada punto de peaje para tener acceso remoto en la Interventoría y en la ANI._x000D_
3.De ser factible la cobertura en la zona, se realizaran pruebas de_x000D_
instalación del internet en cada punto de peaje._x000D_
4. En caso de no ser factible la cobertura del servicio de internet por_x000D_
parte de ningún proveedor en los puntos de peajes, se le informara a la ANI._x000D_
Fecha de terminación: 15-03-2020</t>
  </si>
  <si>
    <t>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
finalización se encuentran vencidas, por lo que se solicita allegar evidencias
de su ejecución. En caso de no contar con los equipos instalados y en
funcionamiento, informar cómo se le está dando cumplimiento a la obligación
y qué seguimiento se lleva desde la Supervisión de la ANI.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13 de mayo de 2020. (Adriana Barrios Rodríguez)
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
31/07/2020 El 23 de julio de 2020 se recibe el memorando con Rad ANI 20205000091833 en donde se presentan las evidencias de la interventoría enviadas en la comunicación con Rad ANI 20204090642582  del 16 de julio de 2020, en donde se presenta la instalación de las cámaras y correspondiente transmisión en tiempo real en los peajes solicitados, la OCI responde a través del memorando con Rad ANI N 20201020095263 del 31 de julio de 2020 comunicando el cierre de la No Conformidad.  (Adriana Barrios Rodríguez)
31/07/2020  (Adriana Barrios Rodríguez)</t>
  </si>
  <si>
    <t>2.	Dentro del periodo revisado, se evidenció la entrega de informes mensuales de interventoría por fuera del plazo contractual (informes No. 39, 40 y 43 al 50) de los primeros 15 días calendario de cada mes, consignado en el contrato de Interventoría, cláusula 4.2, romanito III, según se cita a continuación:_x000D_
“Preparar y presentar a la ANI dentro de los quince (15) primeros días calendario de cada mes, un Informe Mensual que, metodológicamente, comprenderá una parte ejecutiva y otra de temas generales (…)”._x000D_
Al respecto, como respuesta a la socialización de conclusiones de auditoría, la Interventoría manifestó que esto se debe parcialmente a demoras en la entrega del informe gerencial mensual por parte del Concesionario, por lo que se recomienda exigirle el cumplimiento de la entrega de información en tiempo, en el marco de la facultad de la Interventoría consignada en el anexo 4 del contrato de Interventoría, numeral 4, literal b, según se cita a continuación:_x000D_
“El Interventor está autorizado para (…) (ii) exigirle (al Concesionario) la información que considere necesaria, siempre y cuando se relacione con el objeto del Contrato de Concesión, la cual deberá ser suministrada por el Concesionario dentro de los 10 días hábiles siguientes, contados a partir de la fecha de solicitud, o dentro del plazo que se encuentre establecido en el Contrato de Concesión, si este lo estableciere.”</t>
  </si>
  <si>
    <t>1. Se realizara sensibilización y reunión por parte del Director del proyecto, con el fin de ajustar el tiempo de entrega de los informes por parte los respectivos responsables._x000D_
2. Se verificará mensualmente el cumplimiento de la fecha de entrega del informe mensual por parte del subdirector técnico y operativo en apoyo con el profesional de Calidad de la interventoría._x000D_
Fecha de finalización: 18-02-2020.</t>
  </si>
  <si>
    <t>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
finalización se encuentran vencidas, por lo que se solicita allegar evidencias
de su ejecución. Adicionalmente, con el fin de medir la efectividad de las
acciones ejecutadas, se solicita allegar los números de radicado de los
informes de Interventoría correspondientes al año 2020.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13 de mayo de 2020. (Adriana Barrios Rodríguez)
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
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hace un seguimiento a las fechas de entrega de informes mensuales del año 2020 en donde se observa que se siguen presentando retrasos en la entrega de los informes dado que se hacen entre los días 16 a 19, y contractualmente debería ser el día 15 de cada mes, se comunica que se continuará haciendo seguimiento y se solicita la fecha de finalización del PMP.  (Adriana Barrios Rodríguez)
25/08/2020 Se envía correo electronico solicitándo nuevamente la fecha de terminación del PMP visto que está vencido desde el 31 de julio de 2020, la Supervisión notifica a través de Teams que enviará respuesta el 2 de septiembre  (Adriana Barrios Rodríguez)
21/09/2020 El 2 de septiembre se recibió correo electrónico por parte de la supervisión, solicitando la modificación la fecha de terminación, para hacer seguimiento a la interventoría de la entrega de los informes mensuales hasta diciembre de 2020, por lo cual se atiende la solicitud. (Adriana Barrios Rodríguez)
22/09/2020 El 3 de septiembre se recibió memorando 20205000109403 reportando la misma información del correo electrónico del 2 de septiembre, por lo cual la OCI dio respuesta con memorando 20201020116533 del 22 de septiembre, aceptando el plazo propuesto. (Adriana Barrios Rodríguez)
10/12/2020 Se realiza seguimiento a través de correo electrónico solicitando avance de las acciones de mejoramiento (Adriana Barrios Rodríguez)
24/01/2021 La Supervisión remite por correo electrónico las últimas fechas de entrega de los informes mensuales, las cuales se verifica que han sido en el plazo contractual establecido, por lo cual se da cierre a la No Conformidad (Adriana Barrios Rodríguez)</t>
  </si>
  <si>
    <t>3.	No se evidenció que la Interventoría verifique que el Concesionario da cumplimiento a su obligación de “realizar estudios anuales de Tramos de Concentración de Accidentes (TCA) y de seguridad vial con propuestas de actuaciones y seguimiento anual de su eficacia” (contrato de concesión, apéndice técnico 2, numeral 3.3.7)._x000D_
Así mismo, dado que no se evidenció que la Interventoría reporte y analice los datos históricos de siniestralidad en el proyecto, tampoco se evidenció que la Interventoría verifique que se da cumplimiento a “la obligación que asume el Concesionario para realizar todas las acciones necesarias para reducir los índices de accidentalidad de la(s) vía(s), tanto en número como en gravedad” (numeral 3.1.5 del apéndice técnico 2 del contrato de concesión)._x000D_
La verificación del cumplimiento contractual del Concesionario es una obligación contractual de la Interventoría, consignada en el contrato de Interventoría, cláusula 2.1, literal f, según se cita a continuación:_x000D_
“Verificar el cumplimiento de las obligaciones del Concesionario, contenidas en el Contrato de Concesión, en sus Apéndices y en los planes, programas y manuales presentados por el Concesionario y que no sean objetados por la ANI, salvo en aquellos casos en que el Contrato de Concesión o los Apéndices indiquen que tales manuales no son de carácter obligatorio.”</t>
  </si>
  <si>
    <t>1.	Realizar la solicitud formal al Concesionario, del informe de Tramos de Concentración de Accidentes TCA, correspondiente a los años 2016, 2017, 2018 y 2019.
2.	Informar la respuesta del Concesionario a la OCI</t>
  </si>
  <si>
    <t>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La Interventoría manifiesta que “se identificó que en el Apéndice Técnico 4,
numeral 3.3.7 Seguridad Vial, en el párrafo donde describen que "el concesionario deberá realizar estudios anuales de Tramos de Concentración
de Accidentes (TCA) y de seguridad vial con propuestas de actuaciones y
seguimiento anual de su eficacia. Estas propuestas deberán ser
comunicadas a la ANI, cuyos posibles comentarios no eximen al
Concesionario en ningún caso de cumplir con lo especificado en los
Indicadores correspondientes. ", en congruencia al apéndice 4, este numeral
corresponde al indicador del Indice de Mortalidad, en cuyo caso aplica para
la Etapa de Operación y Mantenimiento; por lo tanto, en razón de que el
proyecto se encuentra actualmente en la etapa Preoperativa- fase de
construcción, aún no aplica la entrega del Estudio Anual de Tramos de
Concentración de Accidentes (TCA), por parte del Concesionario.”
Sin embargo, según se señala en la no conformidad, la obligación se
encuentra en el apéndice técnico 2 del contrato de concesión, numeral 3.3.7.
En este apéndice, se especifica “en el presente Apéndice se encuentra: (i) el
alcance de los servicios a prestar por el Concesionario durante la Etapa
Preoperativa y la Etapa de Operación y Mantenimiento y su clasificación
como Servicios Obligatorios y Servicios Adicionales.”, por lo que se
considera que la obligación aplica para la etapa preoperativa del contrato, no
se da cierre a la no conformidad y se recomienda a la Interventoría formular
las acciones de mejoramiento respectivas y su fecha de finalización.
Por otra parte, la Interventoría señala que “reporta a la Concesión y a la ANI
a los tramos de concentración de accidentes por Unidad Funcional, así
mismo, se le exige al Concesionario tomar las acciones pertinentes para
minimizar la accidentalidad.”; sin embargo, este reporte es una obligación
del Concesionario y no de la Interventoría, por lo que en la no conformidad
se señaló que “No se evidenció que la Interventoría verifique que el
Concesionario da cumplimiento a su obligación de "realizar estudios anuales
de Tramos de Concentración de Accidentes (…)”. Por lo anterior, se
recomienda tener esto en consideración en las acciones de mejoramiento
que se formulen. (Carlos Felipe Sánchez Pinzón)
12/06/2020 Mediante correo electrónico se le reiteró a la Supervisión la necesidad de que se formlen las acciones de mejoramietno correspondientes. (Carlos Felipe Sánchez Pinzón)
8/07/2020 A través de correo electrónico se reiteró la solicitud a la Supervisión de la formulación del Plan de Mejoramiento por parte de la Interventoría. (Adriana Barrios Rodríguez)
22/07/2020 En correo electrónico el 15 de julio se renueva la solicitud de plantear el plan de mejoramiento de esta no conformidad. (Adriana Barrios Rodríguez)
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presentan los antecedentes de la No Conformidad y se aprueba el Plan de Mejoramiento propuesto por la interventoría, solicitándo la fecha de finalización.  (Adriana Barrios Rodríguez)
25/08/2020 Se envía correo electronico solicitándo nuevamente las fechas de implementación del PMP visto que en el memorando 20201020095263 del 31 de julio se aprobó el Plan de Mejoramiento, la Supervisión notifica a través de Teams que enviará respuesta el 2 de septiembre  (Adriana Barrios Rodríguez)
21/09/2020 El 2 de septiembre se recibió correo electrónico por parte de la supervisión, anexando la comunicación 20204090810772 del 27 de agosto de 2020 por parte de la interventoría en donde se evidencia que la interventoría dio cumplimiento al Plan de Mejoramiento propuesto de la No conformidad, por lo cual se procede a cerrar la No Conformidad.  (Adriana Barrios Rodríguez)
22/09/2020 El 3 de septiembre se recibió memorando 20205000109403 reportando la misma información del correo electrónico del 2 de septiembre, por lo cual la OCI dio respuesta con memorando 20201020116533 del 22 de septiembre, notificando nuevamente el cierre de la no conformidad. (Adriana Barrios Rodríguez)</t>
  </si>
  <si>
    <t>1.	En cuanto al pronunciamiento frente a cinco eventos eximentes de responsabilidad notificados por el Concesionario  (e.g. radicado ANI No. 2018-409-128227-2 del 06 de diciembre de 2018), no se evidenció que, dentro de los 15 días  siguientes a la notificación, la ANI manifestara si acepta o no la ocurrencia del evento eximente de responsabilidad; sin embargo, este término está reglamentado en la parte general del contrato de concesión, sección 14.2(c)(iii), según se cita a continuación:_x000D_
“Una vez efectuada la Notificación dentro del término indicado en la sección 14.2(c)(i) anterior, la Parte notificada deberá, dentro de los quince (15) Días siguientes a dicha Notificación, expresar si acepta, o no, la ocurrencia del Evento Eximente de Responsabilidad.”</t>
  </si>
  <si>
    <t>Solicitar al concesionario realizar un otrosí modificatorio al contrato que amplíe los tiempos de respuesta a las solicitudes de reconocimiento de Eventos Eximentes de Responsabilidad.</t>
  </si>
  <si>
    <t xml:space="preserve">
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
superar la situación señalada en la no conformidad; sin embargo, se
recomienda formular acciones para que esta situación no se vuelva a
presentar en futuras solicitudes de reconocimiento de eventos eximentes de
responsabilidad.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29 de mayo de 2020. (Adriana Barrios Rodríguez)
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
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
6/08/2020 A través de correo eléctronico el 5 de agosto la OCI recibieron los siguientes oficios como respuesta a la ejecución del Plan de Mejoramiento: 
20205000094523 del 29 de julio de 2020 de la Supervisión a la Vicepresidencia de Estructuración con asunto:  Tiempos de pronunciamiento ante la solicitud de Declaratoria de un Evento Eximente de Responsabilidad. Contrato de Concesión No 010 de 2015. Corredor Villavicencio – Yopal, en donde se comunica: "Tal como se ha podido esbozar, los tiempos de respuesta contractualmente establecidos para que la Agencia se pronuncie ante el Concesionario cuentan con muy baja probabilidad de cumplimiento.", con lo anterior se da por cumplida la Acción de Mejora N. 1. 
Acción de mejora 2: 20205000219151 del 3 de agosto de 2020 de la Vicepresidencia Ejecutiva al Concesionario COVIORIENTE en donde se da respuesta al reconocimiento del EER de Redes LLANOGAS, el cual fue solicitado el 17 de octubre de 2019, lo cual no cumpliría con los 15 días de respuesta estipulados en el Contrato de Concesión 
Acción de mejora 3: 20205000219091 del 3 de agosto de 2020 de la Vicepresidencia Ejecutiva al Concesionario COVIORIENTE en donde se da respuesta al reconocimiento del EER de Redes EDESA, el cual fue solicitado el 28 de octubre de 2019, lo cual no cumpliría con los 15 días de respuesta estipulados en el Contrato de Concesión 
Acción de mejora 4: 20195000110371 del 8 de abril de 2019 de la Vicepresidencia Ejecutiva al Concesionario COVIORIENTE en donde se da respuesta al reconocimiento del EER predios baldíos, el cual fue solicitado el 6 de diciembre de 2018, lo cual no cumpliría con los 15 días de respuesta estipulados en el Contrato de Concesión. 
Visto que los plazos de respuesta no están dentro de los 15 días contractuales, se propondrá a la Supervisión implementar el Plan de Mejoramiento establecido para la No Conformidad 3825, establecido para la auditoría a la gestión de la ANI en el reconocimiento de EER.  (Adriana Barrios Rodríguez)
25/08/2020 El 12 de agosto de 2020 a través de correo electrónico se sugirió a la supervisión implementar el PMP de la auditoría de EER, el 25 de agosto se envía correo electronico solicitándo la respuesta al respecto, visto que la No Conformidad está vencida desde el 31 de julio de 2020, la Supervisión notifica a través de Teams que enviará respuesta el 2 de septiembre  (Adriana Barrios Rodríguez)
21/09/2020 El 2 de septiembre se recibió correo electrónico por parte de la supervisión, solicitando la modificación del Plan de Mejoramiento de la No Conformidad y la fecha de terminación, por lo cual se atiende la solicitud.  (Adriana Barrios Rodríguez)
04/11/2020  -Modificación de fecha- Mediante correo electrónico del 3 de noviembre de 2020 la Supervisión solicitó ampliar el plazo para el día 30 de noviembre, toda vez que el documento de solicitud asociado al plan de mejoramiento se va a usar para requerir a todas las concesiones de la Vicepresidencia Ejecutiva y se requiere tener los VoBo de todas las áreas involucradas. (Adriana Barrios Rodríguez)
1/12/2020  Se envió correo electrónico a la Supervisión, solicitando el avance en el Plan de Mejoramiento, visto que la No conformidad venció el 30 de noviembre de 2020. (Adriana Barrios Rodríguez)
10/12/2020 Se realiza seguimiento a través de correo electrónico solicitando avance de las acciones de mejoramiento, a lo cual la supervisión solicita plazo hasta el 30 de diciembre de 2020  (Adriana Barrios Rodríguez)
11/12/2020  -Modificación de fecha- Mediante correo electrónico del 10 de diciembre de 2020 la Supervisión solicitó ampliar el plazo hasta el 30 de diciembre de 2020 debido a que se estan recolectando las firmas del oficio mediante el cual se hará la solicitud al Concesionario para dar cumplimiento al plan de mejoramiento. (Adriana Barrios Rodríguez)
16/02/2021  -Modificación de fecha- Con base en solicitud de la Supervisión recibida el 16 de febrero de 2021 mediante correo electrónico se modifica fecha de terminación para el 30/03/2021. (Adriana Barrios Rodríguez)
26/03/2021  -Modificación de fecha- Mediante correo electrónico la Supervisión informó que "En atención a la No Conformidad 3806 solicito ampliar el plazo para el día 30 de abril de 2021 toda vez que el área jurídica no ha conciliado el  texto el oficio.", por lo tanto, se ajustó la fecha de terminación del plan. (Adriana Barrios Rodríguez)
30/04/2021  -Modificación de fecha- Mediante correo electrónico del 30/04/2021 la Supervisión solicita prórroga del plan de mejoramiento hasta el 31/05/2021, debido a que "el área jurídica no ha aprobado el nuevo texto oficio." (Adriana Barrios Rodríguez)
08/06/2021  -Modificación de fecha- Mediante correo electrónico del 8 de junio de 2021, el Líder del Equipo de Coordinación y Seguimiento del proyecto informa que: "Teniendo en cuenta que tramite para el plan de mejoramiento se debe hacer para todos los proyectos de la ANI tal como lo expreso la Vicepresidencia Jurídica; por lo tanto para entregar la no conformidad 3806 del proyecto Villavicencio Yopal. Por tanto se requieren de mínimo dos meses para el tramite de los respectivos VoBos del respectivo circular de la ANI."; razón por la cual, se amplía el plazo de terminación del plan de mejoramiento hasta el 31 de julio de 2021. (Adriana Barrios Rodríguez)
17/08/2021  -Modificación de fecha- Mediante correo electrónico del 17 de agosto de 2021 el Líder del Equipo de Coordinación y Seguimiento del Proyecto informa: "En atención a la No conformidad 3806 Villavicencio Yopal y teniendo en cuenta los tiempos de respuesta por parte de la CCI y los tiempos de gestión de un otrosí modificatorio según la acción de mejoramiento propuesta, solicito  como fecha de finalización del plan de mejoramiento el 31 de diciembre de 2021." (Adriana Barrios Rodríguez)
20/12/2021 Se hizo seguimiento a la Supervisión el 1 de diciembre de 2021 (Adriana Barrios Rodríguez)
23/12/2021  -Modificación de fecha- Mediante correo electrónico del 22/12/2021 el Líder del Equipo de Coordinación y Seguimiento del proyecto informa que "la presidencia ANI no han llegado respuesta del oficio por parte de la CCI; por lo tanto se encuentran planteando realizar desde presidencia de la ANI una reiteración de dicho oficio nos encontramos a la espera de dicha respuesta teniendo en cuenta que todavía no se tiene  respuesta por parte de la CCI; se requiere ampliar el plazo por lo menos 6 meses hasta el 30 de junio del 2022."; por lo tanto, se establece 30/06/2022 como fecha de terminación del plan. (Adriana Barrios Rodríguez)
14/07/2022  -Modificación de fecha- De acuerdo con el reporte de avance de la Supervision del 14 de julio de 2022 y la solicitud correspondiente se procede a ampliar el plazo de realización al 31 de diciembre de 2022. (Adriana Barrios Rodríguez)
22/12/2022  -Modificación de fecha- Mediante correo electrónico del 22 de diciembre de 2022 el Líder del Equipo de Coordinación y Seguimiento del Proyecto informó y solicitó:_x000D_
_x000D_
"En atención a la Auditoría Técnica a las funciones públicas de supervisión y de interventoría referentes al proyecto de concesión Villavicencio - Yopal, y al Plan de Mejoramiento propuesto para la No Conformidad No.3806, se informa lo siguiente:  _x000D_
 _x000D_
1. Para la No Conformidad No.3806 se acogió el Plan de Mejoramiento propuesto por las Vicepresidencias, en los siguientes términos:  _x000D_
 _x000D_
“Se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_x000D_
 _x000D_
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
 _x000D_
Por lo anterior, y teniendo en cuenta que se está a la espera del pronunciamiento de la Cámara Colombiana de Infraestructura y de las gestiones que deban adelantarse con los Concesionarios de Cuarta Generación, con el fin deplantear de manera particular una posible modificación al Contrato de Concesión No.010 de 2015, amablemente se solicita a la oficina de Control Interno ampliar el plazo para el cumplimiento del plan de mejoramiento hasta el 31 de diciembre de 2023."_x000D_
_x000D_
Con base en esta solicitud, se establece 31 de diciembre de 2023 como fecha de terminación del plan de mejoramiento. (Adriana Barrios Rodríguez)
28/02/2023 La Oficina de Control Interno recibió el memorando No. 20235000031453 del 27 de febrero de 2023, a través del cual se evidencia gestión de la ANI con la Cámara Colombiana de la Infraestructura con el propósito de lograr una modificación en los contratos de cuarta generación, en lo correspondiente a los procedimientos para el análisis de solicitudes de Eventos Eximentes de Responsabilidad._x000D_
_x000D_
Mediante memorando con radicado ANI No. 20231020031753 se informó que el cierre de la No Conformidad estará condicionado a los resultados de la gestión con la Cámara Colombiana de la Infraestructura, luego de que la Oficina de Control Interno realice el análisis de efectividad de las acciones de mejoramiento cumplidas para superar la No Conformidad No. 3806. (Adriana Barrios Rodríguez)
13/12/2023 Se realiza seguimiento de avance en el plan de mejoramiento de la No conformidad por correo electrónico. (Adriana Barrios Rodríguez)
21/12/2023  -Modificación de fecha- Mediante correo electrónico del 21-12-2023, el Equipo de Coordinación y Seguimiento informó:_x000D_
_x000D_
"(...) En atención a la No Conformidad 3806 del Plan de Mejoramiento por Procesos - Proyecto Villavicencio – Yopal y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Por lo anterior, se estable 31-12-2024 como fecha de terminación. (Adriana Barrios Rodríguez)</t>
  </si>
  <si>
    <t>https://anionline.sharepoint.com/:f:/s/PMPMotor/EnP5f8VsLt5FiWJSvAb3LJcB2BoFJdYUmAJg4183h-29iw?e=ydHBWB</t>
  </si>
  <si>
    <t>2.	Una vez vencidos 8 periodos de cura notificados al Concesionario por la Interventoría  (e.g. radicado ANI No. 2019409040755 del 22 de abril de 2019), no se evidenció que la Supervisión solicitara el inicio de un proceso administrativo sancionatorio a la Vicepresidencia Jurídica, en cumplimiento de lo dispuesto en el contrato de concesión, parte general, sección 10.2, literales b y d, según se cita a continuación:_x000D_
“(b) El Plazo de Cura se contará desde el Día en que el Interventor o la ANI notifiquen al Concesionario del incumplimiento, vencido el cual, si persiste el incumplimiento la ANI impondrá la Multa desde la fecha en que inició el incumplimiento” (subrayado fuera del texto)._x000D_
“(d) Vencido el Plazo de Cura sin que el Concesionario haya saneado el incumplimiento, se causarán las Multas correspondientes, hasta que el Concesionario sanee el incumplimiento (…)”._x000D_
Adicionalmente, esto hace parte de las funciones de la Supervisión, consignadas en el Manual de seguimiento a proyectos e interventoría y supervisión contractual, numeral 2.2.2, literal f, según se cita a continuación:_x000D_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t>
  </si>
  <si>
    <t>1. Solicitud a Interventoría de respuesta al oficio ANINo 2019-500-032620-1._x000D_
2. Solicitud a la Vicepresidencia Jurídica de la ANI inicio del debido proceso administrativo sancionatorio en contra del Concesionario por la no obtención de la No Objeción por parte de la Interventoría de las Unidades Funcionales de los estudios y diseños de detalle.</t>
  </si>
  <si>
    <t xml:space="preserve">
4/02/2020 Mediante correo electrónico del 27 de enero de 2020, se recordó a la Supervisión que la fecha de entrega del plan de mejoramiento se encontraba vencida y se solicitó allegarlo lo antes posible._x000D_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a_x000D_
superar la situación señalada en la no conformidad; sin embargo, se_x000D_
recomienda formular acciones adicionales para que esta situación no se_x000D_
vuelva a presentar frente a futuras alertas de presunto incumplimiento._x000D_
Así mismo, se recomienda incluir una acción de mejoramiento que permita_x000D_
evidenciar el tratamiento que se le dio a cada uno de los 8 periodos de cura_x000D_
señalados en la no conformidad.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29 de mayo de 2020. (Adriana Barrios Rodríguez)
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
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
6/08/2020 A través de correo eléctronico el 5 de agosto la OCI recibió el oficio 20205000093783 del 28 de julio de 2020, como respuesta a la ejecución del Plan de Mejoramiento. _x000D_
_x000D_
Al respecto se procede a cerrar la No Conformidad según se describe a continuación: _x000D_
_x000D_
Acción de mejora N. 1: Solicitud a Interventoría de respuesta al oficio ANI No 2019-500-032620-1 Ha sido resuelta a través de la comunicación de la interventoría con Rad. ANI 20204090428102 del 15 de mayo de 2020, que incluye el oficio 4G2IVIYO215-4963-20 de la interventoría en donde se presenta a la ANI el informe correspondiente de concepto de la interventoría para iniciar el procedimiento sancionatorio de multa. _x000D_
_x000D_
Acción de mejora N. 2: Solicitud a la Vicepresidencia Jurídica de la ANI inicio del debido proceso administrativo sancionatorio en contra del Concesionario por la no obtención de la No Objeción por parte de la Interventoría de las Unidades Funcionales de los estudios y diseños de detalle: En la comunicación 20205000093783 del 28 de julio de 2020 se presenta la solicitud por parte de la Supervisión a la Vicepresidencia Juridica de inicio de Proceso Sancionatorio Administrativo Contractual, con la correspondiente justificación. _x000D_
_x000D_
Visto lo anterior se da cierre a la No Conformidad.   (Adriana Barrios Rodríguez)</t>
  </si>
  <si>
    <t>3.	No se evidenció oportunidad en la aprobación de las pólizas actualizadas del contrato de Interventoría No. 432 de 2015 ni del contrato de Concesión No. 101 de 2015 ya que las actualizaciones a las pólizas se constituyeron en noviembre de 2018 (responsabilidad civil extracontractual del Concesionario y de cumplimiento de la Interventoría) y en enero de 2018 (todo riesgo del Concesionario), sin que a la fecha se cuente con la aprobación de la ANI, situación que contraría lo previsto en el artículo 41 de la Ley 80 de 1993._x000D_
Adicionalmente, tampoco se evidenció que la Supervisión solicitara al Concesionario con 6 meses de anticipación, la actualización de las pólizas a vencer (de cumplimiento, de responsabilidad civil extracontractual y todo riesgo), según se establece en el procedimiento de “aprobación y administración de pólizas y demás garantías” (GCSP-P-012):_x000D_
“10. Identificar con seis (6) meses de antelación las pólizas a vencer, de acuerdo a la alerta generada por el sistema de información Project Online, mediante correo electrónico (…)._x000D_
11. Solicitar al tomador actualización de la póliza en los tiempos establecidos, informándole sobre el vencimiento, renovación o adición de la póliza por modificación de plazo, valor, entre otros.”_x000D_
Estas situaciones, evidencian incumplimiento de las funciones de Supervisión, consignadas en el Manual de seguimiento a proyectos e interventoría y supervisión contractual de la ANI, literal b:_x000D_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t>
  </si>
  <si>
    <t>1. Aprobar las pólizas de construcción de la Concesionaria._x000D_
2. Aprobar las pólizas de construcción de la Interventoría._x000D_
3. Solicitar al área de tecnología de la Agencia, crear las alertas del vencimiento de las pólizas.</t>
  </si>
  <si>
    <t xml:space="preserve">
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 superar la situación señalada en la no conformidad, entendiendo que las pólizas a las que se hace referencia incluyen las señaladas en la no conformidad y que a partir de la solicitud al área de tecnología se crearán las alertas que permitirán a futuro solicitar y aprobar las pólizas (o sus actualizaciones) antes de su entrada en vigencia.
Al respecto, la Oficina de Control Interno hará seguimiento al funcionamiento de las alertas de vencimiento de las pólizas y a su efectividad para lograr la solicitud y aprobación de las pólizas antes de su entrada en vigencia.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29 de mayo de 2020. (Adriana Barrios Rodríguez)
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
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
6/08/2020 A través de correo eléctronico el 5 de agosto la OCI recibieron los siguientes oficios como respuesta a la ejecución del Plan de Mejoramiento: _x000D_
_x000D_
20205000222761 del 4 de agosto de 2020 de la Vicepresidencia Ejecutiva a la Interventoría en donde se aprueban las pólizas del contrato de Interventoría, con lo cual se cumple la Acción de Mejora N. 2 _x000D_
_x000D_
20205000094203 del 29 de julio de 2020 de la Supervisión al GIT de Tecnología de la información y las telecomunicaciones, presentando la solicitud de creación de alerta de vencimiento de las pólizas para futura gestión, con lo cual se cumple la Acción de Mejora N. 3 _x000D_
_x000D_
Se solicita a la Supervisión allegar el oficio correspondiente a la aprobación de las pólizas del Concesionario. _x000D_
_x000D_
Visto el avance en las acciones de mejoramiento (2/3) se cambia avance al 66%.  (Adriana Barrios Rodríguez)
25/08/2020 El 12 de agosto de 2020 a través de correo electrónico se solicitó a la Supervisión el oficio de aprobación de las pólizas del Concesionario, el 25 de agosto se envía correo electronico solicitándo la respuesta al respecto, visto que la No Conformidad está vencida desde el 31 de julio de 2020, la Supervisión notifica a través de Teams que enviará respuesta el 2 de septiembre  (Adriana Barrios Rodríguez)
21/09/2020 El 2 de septiembre se recibió correo electrónico por parte de la supervisión, anexando como avance de la gestión el memorando N. 20201010102913 del 20 de agosto de 2020 con la aprobación de la renovación de las pólizas del Concesionario por parte de la Vicepresidencia Jurídica, y comunicando que el documento se encuentra en validación financiera y firma por parte de la Vicepresidencia Juridica, solicitando como nueva fecha de terminación el próximo 30 de septiembre de 2020, se procede a realizar el cambio.  (Adriana Barrios Rodríguez)
09/10/2020  -Modificación de fecha- Mediante correo electrónico del 09 de octubre de 2020 la Supervisión informó a la OCI que la documentación asociada a la aprobación de pólizas se encuentra en trámite para firmas, solicitando prorroga del cumplimiento del plan de mejoramiento hasta el 30 de octubre de 2020. (2019)
22/10/2020 el 21 de octubre a través de correo electrónico la Supervisión remitió la comunicación 20205000310941 del 16 de octubre de 2020 en donde se evidencia la aprobación de las pólizas del concesionario por parte de la ANI, por lo cual se procede a cerrar la No Conformidad e informar a la supervisión a través de correo electrónico.  (Adriana Barrios Rodríguez)</t>
  </si>
  <si>
    <t>1.	En la gestión por parte de la ANI para la atención de los presuntos Eventos Eximentes de Responsabilidad solicitados por el Concesionario, no se evidenció que la ANI expresara si acepta, o no, la ocurrencia de los Eventos Eximentes de Responsabilidad – EER notificados por el Concesionario dentro de los 15 días siguientes a la notificación. Por ejemplo, el presunto EER por demoras en el trámite de modificación a las Licencias Ambientales de la UF4, solicitado por el Concesionario mediante Rad. 20194090926162 del 05/09/2019. La ANI allegó al Concesionario el Oficio con Rad ANI 20193110318821 de 17/09/2019, mediante el  cual informó al Concesionario que la Entidad se encuentra efectuando el análisis y trámite correspondiente para dar respuesta; sin embargo, a la fecha no se ha notificado al Concesionario si se acepta o no, la ocurrencia del EER. Este término está consignado en la Parte General del Contrato de Concesión N. 001 de 2016,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 (Negrilla fuera de texto)</t>
  </si>
  <si>
    <t>Actividad No. 1: Armar carpeta de cada una de las solicitudes de Evento Eximente de Responsabilidad, en la cual se pueda evidenciar la trazabilidad de todos los insumos y documentos.
Actividad No. 2: Para las futuras solicitudes de Eventos Eximentes de Responsabilidad se elaborará una respuesta parcial para el concesionario, indicando que se realizará la revisión por parte de interventoría y del equipo de seguimiento al proyecto, y una vez se cuente con la totalidad de los insumos se dará la respectiva respuesta de fondo a su solicitud.
Actividad 3: En la próxima modificación contractual que se realice al contrato de concesión, se incluirá la  modificación de los tiempos de respuesta de EER de manera razonable y en concordancia con el contrato de interventoría y demás lineamientos de la Entidad. Cabe aclarar que a la fecha no se tiene prevista la suscripción de modificaciones contractuales, razón por la cual es necesario esperar la necesidad de la está para incluir este tema.</t>
  </si>
  <si>
    <t>02/04/2020 - En atención al memorando 2020-102-002458-3 por parte de la OCI, mediante correo electrónico la supervisión allega las acciones para el plan de mejora de la no conformidad: (0%)
Acciones de mejora (Fecha de cierre 27/12/2020) 
22/12/2020 22/12/2020 – Mediante correo electrónico se solicitó al equipo de supervisión allegar las evidencias de las acciones de mejora propuestas en el plan de mejoramiento de la no conformidad. (Mary Alexandra Cuenca Noreña)
28/01/2021  -Modificación de fecha- Mediante correo electrónico del 27/01/2021 la Supervisión informó que no fue posible atender la acción de mejora en el tiempo propuesto, por lo cual se requiere aplazar nuevamente la fecha de terminación seis meses más, mientras se concreta una modificación contractual con el Concesionario relacionada con las tarifas de peajes. Se estableció 30/06/2021 como nueva fecha de terminación.  (Mary Alexandra Cuenca Noreña)
29/06/2021 Mediante correo electronico se solicito a la Supervisión lo siguiente: En virtud de la NC N. 3809 a cargo del proyecto IP Vías del Nus, y teniendo en cuenta que el cumplimiento del plan de mejoramiento cuenta con una fecha de cierre para el 30/06/2021 (correos en cola), se solicita allegar las evidencias o gestión del plan de mejoramiento para su cierre y/o en dado caso proponer nueva fecha de cierre.  (Mary Alexandra Cuenca Noreña)
30/06/2021  -Modificación de fecha- Mediante correo electrónico del 29 de junio de 2021, la Supervisión informa que las modificaciones contractuales donde se espera realizar un ajustes a los plazos asociados a Eventos Eximentes de Responsabilidad no se han logrado suscribir, por lo que se requiere una prórroga hasta el 31 de agosto de 2021. (Mary Alexandra Cuenca Noreña)
26/08/2021 Mediante correo electronico se solicito a la Supervisión lo siguiente: En virtud de la NC N. 3809 a cargo del proyecto IP Vías del Nus, y teniendo en cuenta que el cumplimiento del plan de mejoramiento cuenta con una fecha de cierre para el 31/08/2021, se solicita allegar las evidencias o gestión del plan de mejoramiento para su cierre y/o en dado caso proponer nueva fecha de cierre.   (Mary Alexandra Cuenca Noreña)
29/09/2021  -Modificación de fecha- Mediante correo electrónico del 30 de agosto de 2021 la Supervisión informó que: "(...) la Entidad mediante la comunicación adjunta con radicado ANI No. 20215000195131 el 29 de junio de 2021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5G._x000D_
_x000D_
Por lo anterior, teniendo en cuenta que, dentro de la solicitud realizada a la CCI por parte de la Entidad, se incluyó al Concesionario Vías del Nus S.A.S como copia y el Proyecto Vías del Nus se encuentra dentro de los proyectos de 4G, a los cuales se refiere la comunicación radicado ANI No. 20215000195131 el 29 de junio de 2021 antes relacionada, se solicita respetuosamente que el termino de respuesta de la no conformidad 3809 sea ampliado hasta el 31 de diciembre de 2021, teniendo en cuenta el trámite que debe surtirse con la CCI y los Concesionarios."_x000D_
_x000D_
Lo anterior da lugar a ampliar la fecha de terminación del plan de mejoramiento hasta el 31/12/2021. (Mary Alexandra Cuenca Noreña)
15/12/2021 -	Mediante correo electrónico del 13/12/2021 se solicitó a la supervisión lo siguiente: En virtud de la no conformidad N. 3809 del proyecto IP Vías del Nus la cual está próxima a vencer su fecha de cierre el 31 de diciembre de 2021, te pido remitas las acciones de mejora cumplidas o se solicite prorroga de termino para el cumplimiento de estas. (Mary Alexandra Cuenca Noreña)
23/12/2021  -Modificación de fecha- Mediante correo electrónico del 22/12/2021 la Supervisión informa sobre la gestión a la fecha para superar la no conformidad, concluyendo que se tiene pendiente el pronunciamiento de la CCI, así como gestión procedente; razón por la cual, se solicita ampliación del plazo para dar cumplimiento al plan de mejoramiento hasta el 31/12/2022. (Mary Alexandra Cuenca Noreña)
23/12/2021 -	Mediante correo electrónico del 22 de diciembre de 2021 la Supervisión solicito prorroga para el cierre de la no conformidad en virtud de que el tramite que se está realizando con la CCI para evaluar la posibilidad de una modificación contractual con relación a los EER aún se encuentra en proceso. Por esto se modifica la fecha de cierre para el 31 de diciembre de 2022.   (Mary Alexandra Cuenca Noreña)
15/12/2022  -Modificación de fecha- A través de memorando ANI No. 20221020155343 del 14 de diciembre de 2022 se da respuesta al memorando con radicado ANI No. 20223110153053 del 11 de_x000D_
diciembre de 2022: “Solicitud ampliación plazo Plan de Mejoramiento No Conformidad No.3809 del Proyecto Vías del Nus - Contrato de Concesión No.001 de 2016”; informando modificación de la fecha de terminación del plan de mejoramiento hasta el 31 de diciembre de 2023. (Mary Alexandra Cuenca Noreña)
11/12/2023 _x000D_
El dia 4 de diciembre, se solicitó remitir a la Oficina de Control Interno la documentación que acredite el cumplimiento de las acciones de mejoramiento a la No Conformidad ya que tiene fecha de vencimiento el 31 de diciembre. (July Paola Rodríguez Ortiz)
15/12/2023  -Modificación de fecha- Mediante correo electrónico del 13-12-2023, la Líder del Equipo de Coordinación y Seguimiento del Proyecto informó lo siguiente:_x000D_
_x000D_
"(...) se informa que se ha trabajado en el cumplimiento de las actividades 1 y 2, no obstante sobre la actividad 3 se tiene lo siguiente:_x000D_
 _x000D_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Vías del Nus VINUS S.A.S., como puede verificarse en el documento adjunto. _x000D_
 _x000D_
Por lo anterior, y teniendo en cuenta que se han venido gestionando espacios con la Cámara Colombiana de Infraestructura para concretar un modelo de modificación contractual para los contratos de concesión, con el fin de plantear de manera particular una posible modificación al Contrato de Concesión No.001 de 2016, amablemente se solicita a la oficina de Control Interno ampliar el plazo para el cumplimiento del plan de mejoramiento hasta el 31 de diciembre de 2024."_x000D_
_x000D_
Por ende, con base en los argumentos expuestos, se establece 31/12/2024 como nueva fecha de terminación del plan de mejoramiento._x000D_
 _x000D_
 (July Paola Rodríguez Ortiz)</t>
  </si>
  <si>
    <t>https://anionline.sharepoint.com/:f:/s/PMPMotor/EmDF-_9ARHRAmNwm-wEHZnEBWAnK9gE4dkKVC_XAvymrFQ?e=IbubDM</t>
  </si>
  <si>
    <t xml:space="preserve">2.	No se evidenció que la Supervisión haya remitido al Coordinador del Grupo Interno de trabajo de Contratación (área encargada para la publicación en el Secop) una vez expedida o a más tardar dentro de los dos (2) días hábiles siguientes a la expedición el Acta de Inicio de la Fase de Construcción del Contrato de Concesión N. 001 de 2016. Lo anterior esta señalado en el Decreto 1082 de 2015 y en la circular con Rad ANI 20154090000304 de 30/11/2015 donde se describen los documentos correspondientes a la etapa de ejecución contractual. </t>
  </si>
  <si>
    <t>Actividad No. 1: Dar lectura de la Circular con Rad ANI 20154090000304.
Actividad No. 2: Realizar listado de verificación de cumplimiento de los requisitos de la Circular con Rad ANI 20154090000304 
Actividad No. 3: Implementar el listado de verificación de cumplimiento</t>
  </si>
  <si>
    <t xml:space="preserve">02/04/2020 - En atención al memorando 2020-102-002458-3 por parte de la OCI, mediante correo electrónico la supervisión allega las acciones para el plan de mejora de la no conformidad: (0%)
Acciones de mejora (Fecha de cierre 30/06/2020): 
08/07/2020 – Se remitió correo electrónico al equipo de supervisión solicitando evidencias del cumplimiento de los planes de mejora de las no conformidades 3525, 3810 y 3811 cuyo cumplimiento se venció el 30/06/2020.
29/07/2020 – En virtud del memorando con Rad ANI 20203110086063 allegado a esta Oficina, se tiene lo siguiente: 
Actividad No. 2:  Formato de lista de chequeo circular ANI N. 20154090000304 (incluye link de secop I). (anexo 120203110086063_00004).
Actividad No. 3:  Implementación de la lista chequeo (se verifico que se cargara al secop I el acta de inicio de fase construcción) 
Así mismo, no se evidencio soporte de la Actividad No. 1: Acta de reunión del 26 de mayo de 2020, donde se expuso al equipo de seguimiento al proyecto el contenido de la circular ANI N. 20154090000304. Por lo tanto se solicita allegar el acta correspondiente para dar cierre a la no conformidad. (70% de cumplimiento)
31/08/2020 – Mediante correo electrónico la Supervisión allegó el acta de la reunión del 26 de mayo de 2020 (en formato Word), donde se evidenció que se expuso el contenido de la circular 20154090000304 al equipo de apoyo a la Supervisión. Por lo anterior, se cierra la no conformidad. (100%). No obstante, en virtud del formato en Word allegado a esta oficina el cual es un documento de fácil edición, se recomienda a la Supervisión, gestionar de manera adecuada dichos documentos con el fin de asegurar la calidad de la informacion contenida en las actas en virtud de lo establecido en el Artículo 3 de la Ley 1712 de 2014. </t>
  </si>
  <si>
    <t>3.	Se evidenció que se encuentran plazos de cura con términos vencidos donde la Interventoría ha manifestado el reiterado incumplimiento del Concesionario, como por ejemplo el periodo de cura para sanear el presunto incumplimiento de las obligaciones ambientales por utilización material de corte en sitio no autorizado para la construcción de la UF2 (solicitado por la Interventoria mediante Rad ANI 20194090804862 del 02/08/2019; no objetado por la ANI mediante Rad ANI 201931103069511 del 06/09/2019; notificado al Concesionario mediante Rad ANI 20194090977322 del 17/09/2019), donde se otorgó un plazo de cura de 10 días hábiles cuyo término venció el 01/10/2019 y la Interventoria ratificó a la ANI el incumplimiento del Concesionario mediante Rad 20194091097232 del 10/08/2019 y 20194091165582 del 06/11/2019. Esta situación también se presenta con el plazo de cura otorgado por un periodo de 30 días calendario para sanear un incumplimiento asociado a la obligación de presentar los Estudios y diseños de Detalle (otorgado mediante Rad ANI 20193110242781 del 26/07/2019) cuyo plazo venció el 01/09/2019 y la Interventoria ha notificado a la ANI que persiste el incumplimiento mediante los Rad ANI 20194090990422 del 19/09/2019 y 20194091162232 del 06/11/2019. En virtud de lo anterior, no se evidenció que la Supervisión solicitara dar inicio al trámite de proceso sancionatorio. La anterior obligación se encuentra consignada en el artículo 15 del Decreto 4165 del 3 de noviembre de 2011 citada a continuación: _x000D_
_x000D_
“Gestionar los procesos para la imposición de multas y demás sanciones establecidas en los contratos y en la Ley en caso de incumplimiento de las obligaciones pactadas en los mismos”_x000D_
_x000D_
Así mismo, se encuentra estipulado en el Artículo 83 de la Ley 1474 lo siguiente: “La supervisión consistirá en el seguimiento técnico, administrativo, financiero, contable, y jurídico que sobre el cumplimiento del objeto del contrato, es ejercida por la misma entidad estatal cuando no requieren conocimientos especializados. (Negrilla fuera de texto)</t>
  </si>
  <si>
    <t xml:space="preserve">
Actividad No. 1: Armar carpeta de cada uno de los plazos de cura y los procesos sancionatorios en el one drive del proyecto que esta compartido con todo el equipo de seguimiento en las cuales se pueda evidenciar la trazabilidad de todos los insumos y documentos.
Actividad No. 2: Se diligenciará matriz en excel en la que se llevan los tiempos y se realiza la actualización semanal del estado de cada plazo de cura y proceso sancionatorio, como herramienta para el seguimiento de plazos de cura otorgados y la necesidad de solicitar procesos de incumplimiento.
Actividad No. 3: En los planes de seguimiento semanal y mensual se realizará seguimiento a cada uno de los procesos de incumplimiento que se tienen en el proyecto, con el fin de evidenciar a tiempo el vencimiento de plazos de cura y hacer los respectivos requerimientos que sean necesarios a interventoría.</t>
  </si>
  <si>
    <t>02/04/2020 - En atención al memorando 2020-102-002458-3 por parte de la OCI, mediante correo electrónico la supervisión allega las acciones para el plan de mejora de la no conformidad: (0%)
Acciones de mejora (Fecha de cierre 30/06/2020)
08/07/2020 – Se remitió correo electrónico al equipo de supervisión solicitando evidencias del cumplimiento de los planes de mejora de las no conformidades 3525, 3810 y 3811 cuyo cumplimiento se venció el 30/06/2020.
29/07/2020 - En virtud del memorando con Rad ANI 20203110086063 allegado a esta Oficina, se tiene lo siguiente:
Actividad No. 1: Pantallazo de carpeta en OneDrive de cada uno de los plazos de cura con los que cuenta el proyecto
Actividad No. 3: Actas de las reuniones de seguimiento semanales del 09/06/2020 (anexo 120203110086063_00002), 23/06/2020 (anexo 120203110086063_00003), 16/06/2020 (anexo 120203110086063_00005) y 30/06/2020 (anexo 120203110086063_00006) donde se evidencia el seguimiento a los procesos de incumplimiento que se tienen en el proyecto (plazos de cura y procesos sancionatorios), con el fin de identificar a tiempo el vencimiento de plazos de cura y hacer los respectivos requerimientos que sean necesarios a interventoría.
Así mismo, se solicita se allegue evidencia de la Actividad No. 2: Matriz de Excel con trazabilidad de tiempos de plazos de cura y procesos sancionatorios para dar cierre a la no conformidad. (70% de cumplimiento)
31/08/2020 – Mediante correo electrónico la Supervisión allegó la Matriz de Excel con trazabilidad de tiempos de plazos de cura y procesos sancionatorios herramienta originada al interior del equipo de supervisión para el seguimiento y control de estos trámites. Con lo anterior, se cierra la no conformidad. (100%)</t>
  </si>
  <si>
    <t>7.1.1 En la Entidad no está creado el usuario “JEFE FINANCIERO”. De conformidad con los artículos 2.2.3.4.1.6 y 2.2.3.4.1.12 del Decreto 1069 de 2015, para efectos de lo establecido en el capítulo 4, en la Entidad todos los usuarios deben estar creados en el “Sistema Único de Gestión e Información Litigiosa del Estado – Ekogui”, entre otros, los funcionarios que ocupen el cargo del jefe financiero o quien haga sus veces en la entidad, quien ejercerá las funciones allí previstas. Norma vigente desde el año 2015.</t>
  </si>
  <si>
    <t>Febrero de 2020</t>
  </si>
  <si>
    <t>13/04/2020 Se modifica el plan de mejoramiento y se prórroga la fecha para su cumplimiento hasta el 15 de mayo de 2020. (Martha Guzmán león)
07/05/2020. A través de correo del 30 de abril de 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t>
  </si>
  <si>
    <t>28/02/2020</t>
  </si>
  <si>
    <t xml:space="preserve">7.1.2 Se verificó el 21 de febrero de 2010, en el Sistema eKOGUI lo siguiente: i) procesos registrados en el último mes 2, y ii) procesos sin asignación de abogado 257. </t>
  </si>
  <si>
    <t>Reiterar la solicitud a la ANDJE para que se eliminen del sistema los procesos de expropiación que no pueden ser asignados.</t>
  </si>
  <si>
    <t>13/04/2020 Se incorpora el plan de mejoramiento y la fecha de terminación para el 15 de abril de 2020. (Martha Guzmán León)
07/05/2020. En diferentes oportunidades, la última de ellas el 29 de noviembre de 2019, se ha solicitado a la ANDJE la eliminación de los procesos de expropiación. A esta solicitud le fue asignado el número de caso 0113212 que a la fecha no ha sido resuelta por la ANDJE. (Martha Guzmán León)
05/06/2020 Mediante correo electrónico del 19 de mayo de 2020, la Dirección de Gestión de información de la ANDJE informó que la solicitud del pasado 29 de noviembre de 2019 relacionada con la eliminación de procesos de expropiación había quedado por fuera de seguimiento el que se retomaba a partir de la fecha para dar respuesta lo antes posible. Anexo como soporte: i) Correo del 2 de diciembre de 2019 por medio del cual la ANDJE asigna número de caso a la solicitud hecha el 29 de noviembre de 2019. Ii) Correo del 19 de mayo de 2020 informando que se retomaba el seguimiento y atención de la solicitud. Correo electrónico de 28/05/2020, Coordinador GIT Defensa Judicial. (Anexos) (Martha Guzmán León)
10/08/2020 A través de correo electrónico de 23 de julio de 2020, se informó al Coordinador del GIT Defensa Judicial, el estado de la No conformidad, fecha de vencimiento 31/07/2020.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13/11/2020 12/11/2020. Mediante correo electrónico del 15 de octubre de 2020, se informó al Coordinador del GIT de Defensa Judicial el estado de la no conformidad. Teniendo en cuenta lo solicitado por el Coordinador del GIT Defensa Judicial, mediante Memorando 20207010093183 de 27 de julio de 2020, se reprogramó la fecha de cumplimiento 31 de octubre de 2020; sin embargo, no se enviaron los soportes de cumplimiento del Plan en el término previsto. En consecuencia, la no conformidad está vencida. (Martha Guzmán León)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5/03/2021  (Martha Guzmán León)
7/04/2021 A través de correo electrónico del 17 de marzo de 2021, se solicitó al Corrdinador del GIT de Defensa Judicial, enviar el informe con soportes, de avance de cumplimiento del Plan de mejoramiento - medidas correctivas formulado. 
Con Memorando 20217010055973 del 5 de abril de 2021, el Coordinador del GIT de Defensa Jusdicial, informó que: "(...) a la fecha la ANDJE no ha remitido el concepto definitivo respecto de la procedencia de excluir los procesos de expropiación, ante lo cual no se ha realizado una nueva solicitud pues generaría una nueva radicación.  (Martha Guzmán León)
8/04/2021 Mediante Memorando 20217010054883 del 30 de marzo de 2021, la Coordinadora del GIT de Defensa Judicial (A), solicitó se amplié el plazo para el cumplimiento de la UM propuesta, hasta el 30 de julio de 2021, conforme a las razones expuestas.  (Martha Guzmán León)
5/06/2021 A través de correo electrónico del 13 de mayo de 2021, se informó al Coordinador del GIT de Defensa Judicial, el estado de la No conformidad 3813, con corte a 30 de abril de 2021. Se hizo la claridad, en el sentido que: "(...) si bien es cierto tiene (n) fecha de cumplimiento 30 de julio de 2021, es preciso que se vea reflejado en el informe de seguimiento y la certificación a la Agencia Nacional de Defensa Jurídica, del primer semestre de 2021". Así mismo, se solicitó remitir un informe de avance de las acciones formuladas. 
De otra parte, ,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en el sentido que se encuentra con Plan, fecha de vencimiento: 31 de julio de 2021.  (Martha Guzmán León)
13/07/2021 En el mismo correo, se informó: "El porcentaje de avance de las acciones formuladas se verá reflejado en el informe de seguimiento y la certificación a la Agencia Nacional de Defensa Jurídica del Estado, del primer semestre de 2021."
Así mismo: "Como en informes y correos electrónicos, es preciso señalar, una vez más, que la formulación del Plan no sustituye la obligación legal de la Entidad, ni los lineamientos de la Agencia Nacional de Defensa Jurídica del Estado - ANDJE, para el registro diario de la información el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9/09/2021 En "Informe de seguimiento a la actualizaciòn del Sistema Ùnico de Gestiòn e Informaciòn Litigiosa del Estado - eKOGUI perìodo comprendido del 1ª de enero al 30 de junio de 2021",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t>
  </si>
  <si>
    <t xml:space="preserve">7.1.3 La Administradora del Sistema no aportó las bases de datos de las conciliaciones y procesos judiciales de la Entidad. Hizo la precisión en el sentido de que para determinar el número de procesos activos y terminados, se acude al reporte de procesos que está en formato GEJU-F-010; sin embargo, los que envió a través de correo electrónico corresponden a los consultados en el Sistema eKOGUI. </t>
  </si>
  <si>
    <t>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t>
  </si>
  <si>
    <t>07/05/2020. En relación con esta no conformidad, en el Formato Acción Correctiva Código: SEPG-F-019, el Coordinador del GIT de Defensa Judicial, preciso: “No se cuenta con formato oficial para el registro de conciliaciones prejudiciales.” (Martha Guzmán león)
05/06/2020 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 (Martha Guzmán León)
10/08/2020 A través de correo electrónico de 23 de julio de 2020, se informó al Coordinador del GIT Defensa Judicial, el estado de la No conformidad, fecha de vencimiento 31/07/2020.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09/10/2020 Septiembre 30 de 2020. A través de correo electrónico de 23 de septiembre de 2020, se aportó el reporte de conciliaciones de 10 de agosto de 2020. En cuanto a procesos judiciales, se creó el Reporte Procesos Judiciales Código GEJU-F-010. En el Seguimiento a la actualización del Sistema Único de Gestión e Información Litigiosa del Estado eKOGUI en el período comprendido del 1° de enero al 30 de junio de 2020, se verificaron los soportes. Martha Guzmán.   (Martha Guzmán León)</t>
  </si>
  <si>
    <t>No conformidad para todos los procesos – Primera Línea de Defensa._x000D_
_x000D_
Teniendo en cuenta que, en los informes de auditoría correspondientes a la administración del riesgo de la Entidad realizados en el año 2019, se identificaron situaciones asociadas al riesgo residual, diseño de controles y tratamiento del riesgo a las cuales se les generaron recomendaciones con el fin de corregir estas situaciones. Se observó que dichas situaciones persisten de acuerdo con la evaluación realizada por esta auditoría evidenciando de esta manera que los líderes de proceso y equipos de riesgos de los procesos no aplican las recomendaciones resultantes de las evaluaciones del control interno, incumpliendo de esta manera el literal g, art. 4 de la Ley 87 de 1993.</t>
  </si>
  <si>
    <t>VGC_x000D_
VAF_x000D_
VPRE_x000D_
VJ_x000D_
VEJ_x000D_
VEST</t>
  </si>
  <si>
    <t>Abril de 2020</t>
  </si>
  <si>
    <t>Plan de mejoramiento del proceso de Gestión de Talento Humano: Fecha de cumplimiento (30/07/2020) 
1.	Actualizar la matriz de Riesgos del Proceso de Gestión de Talento Humano. 
2.	Socializar la matriz de Riesgos con los funcionarios y colaboradores del GIT de Talento para recibir retroalimentación. 
3.	Remitir la matriz actualizada de Riesgo del Proceso al GIT de Planeación Riesgos y Entornos. 
4.	Solicitar al GIT de Planeación una capacitación para el equipo de GIT de Talento Humano en relación con la Identificación de Riesgos al GIT de talento Humano. 
Plan de mejoramiento del proceso de Gestión Administrativa y Financiera: Fecha de cumplimiento (30/07/2020) 
1.	Solicitar al GIT de Planeación una capacitación para el equipo de GIT Administrativo y Financiero sobre la gestión de Riesgos. 
2.	Socializar la matriz de Riesgos del Proceso Gestión Administrativa y Financiera con los funcionarios y colaboradores del GIT Administrativo y Financiero para recibir realimentación. 
3.	Actualizar la matriz de Riesgos del Proceso de Gestión Administrativa y Financiera 
4.	Remitir la matriz actualizada de Riesgo del Proceso al GIT de Planeación Riesgos y Entornos. 
Plan de mejoramiento del proceso asociado al sistema estratégico de planeación y gestión: Fecha de cumplimiento 30/12/2020. 
1.	Ajustar el mapa de riesgo del proceso Sistema Estratégico de Planeación y Gestión para dar cierre y cumplimiento a las no conformidades relacionadas por la OCI en su informe de auditoría del 2020-1. 
Plan de mejoramiento del proceso asociado a Gestión de la Tecnología: fecha de cumplimiento 24/06/2020.  
1.	Revisar y validar la matriz de riesgos identificando las falencias de acuerdo a la Guía del DAFP y las áreas de Planeación y Control interno de la Entidad. 
2.	Corregir de acuerdo a los estándares, las valoraciones y la redacción de los controles. 
3.	Validación y aprobación por parte del Coordinador del GIT. 
4.	Formalizar la solicitud a Planeación de la publicación la matriz ajustada. (Memorando 20206070092333 del 24/07/2020) 
Plan de mejoramiento del proceso asociado a Gestión de la Contratación: fecha de cumplimiento 24/06/2020.  
1.	Actualizar el mapa de Riesgos del Proceso de Gestión de contratación (30/11/2020) 
2.	Socializar el mapa de riesgos del Proceso de Gestión de contratación, así como las generalidades del procedimiento y la metodología, con los funcionarios y colaboradores del GIT de Contratación para recibir retroalimentación. (30/11/2020) 
3.	Remitir el mapa de riesgos actualizado del Proceso al GIT de Planeación. (30/11/2020) 
4.	Solicitar al Git de planeación capacitación sobre la metodología para la administración del riesgo, para el equipo de riesgos del GIT de contratación. (30/11/2020) 
5.	Analizar el mapa de riesgos del proceso del GIT de contratación, en comparación con el PMI y PMP (30/11/2020). 
Se informa el siguiente plan de acción por parte de la Vicepresidencia Jurídica (proceso gestión jurídica) a través del memorando interno radicado bajo el número 20191010196843 del 18 de diciembre de 2019 (Se incluye plan de mejoramiento de la no conformidad 3782): 
1.	Solicitar al GIT de planeación profundización en la metodología de gestión de riesgos (13/12/2019) 
2.	Capacitar al equipo de riesgos del proceso jurídico en la metodología de gestión del riesgo. (30/06/2020). 
3.	Solicitar al GIT de planeación mesa de trabajo para ajustar la matriz de riesgos del proceso gestión jurídica. (13/12/2019). 
4.	Solicitar publicar en la página web de la entidad el mapa de riesgos ajustado (31/12/2019). 
Se recibe correo electrónico del 23 de noviembre del presente año con el plan de mejoramiento por parte del proceso de estructuración, de la siguiente manera:
1.Actualizar la matriz de Riesgos del Proceso de la Vicepresidencia de Estructuración de acuerdo con la nueva metodología del DAFP.
2.Socializar la matriz de Riesgos con los funcionarios y colaboradores del Vicepresidencia de Estructuración.
3.Remitir la matriz actualizada de Riesgo del Proceso al GIT de Planeación Riesgos y Entornos.
(31/03/2021)
Se incorpora plan de acción asociado a la no conformidad 3701, correspondiente al proceso de Gestión Contractual y Seguimiento de Proyectos, de la siguiente manera, previsto para cumplir el 30 de julio de 2021:
1. Aplicación de la nueva metodología de identificación y gestión de riesgos propuesta por la Gerencia de Planeación, basada en la metodología del DAFP</t>
  </si>
  <si>
    <t>11/06/2020 Se recibe memorando interno radicado bajo el número 20204030071363 del 3 de junio del presente año, donde se informa el plan de mejoramiento del proceso de Gestión de Talento Humano como primera línea de defensa.
Se recibe de igual manera el memorando interno radicado bajo el número 202040000714483 del 4 de junio del presente año, donde se notifica el plan de mejoramiento que el proceso asociado a la gestión administrativa y financiera realizaran para superar la no conformidad. (Yuly Andrea Ujueta Castillo )
25/06/2020 Se incorpora acción de mejora propuesta por el GIT de planeación a través del memorando interno radicado bajo el número 20206010075673 del 12 de junio del presente año.  (Yuly Andrea Ujueta Castillo )
21/09/2020 Se recibe el 28 de julio del presente año, se recibe el memorando interno radicado bajo el número 20206070093603, donde el proceso de gestión de la tecnología informa su plan de mejoramiento para abordar esta no conformidad y se informa que las acciones ya fueron cumplidas.  Sin embargo, en la verificación del cumplimiento de las acciones se evidenció en la página web de la Entidad que el mapa de riesgos no se encuentra actualizado y que difiere del proporcionado a través del memorando que recibió la OCI. Debido a lo anterior, se escribió un correo electrónico a los responsables del proceso solicitando la confirmación de la actualización del mapa de riesgos, a lo cual respondieron que no han publicado el mapa de riesgo aún debido a unas observaciones que recibieron por parte de la segunda línea de defensa el 11 de agosto del presente año (20206010099333).
Por otro lado, se recibe memorando interno radicado bajo el número 20207030112673 del 11 de septiembre de 2020 (Otro número de radicado 20207030113843 del 15 de septiembre con el mismo plan de mejoramiento), asociado al plan de mejoramiento propuesto por el proceso correspondiente a contratación. Se incorpora la información con plazo de cumplimiento a 30 de noviembre de 2020.
El 17 de septiembre del presente año, se recibe a través de correo electrónico, por parte del proceso de gestión administrativa y financiera, la solicitud para aplazar las fechas de cumplimiento del plan de mejoramiento por procesos. Debido a la justificación enviada, se realizan observaciones y recomendaciones con el fin de direccionar la efectividad de los planes de mejoramiento. Se encuentra pendiente confirmar si las fechas de cumplimiento quedan para junio de 2021 o para diciembre de 2020.
Finalmente, la no conformidad 3782 se cierra y queda vigente la 3815, debido a que estas dos no conformidades están evaluando el cumplimiento de las responsabilidades de la primera línea de defensa, sin embargo, en la 3782 solo se abordaron 3 procesos, en la 3815 se abordan todos los procesos. Por este motivo se realiza el cierre de la no conformidad 3782. (Yuly Andrea Ujueta Castillo )
12/11/2020 De acuerdo con el seguimiento realizado a las acciones de mejora propuestas por lo auditados, se evidenciaron avances en los procesos de:
Gestión administrativa y financiera de las cuatro acciones de mejora propuestas, tres se cumplieron en un 100%. Se reporta un avance del 75% para este proceso.
Gestión de la tecnología, se evidenció el cumplimiento de las cuatro acciones de mejora propuestas en un 100%.
De acuerdo con lo anterior, las acciones de mejora propuestas para tratar esta no conformidad registran un avance del 22%. 
Se informó a través del informe de auditoría de riesgos y en las entrevistas a los equipos de riesgos los procesos que debían enviar el plan de mejoramiento.
Se envío correo al proceso de gestión de talento humano, solicitando los avances asociados a la gestión de las acciones reportadas para tratar esta no conformidad.
Cabe resaltar, que la segunda línea de defensa ha venido adelantando capacitaciones para los equipos de riesgos a través de módulos y realizó la actualización del formato del mapa de riesgos con el fin de aplicar adecuadamente la metodología de la administración del riesgo de la Entidad.
La primera línea de defensa se encuentra realizando las capacitaciones y generando las actualizaciones de los mapas de riesgos de acuerdo con los ajustes realizados  a la metodología. (Yuly Andrea Ujueta Castillo )
14/12/2020 De acuerdo con el correo electrónico del 23 de noviembre del presente año, el proceso de estructuración informa su plan de mejoramiento para tratar esta no conformidad. Fecha máxima de cumplimiento de planes el 30 de marzo de 2021.
Por otro lado, el 18 de noviembre del presente año, el proceso de gestión de talento humano solicita ampliación de la fecha de cumplimiento de los planes de mejoramiento para el 31 de diciembre del presente año. (Yuly Andrea Ujueta Castillo )
29/12/2020 Se recibe correo electrónico del proceso de gestión administrativa y financiera, solicitando el cambio de fecha de cumplimiento de la acción de mejora “1.       Solicitar al GIT de Planeación una capacitación para el equipo de GIT Administrativo y Financiero sobre la gestión de Riesgos.” para el 28 de febrero de 2021. Se realizan los ajustes en el PMP. (Yuly Andrea Ujueta Castillo )
30/03/2021 A través de correo electrónico del 26 de marzo del presente año, se solicitó avances asociados a las acciones de mejora formuladas para atender esta no conformidad por parte de los procesos relacionados con esta no conformidad, con el fin de reportar en el plan de mejoramiento por procesos las acciones de mejora cumplidas. De acuerdo con lo anterior, se recibieron los siguientes avances: 
El proceso de gestión administrativa y financiera reportó un avance de sus acciones de mejora asociada a la capacitación recibida para generar el mapa de riesgos con los ajustes en la metodología para administrar los riesgos de este proceso. Teniendo en cuenta que la segunda línea de defensa dispuso en la herramienta SharePoint capacitaciones virtuales para construir y actualizar de manera correcta el mapa de riesgos de cada proceso, se evidenció a través de la publicación del mapa de riesgo del proceso de gestión administrativa y financiera el cumplimiento de la actividad correspondiente a la solicitud de capacitación para el equipo de administración del riesgo de este proceso. Por lo anterior, el proceso de gestión administrativa y financiera cumplió en un 100% las acciones de mejora propuestas para abordar esta no conformidad. 
Talento Humano: Reportó a través de correo electrónico el 29 de marzo del presente año, los avances logrados hasta esta fecha. De acuerdo con el seguimiento realizado y las evidencias suministradas, el proceso de gestión de talento humano cumplió el 100% de las acciones de mejora.
Sistema Estratégico de Planeación y Gestión: A través de correo electrónico del 29 de marzo del presente año, se solicitó realizar el cambio de la fecha de cumplimiento de las acciones de mejora para el 30/04/2021.
Gestión de la Contratación Pública: A través de correo electrónico del 29 de marzo de 2021, este proceso informa que las acciones de mejora propuestas fueron cumplidas en un 100%. De acuerdo con las evidencias suministradas, se observó el cumplimiento total de las acciones propuestas.
Estructuración de proyectos: Se recibió correo electrónico del 26 de marzo del presente año, solicitando el cambio de la fecha de cumplimiento para el 31 de mayo del presente año. Se realizan ajustes en el PMP.
Teniendo en cuenta la información anterior, se evidenció un avance de cumplimiento del 53% con respecto al total de las acciones de mejora propuestas por todos los procesos responsables. Se encuentra pendiente recibir el reporte de avances de los procesos asociados a la gestión jurídica y Transparencia. (Yuly Andrea Ujueta Castillo )
29/04/2021 29 de abril de 2021: Teniendo en cuenta los resultados de la auditoría realizada a la gestión del riesgo, se evidenció que el plan de mejoramiento propuesto por cada proceso, para tratar esta no conformidad, fue cumplido en un 100% a través de la actualización de los mapas de riesgos de cada proceso. Estos mapas de riesgos se encuentran legalizados a través de los memorandos internos radicados bajo los números 20213110061183, 20216010061713, 20212000055343, 20207030164683, 20204030167913, 20214000062563, 20211010044243, 20216070057133 y 20204000159943. (Yuly Andrea Ujueta Castillo )</t>
  </si>
  <si>
    <t>No conformidad para el proceso Sistema Estratégico de Planeación y Gestión – Segunda Línea de Defensa._x000D_
La información publicada en la página web correspondiente al documento “mapa de riesgos corporativo” presenta diferencias en relación con los mapas de riesgos de los procesos. Por lo anterior, se evidenció el incumplimiento de los principios de transparencia asociados a la calidad de la información y divulgación proactiva de la información estipulados en el Art. 3 de la Ley 1712 de 2014.</t>
  </si>
  <si>
    <t>1.	Eliminar de la página Web de la ANI el mapa de riesgos corporativo._x000D_
2.	Solicitar al Grupo Interno de Trabajo Tecnologías de la Información y las Telecomunicaciones la actualización del instructivo “Actualización de la Página Web e Intranet de la ANI.”</t>
  </si>
  <si>
    <t>25/06/2020</t>
  </si>
  <si>
    <t xml:space="preserve">
11/06/2020 Se informa al proceso a través de correo electrónico del 3 de junio del presente año, que la no conformidad, se encuentra asociada al cumplimiento de los principios de transparencia. El plan de mejoramiento a través del memorando interno radicado bajo el número 20206010070253 del 1 de junio del presente año, no ataca las causas de esta no conformidad. Se recomienda realizar el análisis de causa para esta no conformidad y generar acciones de mejora encaminadas a eliminar las causas identificadas en el ejercicio de análisis._x000D_
Por lo anterior, no se registra plan de mejoramiento para esta no conformidad, de igual manera se envía correo electrónico el 3 de junio del presente año, al GIT de planeación, aclarando la información y recomendaciones para formular acciones que contribuyan al tratamiento de la no conformidad. (Yuly Andrea Ujueta Castillo )
25/06/2020 Se recibe memorando interno radicado bajo el número 20206010075673 del 12 de junio del presente año, donde se informa el plan de mejoramiento para tratar esta no conformidad. Teniendo en cuenta lo informado en el correo del 23 de junio del presente año, se evidenció que el documento fue retirado de la página web, como corrección. Por lo anterior, se reporta un avance del 50% en esta no conformidad, con respecto a las dos acciones de mejora formuladas para tratar esta no conformidad. (Yuly Andrea Ujueta Castillo )
27/07/2020 a través de correo electrónico reportado el 26 de junio del presente año, se informa avance sobre el cumplimiento de las actividades formuladas para tratar esta no conformidad. Como evidencia envían el memorando interno radicado bajo el número 20206010078473 del 23 de junio del presente año, donde se solicita al GIT de tecnologías de la información y comunicaciones actualizar el instructivo asociado a “Actualización de la Página Web e Intranet de la ANI”. Teniendo en cuenta la información anterior, se verificó en la página web de la Entidad y se evidenció la creación del instructivo asociado a los lineamientos y responsabilidades para la publicación de información en la página web (GTEC-I-002 versión 1 del 22 de julio del presente año. Por lo anterior se evidenció el cumplimiento de las acciones de mejora propuestas por el proceso y se realiza el cierre de la no conformidad. (Yuly Andrea Ujueta Castillo )</t>
  </si>
  <si>
    <t>Si bien la Segunda Línea de Defensa, realizó mesas de trabajo para socializar la nueva metodología asociada a la administración del riesgo de la Entidad y solicitó los seguimientos de los riesgos, que se encuentran establecidos en la política de la administración del riesgo, se observó que, durante la evaluación realizada en esta auditoría a la Segunda Línea de Defensa, el 50% de los riesgos de la muestra presentan inconsistencias. De acuerdo con las responsabilidades asignadas a través del Manual Operativo del Modelo Integrado de Planeación las responsabilidades correspondientes a: verificar que el diseño de los controles establecidos por la primera línea de defensa sea pertinente frente a los riesgos identificados; verificar que los controles contribuyan a la mitigación de los riesgos hasta niveles aceptables y verificar que el diseño y ejecución de los controles mitiguen los riesgos estratégicos o institucionales, no son cumplidas. Lo anterior da lugar al incumplimiento del esquema de responsabilidades para la implementación de las líneas de defensa de acuerdo con la estructura del Modelo Estándar de Control Interno – MECI, actualizado a través del Modelo Integrado de Planeación y Gestión - MIPG, acogidos dichos modelos por la Ley 87 de 1993 y el Decreto 1499 de 2017.</t>
  </si>
  <si>
    <t>1.	Solicitar capacitación al DAFP en materia de riesgos y controles. (mayo de 2020)
2.	Fortalecer los conocimientos y capacidades del equipo de la segunda línea de defensa, con el fin de implementar de manera efectiva la metodología de validación. (julio de 2020)
3.	Generar una metodología de validación efectiva para los diferentes mapas de riesgos de la Entidad, así como la validación del cumplimiento de las responsabilidades de la línea estratégica y la primera línea de defensa. (septiembre de 2020).
4.	Tener en cuenta las recomendaciones de la OCI y el resultado de las validaciones de la segunda línea de defensa durante los monitoreos 2022-2. FECHA DE CIERRE el 31 de diciembre de 2022.
5.	Documentar y ajustar metodología para la administración de riesgos. FECHA DE CIERRE el 31 marzo de 2022.
6.	Optimizar los mapas de riesgos de procesos. FECHA DE CIERRE el 30 de junio de 2022.</t>
  </si>
  <si>
    <t>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
En consecuencia, se realiza el cierre de las no conformidades 3702 y 3783 y se mantiene vigente la 3817 en donde se relaciona el Plan de Mejoramiento propuesto por el GIT de planeación.
 (Yuly Andrea Ujueta Castillo )
12/11/2020 De acuerdo con la información suministrada en la auditoría de riesgos, se evidenció el cumplimiento que de las 7 acciones de mejora propuestas, se han cumplido 3 al 100%. Es decir que este plan de mejoramiento presenta un avance del 75%.
Por otro lado, se recibe memorando interno radicado bajo el número 20206010140113 del 11 de noviembre de 2020, donde el proceso solicita el aplazamiento de los planes de mejoramiento y remplazar actividades. En el caso de la actividad “Ajustar mapa de riesgos corporativo y publicar”, se solicita eliminarla del plan, debido a que esta actividad con los ajustes que se están realizando a la metodología de riesgos es necesaria. Se deja fecha de cumplimiento del plan a 30 de junio de 2021. (Yuly Andrea Ujueta Castillo )
13/11/2020  -Modificación de fecha- Solicitado mediante correo de 12 de noviembre de 2020 por el auditor. (Yuly Andrea Ujueta Castillo )
29/04/2021 Teniendo en cuenta la solicitud realizada por el proceso a través del memorando interno radicado bajo el número 20206010140113 del 11 de noviembre de 2020, de las 7 actividades programadas se eliminó 1. Quedando un total de 6 actividades. De acuerdo con los resultados de la auditoría realizada a la gestión del riesgo, se evidenció que el plan de mejoramiento propuesto para tratar esta no conformidad registra un avance del 50%, se ajusta el % de cumplimiento de esta no conformidad. Por otra parte, se recibió memorando interno radicado bajo el número 20216010055873 del 5 de abril de 2021, donde se solicita el ajuste de la fecha de cumplimiento del plan de mejora propuesta. Se incorpora el ajuste pertinente. (Yuly Andrea Ujueta Castillo )
27/12/2021 27/12/2021: Se envió correo electrónico al proceso responsable de la NC, solicitando los avances de las tres acciones de mejora que se encuentran pendientes. Por ahora el % de avance se mantiene en el 50%. (Yuly Andrea Ujueta Castillo )
15/02/2022 Se envió correo electrónico al proceso Estratégico de Planeación y Gestión, solicitando el reporte de avance de las acciones de mejora propuestas, que se encuentran pendientes. Se informó que las acciones de mejora que se encuentran pendientes estan vencidas  (Yuly Andrea Ujueta Castillo )
18/02/2022 Teniendo en cuenta la solicitud realizada a través del memorando interno radicado bajo el número 20216010175983 del 30 de diciembre de 2021, se realiza ajuste a las acciones de mejora propupestas por el auditad y asi mismo, se ajustan las fechas de cumplimiento de las tres acciones que se encuentran pendientes. Se mantiene el 50% de avance. (Yuly Andrea Ujueta Castillo )
27/12/2022 De acuerdo con las acciones de mejora planteadas para esta no conformidad que corresponden a 6, de las cuales se han cumplido 3, se realiza la validación de cumplimiento de las siguientes acciones de mejora:_x000D_
_x000D_
1. Tener en cuenta las recomendaciones de la OCI y el resultado de las validaciones de la segunda línea de defensa durante los monitoreos 2022-2: se validó el cumplimiento de las responsabilidades asignadas a la segunda línea de defensa, a través de la auditoría interna realizada en noviembre de 2022, en donde se evidenció el cumplimiento de sus responsabilidades en un 90% en el nivel básico del MECI . Es importante resaltar, que se identificaron oportunidades de mejora para que la segunda línea de defensa fortalezca su gestión en la Entidad. Es importante resaltar que la segunda línea de defensa cumple con su rol en materia de riesgos._x000D_
_x000D_
Todas las mejoras adoptadas e implementadas por la segunda línea de defensa se han realizado, obedeciendo las recomendaciones de la OCI. De acuerdo con lo anterior, se evidenció el cumplimiento del 100% de esta acción de mejora. _x000D_
_x000D_
2. Documentar y ajustar metodología para la administración de riesgos: La Entidad durante la vigencia 2022, actualizó los siguientes documentos:_x000D_
_x000D_
Procedimientos asociados a la construcción de mapas, seguimiento y monitoreo de los riesgos de gestión y cumplimiento - SEPG-P-011 versión 2 del 21 de noviembre de 2022 (https://www.ani.gov.co/sites/default/files/sig//sepg-p-011_construccion_mapas_seg_monitoreo_riesgoinstitucional_v2.pdf)_x000D_
_x000D_
Se generaron los documentos asociados a:_x000D_
Instructivo metodológico para la administración de riesgos de cumplimiento - SEPG-I-014 versión 1 del 21 de octubre de 2022. (https://www.ani.gov.co/sites/default/files/sig//sepg-i-014_instructivo_metodologico_para_la_administracion_de_riesgos_de_cumplimiento_v1.pdf)_x000D_
Instructivo metodológico para la administración de riesgos de gestión - SEPG-I-015 versión 1 del 8 de septiembre de 2022. (https://www.ani.gov.co/sites/default/files/sig//sepg-i-015_instructivo_metodologico_para_la_administracion_de_riesgos_de_gestion_v1.pdf)_x000D_
_x000D_
La política de la administración del riesgo se mantiene en su versión 001 desde el 13 de febrero de 2019._x000D_
_x000D_
Con respecto al cumplimiento de esta acción de mejora, se evidenció que los instructivos y los formatos corresponden a la metodología aplicada actualmente en la Entidad para administrar los riesgos._x000D_
_x000D_
Adicional a lo anterior, la Entidad cuenta con un sitio SharePoint para los equipos de riesgos, donde se encuentra documentada la metodología a través de videos. Por lo anterior, esta actividad se encuentra con un cumplimiento del 100%._x000D_
_x000D_
3. Optimizar los mapas de riesgos de procesos: Los formatos y documentos asociados a la administración del riesgo fueron actualizados durante la vigencia 2022. Adicional a lo anterior, se evidenció el cumplimiento de los seguimientos a los riesgos de gestión para la vigencia 2022. En estos seguimientos se generaron ajustes a los riesgos relacionados con los controles y las acciones de mitigación. Esta información se encuentra en el sitio SharePoint de riesgos, dispuesta en este canal para su consulta por parte de los equipos de riesgos. https://anionline.sharepoint.com.mcas.ms/sites/GIR. De acuerdo con lo anterior, se evidenció el cumplimiento de esta actividad en un 100%._x000D_
_x000D_
De acuerdo con el análisis anterior y el seguimiento realizado durante el año 2022, se evidenció el cumplimiento del plan de acción formulado por la Entidad en un 100%. Durante la vigencia 2023, se validará la efectividad de este plan. (Yuly Andrea Ujueta Castillo )</t>
  </si>
  <si>
    <t>https://anionline.sharepoint.com/:f:/s/PMPMotor/EqUNTvNOC1lNoCsDbm-EWgkBWhQNzEHjli29P7WlTzao1w?e=YzEDl7</t>
  </si>
  <si>
    <t>Se observó incumplimiento del acuerdo de pago realizado el 31 de agosto de 2018 con la Sociedad Portuaria de la Península – Pensoport por los valores pendientes por cancelar correspondiente a 35 cuotas iguales por valor de $3.548.745 correspondiente a la sanción emitida mediante Resolución No. 1482 del 10 de octubre de 2016, aclarada y confirmada mediante Resolución No. 1409 del 12 de octubre de 2017, sin que el mismo fuera reportado en el Boletín de Deudores Morosos del Estado – BDME, de acuerdo con los artículos 3, 5 y 9 de la Resolución 037 de 2018 de la Contaduría General de la Nación – CGN._x000D_
Toda vez que la Entidad afirma que se realizaron pagos parciales y en las Notas a los Estados Financieros con corte al 31 de diciembre de 2019 se revela que el deudor canceló en la vigencia 2019 $27,1 millones, debiendo cancelar el valor de $42,5 millones correspondiente a 12 cuotas.</t>
  </si>
  <si>
    <t>Mediante correo electrónico del 6/11/2020 el GIT Defensa Judicial suscribe el plan._x000D_
Informar a la VAF la solicitud de reportar en el boletín de deudores morosos a la Sociedad Portuaria de la Península – Pensoport correspondiente a la sanción emitida mediante Resolución No. 1482 del 10 de octubre de 2016, aclarada y confirmada mediante Resolución No. 1409 del 12 de octubre de 2017. Responsable (Abogado que adelanta el proceso), fecha cumplimiento: 4/06/2020_x000D_
Diseñar y adoptar un procedimiento que permita determinar el reporte positivo o negativo al boletín de deudores morosos. Responsable: Maria Lorena Arena Suarez, fecha de cumplimiento: 19/12/2020.</t>
  </si>
  <si>
    <t>30/11/2020</t>
  </si>
  <si>
    <t>07/07/2020 Mediante correo electrónico del 26 de junio de 2020 se solicitó a la Vicepresidencia Administrativa y Financiera y a la Vicepresidencia Jurídica la suscripción del Plan de Mejoramiento. (Yuber Alexander Peña Cárdenas)
02/09/2020 Mediante correo electrónico del 1 de septiembre de 2020 se reiteró nuevamente al GIT Administrativa y Financiera, y al GIT Contratos la suscripción del Plan de Mejoramiento. (Yuber Alexander Peña Cárdenas)
08/10/2020 Mediante correo electrónico del 01/09/2020 la OCI reiteró la suscripción del Plan de Mejora y mediante Correo electrónico del 02/09/2020 el GIT Administrativa y Financiera informa que el Plan de Mejoramiento no le corresponde a la VAF, la OCI mediante correo electrónico del 07/10/2020 solicito al GIT Administrativa y Financiera y al GIT Defensa Judicial, aclarar el responsable y suscribir el Plan de Mejoramiento respectivo. (Yuber Alexander Peña Cárdenas)
08/04/2021 Mediante correo electrónico del 8 de abril de 2021 se solicitó a la Vicepresidencia Jurídica el suministro de las evidencias y soportes del cumplimiento de las acciones de mejora propuestas. (Yuber Alexander Peña Cárdenas)
27/04/2021 Mediante correo del 14/04/2021 del GIT Defensa Judicial suministró el Memorando No. 20207010071833 del 04/06/2020 en el que se reporta a la VAF el incumplimiento del acuerdo de pago de Pensoport, para que se reporte en el BDME con corte a mayo de 2020; por lo que la acción de reportar a la VAF se cumplió.
Para la segunda acción de diseñar y adoptar un procedimiento de reporte para el BDME, el GIT Defensa Judicial remitió a la OCI copia del correo dirigido al GIT de Defensa Judicial del 21/12/2020 sobre los lineamientos para el reporte de deudores morosos en el BDME; por lo que la acción se da por cumplida.
De acuerdo con lo anterior, las acciones de mejora se dan como completadas y la No Conformidad como subsanada. (Yuber Alexander Peña Cárdenas)</t>
  </si>
  <si>
    <t>Se observaron diferencias entre los registros contables reportados por Contabilidad en las Notas a los Estados Contables con corte al 31 de diciembre de 2019 y la información reportada por el GIT de Asesoría de Estructuración y el área de Defensa Judicial, respecto de los saldos de las cuentas por cobrar de la Concesión Bogotá - Girardot._x000D_
Situación evidenciada en el seguimiento a las acreencias a favor de la ANI con corte al 30 de junio de 2019, sin que se hubieran realizado acciones para corregir las diferencias.</t>
  </si>
  <si>
    <t>Acción Corrección._x000D_
Mediante correo del 30 de noviembre de 2020 el GIT Administrativa y Financiera reportó la acción corrección._x000D_
Solicitud actualización de la cuenta por cobrar relacionadas con la Concesión Bogotá – Girardot._x000D_
Conciliación de saldos entre el GIT Administrativa y Financiera y el GIT Defensa Judicial._x000D_
Actualización de las acreencias Autopista Bogotá – Girardot, Laudos Arbitrales.</t>
  </si>
  <si>
    <t>07/07/2020 Mediante correo electrónico del 26 de junio de 2020 se reiteró a la Vicepresidencia Administrativa y Financiera y a la Vicepresidencia Jurídica la suscripción del Plan de Mejoramiento. (Yuber Alexander Peña Cárdenas)
02/09/2020 Mediante correo electrónico del 1 de septiembre de 2020 se reiteró nuevamente al GIT Administrativa y Financiera, y al GIT Contratos la suscripción del Plan de Mejoramiento. (Yuber Alexander Peña Cárdenas)
08/10/2020 Mediante correo electrónico del 01/09/2020 la OCI reiteró la suscripción del Plan de Mejora y mediante Correo electrónico del 02/09/2020 el GIT Administrativa y Financiera informa “Por lo anterior, y dado que el Área de Contabilidad registró y concilió la información con el área competente, desde el GIT Administrativo y Financiero se considera superada esta No Conformidad, por tanto, no consideraos suscribir Plan de Mejoramiento”, mediante correo del 07/10/2020 la OCI aclara que el informe ya se formalizó y por lo tanto, lo que procede es la suscripción del plan de mejora dado que en la auditoría se observó que las diferencias persisten. (Yuber Alexander Peña Cárdenas)
30/11/2020 Mediante reunión virtual del 29/10/2020 se determinó establecer acción corrección mediante el envío de los soportes en los que se evidencie que no hay diferencias entre el saldo contable y el valor del documento fuente (Jurídica) correspondiente a la cuenta por cobrar con corte al 31 de diciembre de 2020._x000D_
Mediante correo electrónico del 30 de noviembre se solicitó al área Contable y al área Jurídica suscribir el plan de mejoramiento por procesos dado que los soportes enviados por Jurídica siguen presentando diferencia con los saldos contables. El plazo de suscripción es hasta el 4 de diciembre de 2020. (Yuber Alexander Peña Cárdenas)
10/12/2020 SEGUIMENTO_x000D_
Mediante correo del 30 de noviembre de 2020 el GIT Administrativa y Financiera reportó la acción corrección de la siguiente manera:_x000D_
Mediante memorando 20204010064853 del 13 de mayo de 2020, la coordinación del GIT Administrativo y Financiero solicitó la actualización de las cuentas por cobrar, para efectos de remitir el reporte Boletín Deudores Morosos del Estado. En el mismo, se detalló las personas naturales y jurídicas que presentan saldos con una antigüedad mayor a 6 meses, e igualmente se indicaron las personas que fueron reportadas en el Boletín de Deudores Morosos del Estado a 30 de noviembre de 2019. _x000D_
Una vez analizada, la información reportada para la Concesión Bogotá – Girardot, el área de contabilidad, solicitó mediante correo electrónico del día 8 de junio de 2020, la remisión de los documentos donde se evidencie la información reportada a cargo de la CONCESION_x000D_
Mediante correo electrónico del día 10 de junio de 2020, el GIT de Defensa Judicial remitió los soportes e igualmente indicó lo siguiente:_x000D_
Teniendo en cuenta lo anterior, el área de contabilidad mediante comprobante manual No. 802-21, comprobante SIIF No. 7461 del 29 de mayo de 2020, procedió a registrar la actualización de las acreencias Autopista Bogotá - Girardot, laudos arbitrales Nos 1 y 2 Radicados Cámara de Comercio de Bogotá Nos. 2121 y 2767 respectivamente, en atención a las pretensiones de las demandas ejecutivas presentadas ante el Tribunal Administrativo de Cundinamarca. _x000D_
Por lo anteriormente expuesto, se informa que a fecha 31 de mayo de 2020, no hay diferencias entre el saldo contable y el valor del documento del área fuente (Jurídica) correspondiente a la cuenta por cobrar de la Concesión Bogotá – Girardot, quedando debidamente conciliadas las dos áreas en lo relacionado a esta acreencia. (Yuber Alexander Peña Cárdenas)</t>
  </si>
  <si>
    <t>5.1 Respuestas extemporáneas a las solicitudes efectuadas por el Congreso de la República. Se evidenció que, en el segundo semestre de 2019, se presenta un incumplimiento en el término en la atención del (17,76%) de las solicitudes provenientes del Congreso, en especial al art. 258 de la Ley 5 de 1992.</t>
  </si>
  <si>
    <t>1. Se dejarán las evidencias de las_x000D_
solicitudes de prórroga, en el radicado_x000D_
padre._x000D_
2. Se registrarán a los radicados del_x000D_
Congreso de la República en el archivo_x000D_
de seguimiento a radicados_x000D_
diligenciado por el Enlace de la_x000D_
Vicepresidencia.</t>
  </si>
  <si>
    <t xml:space="preserve">
10/09/2020 Se informa mediante memorando 20204000081493 que se realizaran unos ajustes para el tema de las solicitudes procedentes del Congreso  y se actualizará el procedimiento de atención al ciudadano y partes interesadas. En este sentido, se evidenció que a finales del mes de julio de 2020, se actualizó el procedimiento Códigó TPSC-P-001- Versión 014. (Luz Mary Hernández Villadiego)</t>
  </si>
  <si>
    <t>En lo concerniente con las acciones de tutelas, se evidenció un porcentaje del (5,13%) aparentemente incumplido, por cuanto no se cuenta en el Orfeo, con la trazabilidad apropiada de la gestión efectuada. Generándose con esta conducta un incumplimiento en los términos judiciales.</t>
  </si>
  <si>
    <t xml:space="preserve">Ajuste del procedimiento TPSC-P-001 ‘Atención al ciudadano_x000D_
y partes interesadas’, en el sentido de incorporar unas claridades tanto al tratamiento de_x000D_
peticiones del Congreso, como de las actuaciones de defensa judicial en cuya redacción_x000D_
participarán esas áreas._x000D_
</t>
  </si>
  <si>
    <t xml:space="preserve">
10/09/2020 Se informa mediante memorando 20204000081493 que se realizaran unos ajustes para el tema actuaciones judiciales, para lo cual se propuso actualizar el procedimiento de atención al ciudadano y partes interesadas. En este sentido, se evidenció que a finales del mes de julio de 2020, se actualizó y publicó el procedimiento Códigó TPSC-P-001- Versión 014. (Luz Mary Hernández Villadiego)</t>
  </si>
  <si>
    <t>No se evidenció que en el trámite para para la obtención de la licencia ambiental que permita construir la segunda línea férrea entre el PK865+000 al PK873+300 del proyecto Red Férrea del Atlántico, con auto de inicio No. 05647 del 17 de septiembre de 2018, se haya dado cumplimiento a lo establecido en el procedimiento GCSP-P-007 (Seguimiento al proceso de licenciamiento ambiental o modificación de licencia de proyectos concesionados), según el cual, desde el GIT Ambiental se debe “solicitar mediante oficio a la Autoridad Ambiental Competente que vincule a la ANI como Tercer Interviniente dentro del proceso de trámite de la Licencia Ambiental o modificación de la Licencia Ambiental, según sea el caso”</t>
  </si>
  <si>
    <t>Mayo de 2020</t>
  </si>
  <si>
    <t>1. Solicitar ante Anla hacer a la ANI tercer interviniente dentro del proceso de licenciamiento ambiental iniciado con LAV0043-00-2018, para la construcción de la segunda línea férrea en Fundación y corregimiento de Buenos Aires Aracataca. (50%)
2. Obtener acto administrativo de la ANLA respecto a la solicitud como Tercer interviniente dentro del proceso de licenciamiento LAV0043-00-2018. (50%)</t>
  </si>
  <si>
    <t>04/06/2020 El 3 de junio de 2020 el GIT Ambiental de la VPRE remitió vía correo electrónico el siguiente plan de mejoramiento subsanar la No Conformidad:
1. Solicitar ante Anla hacer a la ANI tercer interviniente dentro del proceso de licenciamiento ambiental iniciado con LAV0043-00-2018, para la construcción de la segunda línea férrea en Fundación y corregimiento de Buenos Aires - Aracataca. (50%)
2. Obtener acto administrativo de la ANLA respecto a la solicitud como Tercer interviniente dentro del proceso de licenciamiento LAV0043-00-2018. (50%)
Fecha de terminación: 31-12-2020.
Asimismo, remitió copia del radicado ANI No. 20206050147321 del 22 de mayo de 2020, mediante el cual se solicitó a la Anla “reconocer a la Agencia Nacional de Infraestructura - ANI como TERCERO INTERVINIENTE en los trámites de solicitud de Licencia Ambiental, seguimientos ambientales, procesos sancionatorios y demás que se deriven de la misma, para el proyecto de “Construcción de la segunda Línea Férrea en el Municipio de Fundación y Corregimiento de Buenos Aires, municipio de Aracataca, departamento del Magdalena” - expediente LAV0043-00-2018, para la Concesión Red Férrea del Atlántico, Cuyo solicitante de la licencia es FERROCARRILES DEL NORTE DE COLOMBIA S.A, dentro del Contrato de Concesión O-ATLA-00-99.” Lo cual evidencia cumplimiento del 50% de plan de mejoramiento.
(Daniel Felipe Sáenz Lozano)
18/06/2020 El GIT Ambiental de la VPRE remitió vía correo electrónico copia del Auto No. 05409 del 11 de junio de 2020 de la ANLA, que dispone en su artículo primero “Reconocer como tercero interviniente dentro del trámite administrativo de evaluación de solicitud de Licencia Ambiental, iniciado mediante Auto 05647 del 17 de septiembre de 2018, para el proyecto “Construcción de la segunda línea férrea del sector 2 - Fundación (Pk865+000) y del sector rural del corregimiento de Buenos Aires - municipio de Aracataca (Pk873+300)”, localizado en los municipios de Fundación y Aracataca en el departamento de Magdalena, a la Agencia Nacional de Infraestructura – ANI.”_x000D_
_x000D_
Lo cual demuestra cumplimiento de la segunda acción de mejoramiento y por ende del plan. Se cierra No Conformidad. (Daniel Felipe Sáenz Lozano)</t>
  </si>
  <si>
    <t>29/05/2020</t>
  </si>
  <si>
    <t>No se evidenció que en lo que lleva de ejecución el contrato de interventoría No. VEJ 519 del 21 de agosto de 2019, correspondiente al proyecto Red Férrea del Atlántico, se hayan adelantado comités ambientales con la participación del concesionario de ese proyecto, lo cual contraría lo definido en diferentes actividades de los procedimientos en cabeza del GIT Ambiental GCSP-P-007 (Seguimiento al proceso de licenciamiento ambiental o modificación de licencia de proyectos concesionados), GCSP-P-008 (Seguimiento a la Gestión Ambiental para trámites de permisos, concesiones o autorizaciones ambientales) y GCSP-P-031 (Seguimiento a la gestión ambiental de la interventoría).</t>
  </si>
  <si>
    <t>Se realizarán comités ambientales mensuales, con interventoría, concesionario y ANI, en algunos casos serán solo ANI e Interventoría, o ANI y Concesionario según la necesidad de los temas. (100%).</t>
  </si>
  <si>
    <t>04/06/2020 El 3 de junio de 2020, el GIT Ambiental de la VPRE remitió vía correo electrónico el siguiente plan de mejoramiento subsanar la No Conformidad:
Se realizarán comités ambientales mensuales, con interventoría, concesionario y ANI, en algunos casos serán solo ANI e Interventoría, o ANI y Concesionario según la necesidad de los temas. (100%).
Asimismo, remitió evidencias de realización de comité ambiental llevado a cabo el 29 de mayo de 2020. En virtud de que se propuso terminar el plan de mejoramiento dentro de los seis meses posteriores a la radicación del informe de auditoría, se tiene un avance del 17%.
(Daniel felipe Sáenz Lozano)
19/06/2020 El GIT Ambiental remitió evidencias de realización de comité ambiental con Interventoría llevado a cabo el 18 de junio de 2020. Se ajusta avance de plan de mejoramiento a 34%. (Daniel Felipe Sáenz Lozano)
10/08/2020 El GIT Ambiental remitió evidencias de realización de comité ambiental con Interventoría llevado a cabo el 23 de julio de 2020. Se ajusta avance de plan de mejoramiento a 50%.  (Daniel Felipe Sáenz Lozano)
10/09/2020 El GIT Ambiental remitió evidencias de realización de comité ambiental con la Interventoría llevado a cabo el 24 de agosto de 2020. Se ajusta plan de mejoramiento a 67%. (Daniel Felipe Sáenz Lozano)
29/10/2020 El GIT Ambiental remitió evidencias de realización de comité ambiental con la Interventoría llevado a cabo el 30 de septiembre de 2020. Se ajusta plan de mejoramiento a 84%. (Daniel Felipe Sáenz Lozano)
09/11/2020 Mediante correo electrónico del 9 de noviembre de 2020, el GIT Ambiental remitió evidencias de realización de comité ambiental con la Interventoría llevado a cabo el 29 de octubre de 2020. Dado que se evidenció la ejecución de comités ambientales en lo que va de 2020, desapareció la causa que dio lugar a la No Conformidad; razón por la cual, se dio cierre a la misma. (Daniel Felipe Sáenz Lozano)</t>
  </si>
  <si>
    <t>No se evidenció que, previo a la expedición de las Resoluciones No. 471 y 498 de 2020, se haya solicitado al GIT de Procedimientos Administrativos Sancionatorios Contractuales el inicio de un procedimiento administrativo sancionatorio contra el concesionario del proyecto Perimetral de Oriente de Cundinamarca debido al presunto incumplimiento ocasionado por inadecuadas medidas de manejo ambiental en lo que se refiere al manejo integral de materiales de construcción y manejo y disposición de escombros y lodos en el corredor La Calera – Choachí (Unidad Funcional 4 del proyecto).</t>
  </si>
  <si>
    <t>Perimetral de Oriente de Cundinamarca</t>
  </si>
  <si>
    <t>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t>
  </si>
  <si>
    <t>30/06/2020 El 26 de junio de 2020 el Equipo de Coordinación y Seguimiento del proyecto remitió mediante correo electrónico plan de mejoramiento, consistente en demostrar la 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 lo cual se evidenció con el radicado ANI No. 20203060069493 del 29 de mayo de 2020.
Por otro lado, el Equipo de Coordinación y Seguimiento del proyecto informó que implementó una matriz de seguimiento, en la cual se registran la totalidad de solicitudes de la Interventoría (Solicitud de No Objeción de Periodos de Cura, Solicitud Inicio de procesos Sancionatorios) y notificación de EER por parte del Concesionario, esto con el fin de realizar seguimiento continuo y saber el estado en el que se encuentra cada solicitud, lo que se considera una medida preventiva que contribuirá a evitar que situaciones similares a las que dieron lugar a la No Conformidad se repitan.
En ese orden de ideas, se dio cierre a la No Conformidad.</t>
  </si>
  <si>
    <t>6.2.1	Para las Vicepresidencias Ejecutiva, de Gestión Contractual, Jurídica, de Planeación, Riesgos y Entorno y de Estructuración_x000D_
1.	Se evidenció que para el 98% de los EER solicitados por los concesionarios entre enero de 2019 y enero de 2020, se superó el plazo con el que cuenta la ANI para pronunciarse sobre si acepta o no la ocurrencia de un EER. Lo anterior constituye un incumplimiento de las cláusulas de dichos contratos relacionadas con el procedimiento de información, según se cita a continuación:_x000D_
“(iii) Una vez efectuada la Notificación dentro del término indicado en la Sección 14.2(c)(i) anterior, la Parte notificada deberá, dentro de los quince (15) Días siguientes a dicha Notificación, expresar si acepta, o no, la ocurrencia del Evento Eximente de Responsabilidad.” (subrayado fuera del texto).</t>
  </si>
  <si>
    <t>Enero de 2020</t>
  </si>
  <si>
    <t>Enero</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</si>
  <si>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</si>
  <si>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 xml:space="preserve">
10/07/2020 Las Vicepresidencias de Gestión Contractual, Ejecutiva, Jurídica y de Planeación Riesgos y Entorno, remitieron el memorando con Radicado ANI N. 20203000084983 del 8 de julio de 2020, en donde se formula el Plan de Mejoramiento. La OCI respondió con memorando N. 20201020086283, en donde indicó la incorporación del plan de mejoramiento al Plan de Mejoramiento por Procesos de la Entidad y solicitó aclarar la fecha de su finalización. (Adriana Barrios Rodríguez)
30/07/2020 La OCI envía correo electrónico solicitando respuesta al  memorando con Rad ANI N. 20201020086283 en donde se retira la solicitud de la fecha de finalización del PMP. (Adriana Barrios Rodríguez)
24/01/2021 se recibe memorando 20215000017693 del 20 de enero de 2021 presentando los avances en el Plan de Mejoramiento relacionados con el proyecto Pacífico 3, la OCI responde con memorando 20211020018693 del 21 de enero de 2021. (Adriana Barrios Rodríguez)
12/07/2021 La Supervisión remitió el oficio 20215000195131 del 29 de junio de 2021 dirigido a la CCI por parte de la ANI, solicitando apoyo en la realización de la gestión de modificación contractual con los concesionarios, lo cual se registra como avance en la realización de la primera acción de mejoramiento. Por otra parte, la Supervisión remitió la parte general del contrato de concesión N. 001 de 2021 de 5G en donde se modificó el plazo para la gestión de los EER en las concesiones de esta generación con lo que se evidencia la realización de la segunda acción de mejoramiento, por lo cual se asigna un avance del 50% a la No Conformidad. (Adriana Barrios Rodríguez)
14/07/2021  -Modificación de fecha- Se modifica fecha de terminación del plan de mejoramiento con base en solicitud de la Supervisión recibida mediante correo electrónico del 13 de julio de 2021. Solicitud basada en los resultados que tendrá el requerimiento hecho a la CCI mediante radicado ANI No. 20215000195131 del 29 de junio de 2021. (Adriana Barrios Rodríguez)
20/12/2021 Se hizo seguimiento a la Supervisión el 1 de diciembre de 2021 (Adriana Barrios Rodríguez)
23/12/2021  -Modificación de fecha- Mediante memorando con radicado ANI No. 20215000167823 del 22/12/2021, las Vicepresidencias Ejecutiva, de Planeación, Riesgos y Entorno, y Jurídica, exponen la gestión adelantada a la fecha para superar la situación que originó la no conformidad, concluyendo que "(...) se está a la espera del pronunciamiento de la Cámara Colombiana de la Infraestructura y de las gestiones que deban adelantarse con los Concesionarios de los proyectos de Cuarta Generación para una eventual modificación de la Parte General del Contrato de Concesión, amablemente se solicita a la Oficina de Control Interno ampliar el plazo para el cumplimiento del Plan de Mejoramiento hasta el 31 de diciembre de 2022"; por lo que, se modifica fecha de terminación a 31/12/2022. (Adriana Barrios Rodríguez)
15/12/2022  -Modificación de fecha- Mediante correo electrónico del 14/12/2023, desde la Vicepresidencia Ejecutiva se informa y se solicita: _x000D_
_x000D_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No.20215000195131._x000D_
 _x000D_
Por lo anterior, y teniendo en cuenta que se está a la espera del pronunciamiento de la Cámara Colombiana de Infraestructura y de las gestiones que deban adelantarse con los Concesionarios de Cuarta Generación, con el fin de plantear una posible modificación a dichos Contratos de Concesión, amablemente se solicita a la oficina de Control Interno ampliar el plazo para el cumplimiento del plan de mejoramiento hasta el 31 de diciembre de 2023."_x000D_
_x000D_
Por lo anterior, se establece 31-12-2023 como fecha de terminación del plan de mejoramiento. (Adriana Barrios Rodríguez)
13/12/2023 Se realiza seguimiento de avance en el plan de mejoramiento de la No conformidad por correo electrónico. (Adriana Barrios Rodríguez)
20/12/2023  -Modificación de fecha- Mediante correo electrónico del 18-12-2024, la Vicepresidencia Ejecutiva informo lo siguiete:_x000D_
_x000D_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Razón por la cual se estableció 31 de diciembre de 2024 como fecha de terminación del plan de mejoramiento. (Adriana Barrios Rodríguez)</t>
  </si>
  <si>
    <t>https://anionline.sharepoint.com/:f:/s/PMPMotor/EhPjb5y_lbdEk79x6xlETlcBxkDvV5lbrtoXJzlIUqocJA?e=OfBlRA</t>
  </si>
  <si>
    <t>6.2.2	Para la supervisión y equipo de apoyo del proyecto Perimetral de Oriente de Cundinamarca_x000D_
1.	Considerando que el periodo especial especificado en el acuerdo tercero del acta de reconocimiento de EER formalizada en agosto de 2018, correspondiente a la suspensión de actividades en las Unidades Funcionales 4 y 5, se venció en mayo de 2019 y que no se evidenció que, durante aproximadamente 8 meses, contados entre mayo de 2019 (fecha de finalización del periodo especial) y enero de 2020 (fecha de corte del alcance de la presente auditoría), se hubieran adoptado las acciones necesarias y efectivas para posibilitar la continuidad en la ejecución de dichas unidades funcionales.</t>
  </si>
  <si>
    <t xml:space="preserve">Acción de mejoramiento 1 (50%): Memorando presentado las aclaraciones frente a la vigencia del Periodo Especial de este EER de acuerdo con lo establecido en el Contrato de Concesión y en el Acta de EER. / Acción de mejoramiento 2(50%): Informes de gestiones realizadas con el fin de superar el Evento Eximente de Responsabilidad del tramo 4 y 5 con corte a Enero de 2021, Julio de 2021, Enero 2022 y Noviembre de 2022. </t>
  </si>
  <si>
    <t>31/01/2024</t>
  </si>
  <si>
    <t>7/07/2020 El 1 de julio de 2020 se realiza reunión de seguimiento con el Equipo de Coordinación y Seguimiento del proyecto en donde se acuerda el Plan de Mejoramiento y se hace el compromiso que será remitido el Plan de Mejoramiento a través de correo electrónico a la brevedad. 
El 6 de julio de 2020 el Equipo de Coordinación y Seguimiento del proyecto remite por correo electrónico el Plan de Mejoramiento adjuntando borrador del "Acta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 (Adriana Barrios Rodríguez)
16/09/2020 Se recibe correo electrónico por parte de la Supervisión solicitando la modificación del Plan de Mejoramiento visto que el 13 de julio se remitió el "Acta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 y el Concesionario respondió que no considera necesario la suscripción de dicha acta adjuntando los soportes de comunicaciones correspondientes, por lo cual según solicitud se modifica el Plan de Mejoramiento y se establece la nueva fecha de finalización del PMP para agosto de 2021, con seguimiento de la primera acción de mejora para el 15 de noviembre de 2020.  (Adriana Barrios Rodríguez)
1/12/2020 Se hizo seguimiento a la primera acción de mejoramiento por correo electrónico el día 13 de noviembre de 2020, a lo cual la Supervisión respondió el 17 de noviembre de 2020, comunicando que está en trámite el memorando de la primera acción de mejora, por lo cual solicitaban un nuevo plazo para el 30 de noviembre de 2020, posteriormente el 30 de noviembre se hizo nuevamente seguimiento y el 1 de diciembre la Supervisión envió el memorando 20203060149133 del 30 de noviembre de 2020, con lo cual se da cumplimiento de la primera acción de mejora por lo cual se cambia el estado de avance del PMP al 50%, lo cual se comunicó por correo electrónico a la supervisión el 1 de diciembre de 2020 (Adriana Barrios Rodríguez)
10/12/2020 se recibió memorando 20203060149133 del 30 de noviembre de 2020 con evidencia de la realización de la primera acción de mejora, se procede a cambiar e avance del plan de mejoramiento al 50%.  (Adriana Barrios Rodríguez)
24/01/2021 la OCI envía memorando 20201020155303 del 14 de diciembre de 2020 comunicando el avance en el plan de mejoramiento (Adriana Barrios Rodríguez)
02/09/2021  -Modificación de fecha- Se modifica fecha de terminación a 28 de febrero de 2022 debido a que la Supervisión estima entregar un informe de gestión para superar la causa que dio lugar a la no conformidad en enero de 2022, lo anterior con base en lo informado por la Supervisión mediante correo del 01 de septiembre de 2022. (Adriana Barrios Rodríguez)
02/09/2021  -Modificación plan- Mediante correo electrónico del 01 de septiembre de 2021 la Supervisión solicita ajustes a la segunda acción de mejora, planteando un informe de gestión adicional con corte a febrero de 2022. (Adriana Barrios Rodríguez)
22/02/2022  -Modificación plan- Mediante correo electrónico del 18 de febrero de 2022, el Líder del Equipo de Coordinación y Seguimiento presentó los avances en la gestión para superar la situación que originó la No Conformidad, así como argumentos para ajustar el plan de mejoramiento. (Adriana Barrios Rodríguez)
22/02/2022  -Modificación de fecha- Mediante correo electrónico del 18 de febrero de 2022, el Líder del Equipo de Coordinación y Seguimiento presentó los avances en la gestión para superar la situación que originó la No Conformidad, así como argumentos para ajustar la fecha de terminación del plan de mejoramiento a 30/01/2023. (Adriana Barrios Rodríguez)
23/02/2022  -Modificación plan- Mediante correo electrónico del 22/02/2022, el Líder del Equipo de Coordinación y Seguimiento del Proyecto presentó un alcance a la propuesta de plan de mejoramiento, indicando que el primer informe de gestión de la vigencia 2022 es con corte a enero de 2022 y no febrero de 2022.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31-03-2023, la Vicepresidencia Ejecutiva informó:_x000D_
_x000D_
"A la fecha no se ha superado el EER y el asunto se encuentra en proceso en_x000D_
un Tribunal Internacional, por lo cual, es pertinente solicitar la ampliación de_x000D_
plazo hasta el 31 enero de 2024. De igual manera, como soporte de las gestiones adelantadas, se incluye el informe con corte al mes de noviembre_x000D_
de 2022." (Adriana Barrios Rodríguez)
4/04/2023 Lo anterior se reportó a la Vicepresidencia Ejecutiva a través del memorando ANI No. 20231020050923 del 04-04-2023. (Adriana Barrios Rodríguez)
3/05/2024 Mediante memorando con radicado ANI No. 20241020073823 del 02-05-2024 se solicitaron evidencias del cumplimiento del plan de mejoramiento. (Adriana Barrios Rodríguez)
22/05/2024 Mediante memorando con radicado ANI No. 20243050082063 del 15-05-2024 la Vicepresidencia Ejecutiva atendió el requerimiento de la Oficina de Control Interno, hecho a través del memorando con radicado ANI No. 20241020073823 del 02-05-2024; demostrando cumplimiento de las dos acciones de mejoramiento, así:_x000D_
_x000D_
Acción de mejoramiento No. 1 (Memorando presentado las aclaraciones frente a la vigencia del Periodo Especial de este EER de acuerdo con lo establecido en el Contrato de Concesión y en el Acta de EER): Se evidenció memorando de entendimiento suscrito el 26-01-2022._x000D_
_x000D_
Acción de mejoramiento No. 2 (Informes de gestiones realizadas con el fin de superar el Evento Eximente de Responsabilidad del tramo 4 y 5 con corte a Enero de 2021, Julio de 2021, Enero 2022 y Noviembre de 2022): Se recibió copia de los informes de gestión._x000D_
_x000D_
Por lo tanto, se establece cumplimiento del plan de mejoramiento. Pendiente análisis de efectividad de las acciones ejecutadas. (Adriana Barrios Rodríguez)</t>
  </si>
  <si>
    <t>https://anionline.sharepoint.com/:f:/s/PMPMotor/EjIQVTVNlbdFlqqi_LlsyBEBvcqCotxo4xHVBvTXSzmpXg?e=1A0dv5</t>
  </si>
  <si>
    <t>No se evidenció que el otrosí No. 5 al contrato de concesión portuaria No. 010 de 1994, suscrito con la Sociedad Portuaria Algranel S.A, contara con bitácora, lo que genera incumplimiento de a) la sección 10.o del Manual de Contratación vigente (GCOP-M-001), según el cual:_x000D_
_x000D_
 “(…) se elaborará una Bitácora del Proyecto, la cual deberá reflejar en forma pormenorizada el proceso de estructuración y contratación surtido hasta la adjudicación y suscripción del respectivo contrato, así como las modificaciones contractuales que se surtan en la ejecución del contrato, incluyendo el aval que en cada caso le haya dado el funcionario competente y los asesores externos participantes si los hubiere. No se requerirá de la Bitácora citada, en los demás procesos de selección, contratos y convenios de la Entidad.” (negrita fuera de texto.) _x000D_
_x000D_
Y b) del artículo primero de la Resolución No. 959 de 2013, según la cual:_x000D_
_x000D_
“También se aplicará esta metodología a los procesos que se orienten a definir y suscribir actos modificatorios a los contratos de concesión vigentes. Dicho registro deberá reflejar la participación de todos los funcionarios, contratistas y entidades que inciden en los procesos y en la definición de políticas y criterios para la estructuración y contratación de los proyectos, o para la adopción de las decisiones que consten en las modificaciones a los contratos de concesión”</t>
  </si>
  <si>
    <t>Junio de 2020</t>
  </si>
  <si>
    <t>Entrega de la bitácora del otrosí No. 5 del 20 de septiembre de 2019 al Contrato de Concesión Portuaria No. 010 del 21 de abril de 1994, debidamente diligenciada</t>
  </si>
  <si>
    <t xml:space="preserve">
03/08/2020 Mediante radicado ANI No. 20203030095253 del 31 de julio de 2020 la Gerencia de Proyectos Portuarios presentó acción de mejoramiento, sobre la cual, vía correo electrónico, se aclararon dudas respecto a la fecha de terminación (31-10-2020). (Daniel Felipe Sáenz Lozano)
06/10/2020 El 06 de octubre de 2020, vía correo electrónico, se solicitó al Equipo de Proyectos Portuarios evidencias del cumplimiento del plan de mejoramiento: “Entrega de la bitácora del otrosí No. 5 del 20 de septiembre de 2019 al Contrato de Concesión Portuaria No. 010 del 21 de abril de 1994, debidamente diligenciada.”, debido a que dicho plan tiene 31 de octubre de 2020 como fecha de terminación. (Daniel Felipe Sáenz Lozano)
29/10/2020 Mediante correo electrónico se recibió copia de la comunicación con radicado ANI No. 20203030132723 del 27 de octubre de 2020, mediante la que la Gerencia del Equipo de proyectos portuarios remitió copia de la bitácora No 2020-023, correspondiente al otrosí No. 5 del 20 de septiembre de 2019 al contrato de concesión portuaria No. 010 de 1994, suscrito con la Sociedad Portuaria Algranel, lo que demostró cumplimiento del plan de mejoramiento y permitió dar cierre a la No Conformidad. (Daniel Felipe Sáenz Lozano)</t>
  </si>
  <si>
    <t>No se evidenció el agotamiento del trámite de aprobación de la modificación de las garantías del contrato de concesión No. 001 de 2017 a partir de lo acordado en la cláusula décima cuarta del otrosí No. 1 suscrito el 13 de mayo de 2019, lo cual demuestra incumplimiento de la actividad No. 31 del procedimiento GCSP-P-021, (Iniciar procedimiento GCSP-P-012 Aprobación y Administración de Pólizas y Garantías) y, además, a la actividad No. 5 del procedimiento GCSP-P-012 (Aprobar la póliza de conformidad con el formato Aprobación de Pólizas, GCSP-F-003).</t>
  </si>
  <si>
    <t>Retrasos o deficiencias en la entrega y/o aprobación de documentación contractual</t>
  </si>
  <si>
    <t>1. Aprobación de las pólizas (50%) 2. Gestión frente a esquemas de apremio contra al Concesionario relacionado con las pólizas (50%)</t>
  </si>
  <si>
    <t>04/08/2020 Vía correo electrónico la Líder del Equipo de Coordinación y Seguimiento remitió plan de mejoramiento. (Daniel Felipe Sáenz Lozano)
03/12/2020 Mediante correo electrónico del 3 de diciembre de 2020 se solicitaron evidencias de cumplimiento del plan de mejoramiento, cuya terminación se tiene prevista para diciembre de 2020. (Daniel Felipe Sáenz Lozano)
21/12/2020 Mediante correo electrónico del 19 de diciembre de 2020 la Supervisión remitió documentación que soporta la gestión adelantada para dar cumplimiento al plan de mejoramiento. Una vez revisada se evidenció que mediante comunicación con radicado ANI No. 20203060206851 del 22 de julio de 2020 se aprobaron las pólizas correspondientes a las UFs 2 y 3 y que se tiene pendiente lo referente a la UF4, en lo que corresponde al estudio de pérdidas máximas probables, sobre lo que se viene adelantando la gestión correspondiente por parte del Concesionario, Interventoría y Supervisión.
Lo anterior demuestra cumplimiento de la primera acción de mejoramiento; por lo tanto, se registra un avance del 50%. Sin embargo, en respuesta al correo electrónico de la Supervisión, se solicitaron aclaraciones respecto a las pólizas de la UF1, informando que dichas aclaraciones y lo correspondiente a la UF4 condicionan el cierre de la No Conformidad. (Daniel Felipe Sáenz Lozano)
21/12/2020  -Modificación de fecha- Mediante correo electrónico del 21 de diciembre de 2021, la Supervisión solicitó ampliación del plazo para cumplimiento del plan de mejoramiento hasta el 30 de marzo de 2021, con base en las observaciones de la revisión realizada por parte de la Oficina de Control Interno, y con base en los trámites y actuaciones que se encuentran en curso y encaminadas a la aprobación de la actualización de las pólizas. (Daniel Felipe Sáenz Lozano)
08/03/2021 Mediante correo eléctronico se solicitó a la Supervisión remitir la aprobación de la actualización de las pólizas correspondientes a las unidades funcionales 1 y 4 con el fin de dar cierre a la No Conformidad, teniendo en cuenta que el plan de mejoramiento vigente finaliza el 30 de marzo de 2021. (Daniel Felipe Sáenz Lozano)
23/03/2021  -Modificación de fecha- Mediante correo electrónico del 23 de marzo de 2021, la Supervisión presenta el siguiente reporte respecto al estado de aprobación de las garantías:
- RCE: En proceso de emisión de concepto de vialidad por parte de interventoria
- Cumplimiento : En proceso de aprobación por parte de la Vicepresidencia de Gestión Contractual.
- Obra Civil terminada (UFs 2 y 4): Se aprobaría una vez se suscriba Otrosi N3 en el cual se modificará vigencia, debido a que las aseguradoras no estan amparando 5 años como exige el contrato, sino en periodos inferiores, para este caso , año y medio y hasta tanto no se modifique el contrato, no se puede aprobar.
- Obra Civil (UF3): en proceso de ajuste por parte del concesionario para atender observaciones de interventoría.
La Supervisión estima que la aprobación de la póliza asociada a obra civil terminada (UF 2 y 4) se obtendrá, a más tardar, el 30 de agosto de 2021. Asimismo, estima que la aprobación de las demás pólizas se obtendra, a más tardar, el 30 de mayo de 2021. En ese orden de ideas, se amplía el plazo para cumplir con el plan de mejoramiento hasta el 30 de agosto de 2021.
 (Daniel Felipe Sáenz Lozano)
25/08/2021  -Modificación de fecha- Mediante correo electrónico del 25 de agosto de 2021 la Líder del Equipo de Coordinación y Seguimiento del Proyecto compartió un informe que resume el estado de las pólizas del contrato de concesión, allí se indica que el 26 de julio de 2021 se suscribió el otrosí No. 3 al contrato de concesión, con el cual se modificó la sección 7.5 (c) de la parte especial del contrato y que mediante radicado ANI No. 20214090931232 del 17 de agosto de 2021, la Concesión, en cumplimiento de la cláusula octava del otrosí No.3, presentó la actualización de la póliza de cumplimiento y obra civil, que se encuentran en proceso de revisión por parte de la interventoría. Lo anterior dio lugar a solicitar una prórroga hasta el 30 de noviembre de 2021 para dar cumplimiento al plan de mejoramiento. (Daniel Felipe Sáenz Lozano)
18/11/2021 Mediante correo electrónico del 2 de noviembre de 2021 se solicitó al Equipo de Coordinación y Seguimiento del proyecto evidencias del cumplimiento del plan de mejoramiento, cuya finalización se tenía prevista para el 30 de noviembre de 2021. 
A partir de dicha solicitud, mediante correo electrónico del 18 de noviembre de 2021, se remitió a la OCI un informe con el balance de aprobación de las pólizas del contrato de concesión, a partir del que se concluye que se tienen pendientes en esta materia derivados de la suscripción del otrosí No. 3 y que se han venido adelantando periodos de cura con ocasión de las pólizas de obra civil terminada para las unidades funcionales 2, 3 y 4. (Daniel Felipe Sáenz Lozano)
18/11/2021  -Modificación de fecha- Con base en el estado de aprobación de pólizas reportado mediante correo electrónico del 18 de noviembre de 2021, se solicitó prórroga para dar cumplimiento al plan de mejoramiento hasta el 31 de diciembre de 2021. (Daniel Felipe Sáenz Lozano)
01/12/2021 Teniendo en cuenta que el plan de mejoramiento vence el 31-12-2021, mediante correo electrónico se solicitó remitir evidencias que acrediten el cumplimiento del mismo. (Daniel Felipe Sáenz Lozano)
20/01/2022 Teniendo en cuenta que el plan de mejoramiento venció el pasado el 31-12-2021, mediante correo electrónico se solicitó remitir evidencias que acrediten el cumplimiento del mismo. (Daniel Felipe Sáenz Lozano)
16/02/2022 Mediante correo electrónico del 31-01-2022, la Supervisión presenta un balance del estado de las pólizas del contrato de concesión, evidenciando que se tienen pendientes en cuanto a la póliza de obra civil.
Por lo anterior, mediante correos electrónicos del 31-01-2022 y del 15-02-2022, se solicitó indicar una fecha de terminación del plan de mejoramiento y se hicieron recomendaciones frente a las evidencias que permitirán darlo por cumplido. (Daniel Felipe Sáenz Lozano)
03/03/2022  -Modificación de fecha- Mediante correo electrónico del 02/03/2022 la Líder del Equipo de Coordinación y Seguimiento del Proyecto indicó: "Atentamente, y teniendo en cuenta las ultimas solicitudes realizadas, acordamos con la presentación del último informe en enero, entregar toda una vez se contara con la aprobación de las pólizas de responsabilidad civil nuevas.
No obstante como este tramite se encuentra en proceso, te solicito, si es posible, prorrogar la fecha a abril 30 de 2022". (Daniel Felipe Sáenz Lozano)
27/04/2022 Mediante correos electrónicos del 18 y 25 de abril se solicitó a la Líder del Equipo de Coordinación y Seguimiento documentación que acredite cumplimiento del plan de mejoramiento, teniendo en cuenta que la fecha de terminación establecida para el plan es 30 de abril de 2022. (Daniel Felipe Sáenz Lozano)
28/04/2022  -Modificación de fecha- Mediante correo electrónico del 28 de abril de 2022, la Líder del Equipo de Coordinación y Seguimiento del proyecto presenta un informe en el que se evidencia que a la fecha se cuenta únicamente con la aprobación de la póliza de cumplimiento actualizada, según se evidencia en el radicado ANI No. 20223060108981 del 22 de abril de 2022. Las demás aprobaciones se encuentran en trámite; razón por la cual, se solicita prórroga para dar cumplimiento al plan de mejoramiento hasta el 30 de mayo de 2022. (Daniel Felipe Sáenz Lozano)
17/05/2022  -Modificación de fecha- Mediante correo electrónico la Líder del Equipo de Coordinación y Seguimiento del Proyecto entregó un informe con un balance del estado de aprobación de las pólizas; debido a que esta gestión no ha finalizado se solicitó prórroga hasta el 30/08/2022. (Daniel Felipe Sáenz Lozano)
26/08/2022 Durante agosto de 2022 se han solicitado a la Líder del Equipo de Coordinación y Seguimiento del proyecto, mediante correo electrónico, los días 17-08-2022 y 26-08-2022, evidencias del cumplimiento del plan de mejoramiento. (Daniel Felipe Sáenz Lozano)
29/08/2022  -Modificación de fecha- Mediante correo electrónico del 29/08/2022 la Líder del Equipo de Coordinación y Seguimiento del Proyecto presenta informe con estado de aprobación de pólizas, a partir del que se concluye que la mayoría de pólizas se encuentran en trámite de aprobación. Con base en el reporte citado, la OCI informa que no se puede dar cierre a la No Conformidad; por lo que la Líder del Equipo de Coordinación y Seguimiento del Proyecto, mediante correo electrónico, solicitó prórroga para dar cumplimiento al plan de mejoramiento hasta el 30/10/2022. (Daniel Felipe Sáenz Lozano)
10/10/2022 Mediante correo electrónico se solicitó a la Líder del Equipo de Coordinación y Seguimiento del Proyecto evidencias del cumplimiento del plan de mejoramiento, en virtud de que la fecha para acreditar su cumplimiento es el 10-10-2022. (Daniel Felipe Sáenz Lozano)
25/10/2022 Mediante correo electrónico del 24/10/2022 se solicitó a la Líder del Equipo de Coordinación y Seguimiento del Proyecto evidencias del cumplimiento del plan de mejoramiento, en virtud de que la fecha para acreditar su cumplimiento es el 30-10-2022. (Daniel Felipe Sáenz Lozano) (Daniel Felipe Sáenz Lozano)
01/11/2022  -Modificación de fecha- Mediante correo electrónico del 01 de noviembre de 2022 se recibió informe de la Líder del Equipo de Coordinación y Seguimiento, respecto al estado de aprobación de las pólizas del contrato de concesión, a partir del cual se concluyó:
Actualización IPC 2021
•	Póliza de cumplimiento: Aprobada.
•	Todo riesgo: En trámite, pendiente de aprobación.
Reconocimiento otrosí No. 4
•	Póliza de cumplimiento: En trámite, pendiente de aprobación.
•	Obra civil: En trámite, pendiente de aprobación.
•	Responsabilidad Civil Extracontractual: En trámite, pendiente de aprobación.
Con base en las pólizas pendientes de aprobación, se sugirió a la Líder del Equipo de Coordinación y Seguimiento proponer una nueva fecha de terminación para el plan de mejoramiento; ante lo que se estableció 30/11/2022.
 (Daniel Felipe Sáenz Lozano)
21/11/2022 Mediante correo electrónico se solicitaron evidencias de cumplimiento del plan de mejoramiento, teniendo en cuenta que el plan tiene vigencia hasta el 30/11/2022. (Daniel Felipe Sáenz Lozano)
01/12/2022  -Modificación de fecha- Mediante correo electrónico se solicitaron evidencias de cumplimiento del plan de mejoramiento; ante lo cual la Líder del Equipo de Coordinación y Seguimiento del Proyecto solicitó prórroga hasta el 30 de marzo de 2023. (Daniel Felipe Sáenz Lozano)
19/04/2023 Mediante correos electrónicos del 14 de marzo de 2023 y del 19 de abril de 2023 se requirieron a la Líder del Equipo de Coordinación y Seguimiento del Proyecto las evidencias de cumplimiento del plan de mejoramiento o de una nueva fecha de terminación de este, teniendo en cuenta que el plazo finalizó el 30 de marzo de 2023. (Daniel Felipe Sáenz Lozano)
24/05/2023  -Modificación de fecha- Mediante correo electrónico se reiteró solicitud de evidencias de cumplimiento del plan de mejoramiento, teniendo en cuenta que el plazo finalizó el 30 de marzo de 2023.
Al respecto la Líder del Equipo de Coordinación y Seguimiento remitió a la OCI un informe con los avances en materia de aprobación de pólizas del contrato de concesión; el cual se revisó y se evidenció que se tienen pendientes en materia de aprobación de los anexos de las pólizas:
-	Cumplimiento (Anexo 18)
-	Obra civil (todo riesgo) No. 2150.
-	Obra civil terminada No. 12452.
-	RCE No. 802017792
Por lo anterior, se recomendó a la Líder del Equipo de Coordinación y Seguimiento proponer una nueva fecha de terminación del plan de mejoramiento o reformular el mismo.
A partir de la recomendación, se recibió solicitud de establecer 30/07/2023 como fecha de terminación del plan de mejoramiento. (Daniel Felipe Sáenz Lozano)
15/08/2023  -Modificación de fecha- Mediante correo electrónico la dependencia solicita ampliación del plazo hasta el 31 de agosto de 2023. Se realiza la modificación comunicada por el auditor mediante correo electrónico de fecha 9 de agosto. (Daniel Felipe Sáenz Lozano)
27/08/2023 Mediante correo electrónico se requirió a la Líder del Equipo de Coordinación y Seguimiento la evidencia que permitiera dar cumplimiento al plan de mejoramiento. (Daniel Felipe Sáenz Lozano)
30/08/2023  -Modificación de fecha- Mediante correo electrónico, la Líder del Equipo de Coordinación y Seguimiento presentó informe del estado de las pólizas del estado de concesión, sintentizando y solicitando:
"1. Póliza Cumplimiento No. 37890 Anexo 20: La poliza se encuentra aprobada por la Agencia mediante radicado ANI No. 20233050146421 (03/05/2023). Bajo este entendido, ya no aplica un plan de mejoramiento al respecto, teniendo en cuenta que la misma ya se encuentra aprobada y vigente.
2. Obra civil (todo riesgo) No. 2150 y Obra civil terminada No. 12452: En primero lugar, es preciso informar que el informe adjunto contiene en materia el tramite efectuado frente la Poliza Obra Civil del contrato de concesión entre las paginas 1 a 7, no obstante, es preciso mencionar que actualmente se encuentra en curso el inicio de proceso sancionatorio al respecto, del cual la interventoría mediante comunicado ETSA-SIGA No. 5143.013ANI-OP-0377-2023 con radicado ANI No. 20234090254062 (06/03/2023) presento informe de incumplimiento inicial no obstante requirió ajustes y actualización, que posteriormente dio lugar a ajuste y actualización mediante comunicado ETSA-SIGA No. 5143.013ANI-OP-0857-2023 con radicado ANI No. 20234090601362 (31/05/2023), no obstante teniendo en cuenta la trazabilidad del tema, se requirió una nueva actualización del informe el cual fue allegado por la interventoría mediante comunicado 5143.013ANI-OP-1205-2023 con radicado ANI No. 20234090836822 (27/07/2023).
Al respecto, se requirio a la interventoría la presentación de un informe unificando lo contenido en los anteriores radicados, el cual fue presentado mediante comunicado 5143.013ANI-OP-1303-2023 con radicado ANI No. 20234090905522 del (12/08/2023), cuya elaboración de solicitud de inicio del Proceso Sancionatorio se encuentra en tramite entre las areas (Juridica - VJ, Financiera - VEJ y Carretera - VEJ).
Por lo anterior, se solicita mantener la no conformidad al 31 de octubre 2023, frente las Pólizas Obra Civil Nos. 2150 y 12452.
3. RCE No. 802017792 : Tal y como se puede evidenciar en el informe adjunto entre las paginas 8 a 12, mediante radicado ANI No. 20233050307321 del 30 de agosto 2023 (el cual se adjunta para su conocimiento), se encuentran aprobados los siguientes certificados:
•	No. 802017792 (certificado No. RE17718)
•	No. 802034981 (certificado No. RE17798)
En consecuencia, el certificado RE17798  como último certificado allegado por el concesionario, se ajusta a las disposiciones legales vigentes sobre la materia conforme a lo indicado en el memorando de la Gerencia Jurídica No. 20237050115423 del 01 de agosto del 2023 y de la gerencia Financiera mediante correo electrónico del 09 de agosto 2023 y los pronunciamientos de la Interventoría con radicados Nos. 20234090408842 y 20234090753132 del 14 de abril y 08 de julio del 2023, respectivamente. Cuya vigencia se encuentra a partir del 09 de febrero 2023 hasta el 09 de febrero 2024.
Por lo anterior, se solicita cierre a la no conformidad frente la Poliza RCE  del contrato de concesión IP No. 001 de 2017 Accesos Norte de Bogotá."
Ante lo que la Oficina de Control Interno respondió:
"Con base en la síntesis que se presenta, a agosto 30 de 2023 la situación que originó la No Conformidad estaría superada para la póliza de cumplimiento y para la póliza RCE. Sin embargo, como se indica, la situación no ha sido superada para las pólizas de obra civil, lo que da lugar a prorrogar el plan de mejoramiento de la No Conformidad No. 3828 hasta el 31 de octubre de 2023, según la solicitud.
Una vez se cumpla la fecha propuesta se evaluará la efectividad de las acciones de mejoramiento implementadas, verificando que todas las pólizas estén vigentes y aprobadas."
Por lo anterior, se prorroga fecha de terminación del plan de mejoramiento hasta el 31/10/2023. En ese momento se verificará la vigencia y aprobación de las diferentes pólizas del contrato de concesión.
 (Daniel Felipe Sáenz Lozano)
5/10/2023 Mediante correo electrónico se solicitó a la Líder del Equipo de Coordinación y Seguimiento evidencias del cumplimiento del plan de mejoramiento, teniendo en cuenta que la fecha de terminación se cumple el 31-10-2023. (Daniel Felipe Sáenz Lozano)
30/10/2023 
Mediante correo electrónico se reiteró solicitud a la Líder del Equipo de Coordinación y Seguimiento evidencias del cumplimiento del plan de mejoramiento, teniendo en cuenta que la fecha de terminación se cumple el 31-10-2023. (Daniel Felipe Sáenz Lozano)
4/11/2023  -Modificación de fecha- Ante las solicitudes de la OCI, la Líder del Equipo de Coordinación y Seguimiento presentó un informe sobre el estado de las pólizas del contrato de concesión y solicitó cierre de la No Conformidad, ante lo que se asesoró mediante correo electrónico del 03-11-23 lo siguiente:
"En síntesis, entendería que el contenido del documento se puede resumir así:
1.	Póliza de cumplimiento: Pendiente aprobación de la ANI del anexo 21, con el que se amplía el amparo de cumplimiento del contrato.
2.	Póliza de RCE: La póliza aprobada tiene vigencia hasta el 09-02-2024; es decir que a la fecha no hay pendientes al respecto.
3.	Póliza obra civil: Se tiene activo un proceso administrativo sancionatorio al respecto.
El plan de mejoramiento vigente para la No Conformidad es el siguiente:
1. Dar celeridad en los tiempos de respuesta en el trámite de revisión y aprobación de pólizas de las partes involucradas (Concesionario, Interventoría, ANI) en el marco del procedimiento interno de aprobación y administración de pólizas y demás garantías. 50%
2. Iniciar trámite de proceso de periodo de cura para subsanar el incumplimiento, definiendo periodos máximos de respuesta. 50%
Lo cual se podría decir que se ha cumplido, dada la gestión que se ha realizado en el proyecto para la revisión y aprobación de pólizas, que ha incluido el uso de esquemas de apremio, como actualmente sucede con la póliza de obra civil.
No obstante, recuerda que posterior a declarar el 100% del cumplimiento de un plan de mejoramiento, la Oficina de Control Interno se debe pronunciar respecto a la efectividad de dicho plan; que pienso que para el presente caso se sustentaría con demostrar que las pólizas aprobadas estén vigentes (como sucede con la póliza de RCE). En ese sentido, pongo a tu consideración solicitar una prórroga del plan de mejoramiento."
Con base en lo anterior, la Líder del Equipo de Coordinación y Seguimiento solicitó prórroga para dar cumplimiento al plan de mejoramiento hasta el 30-03-2024. (Daniel Felipe Sáenz Lozano)
6/03/2024 Mediante correo electrónico se solicitó a la Líder del Equipo de Coordinación y Seguimiento del Proyecto evidencias del cumplimiento del plan de mejoramiento. (Daniel Felipe Sáenz Lozano)
8/03/2024 Mediante correo electrónico la Líder del Equipo de Coordinación y Seguimiento presentó un informe de estado de las pólizas del contrato de concesión y síntesis del mismo, así:
1. Póliza de Cumplimiento: Al respecto es importante aclarar que el Anexo 21 se encuentra aprobado con radicado ANI No. 20233050436261 (02/12/2023), no obstante a la fecha se está a la espera que el concesionario aporte el Anexo 22 y atienda las observaciones presentadas por interventoría al Anexo 23. ( Se propone un plazo de aprobación hasta el 07 de mayo 2024)
2. Póliza RCE: Si bien la póliza No. 802034981 vencía el 09 de febrero 2024, es preciso mencionar que a la fecha el concesionario presentó nueva póliza No. 802034981 certificado 0, sobre el cual contiene actualización por IPC2023 y de vigencia, no obstante fue objetado por interventoría. A la fecha se espera que el concesionario atienda las observaciones para dar continuidad al trámite.  (Se propone un plazo de aprobación hasta el 07 de mayo 2024)
3. Póliza Obra Civil Sección 1 y 2: A la fecha se continua el trámite de proceso administrativo y estamos a la espera de fijación de audiencia por parte del GIT Sancionatorios, para surtir los trámites a que haya lugar. Para este caso particular, el plazo es indefinido.
Ante lo que se puso a consideración solicitar una prórroga al cumplimiento del plan de mejoramiento. (Daniel Felipe Sáenz Lozano)
1/04/2024 Mediante correo electrónico se reiteró a la Líder del Equipo de Coordinación y Seguimiento del Proyecto acciones frente a la fecha de terminación del plan de mejoramiento. (Daniel Felipe Sáenz Lozano)
3/05/2024 Mediante memorando con radicado ANI No. 20241020073823 del 02-05-2024 se hizo solicitud de cumplimiento del plan de mejoramiento. (Daniel Felipe Sáenz Lozano)
22/05/2024 Mediante memorando con radicado ANI No. 20243050082063 del 15-05-2024, se solicitó modificación del plan de mejoramiento y se solicitó cierre del mismo, bajo el argumento de la aprobación de las pólizas del contrato de concesión a través del radicado ANI No. 20203060206851 del 22-07-2020. Ante esta solicitud, la Oficina de Control Interno convocó reunión para solucionar inquietudes al respecto para el 28-05-2024. (Daniel Felipe Sáenz Lozano)
28/05/2024  -Modificación plan- Se llevó a cabo reunión con el apoyo técnico del Equipo de Coordinación y Seguimiento del Proyecto, con ocasión del memorando interno No. 20243050082063 del 15 de mayo de 2024; definiendo el plan de mejoramiento. (Daniel Felipe Sáenz Lozano)
28/05/2024  -Modificación de fecha- Se llevó a cabo reunión con el apoyo técnico del Equipo de Coordinación y Seguimiento del Proyecto, con ocasión del memorando interno No. 20243050082063 del 15 de mayo de 2024; definiendo plan de mejoramiento, así como fecha de terminación._x000D_
_x000D_
En la reunión se informa que el proceso administrativo sancionatorio relacionado con la póliza de obra civil continúa en curso y que la Interventoría radicó informe de incumplimiento para el inicio de proceso administrativo sancionatorio relacionado con la póliza de responsabilidad civil extracontractual, según radicado ANI No. 20244090445062 del 23 de abril de 2024._x000D_
_x000D_
En ese sentido, debido a que se evidencia gestión frente a esquemas de apremio contra al Concesionario relacionado con las pólizas, se establece 50% de avance en el cumplimiento del plan._x000D_
_x000D_
Se espera contar con las pólizas vigentes aprobadas para diciembre de 2024 y así establecer el cumplimiento del plan de mejoramiento. (Daniel Felipe Sáenz Lozano)</t>
  </si>
  <si>
    <t>https://anionline.sharepoint.com/:f:/s/PMPMotor/Er5Bru6LDw9KljW0ziXUcfQB7qNKYQyHg61bT31ySyO9GA?e=vNuOEz</t>
  </si>
  <si>
    <t>Se revisaron las Entradas y Salidas del Almacén generadas del aplicativo SINFAD y registradas en la vigencia 2019 y las de enero a marzo de 2020, observando que no tienen registrada la imputación contable, lo que dificulta la determinación y trazabilidad del registro contable de los movimientos de Almacén, denotando que se presenta incumplimiento de lo establecido en el numeral 4.2. Comprobantes de Contabilidad, de la Norma de Proceso Contable y Sistema Documental Contable, incorporado por la Contaduría General de la Nación al Régimen de Contabilidad Pública, mediante la Resolución No. 525 del 13 de septiembre de 2016 y modificada mediante la Resolución No. 625 del 28 de diciembre de 2018.</t>
  </si>
  <si>
    <t>Realizar una copia o backup en PDF de los movimientos mensuales de documentos de almacén (Entradas y Salidas). Responsable Diana Rodriguez_x000D_
Cuando se requiera este tipo de reportes de meses o años anteriores se deben generar directamente desde el módulo de SINFAD Contabilidad o pedir copia de los backup de almacén. Responsable Ilban Alfredo Rodriguez_x000D_
Solicitar capacitaciones sobre el SINFAD. Responsable Fabian Ramos</t>
  </si>
  <si>
    <t>14/10/2020</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</si>
  <si>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del 23/04/2021 el GIT Administrativa y Financiera suministró las evidencias de las acciones de mejora, así:_x000D_
Para la primera y segunda acción de mejora de hacer backup en PDF de los movimientos mensuales de almacén, se aportaron entradas de Almacén de octubre, noviembre de 2020 observando que tienen registrada la imputación contable; sin embargo, las salidas de Almacén de los meses de octubre y noviembre de 2020 suministradas no contienen la imputación contable, las salidas 3027 y 3028 de marzo de 2021 suministradas, contienen la imputación contable incompleta dado que no tiene la contrapartida._x000D_
Para la tercera acción de solicitar capacitaciones sobre el SINFAD, se remitió correo del 19/02/2021 en la que Almacén solicita al soporte del SINFAD la inducción; se envió correo del 22/02/2021 en la que soporte indica la fecha de realización y los temas a tratar._x000D_
Una vez analizada la evidencia suministrada, el 28/04/2021 y el 07)07)2021 se envió correo al GIT Administrativa y Financiera – Servicios Generales de solicitud de aclaración. (Yuber Alexander Peña Cárdenas)
21/07/2021 Mediante correo del 8 de julio de 2021 el GIT Administrativa y Financiera informó que se solicitó un desarrollo a la responsable del soporte del SINFAD, para que se ajusten los reportes acordes a los requerimientos y se enviaron las salidas 3027 y 3028 con la imputación contable._x000D_
Por lo anterior, se dan como cumplidas las acciones de mejora y subsanada la No Conformidad. (Yuber Alexander Peña Cárdenas)</t>
  </si>
  <si>
    <t xml:space="preserve">Se verificaron las conciliaciones de los meses de enero de 2019 (Acta No 854 de 2019) y la conciliación del mes de enero de 2020 (Acta No. 938 de 2020) observando las siguientes diferencias:_x000D_
Acta 854 de 2019 conciliación enero de 2019._x000D_
Diferencia de $3.990.128,96 en la cuenta 1685 Depreciación acumulada de propiedades planta y equipo, de la subcuenta 168507001 Equipo de Comunicación, dado que en la columna “TOTAL ALMACEN” del cuadro “Conciliación Almacén – Contabilidad” se registró el valor de $170.108.700,72 pero el reporte del SINFAD (Estado Mensual de Propiedades Planta y Equipo) de la depreciación elementos para el servicio, del mismo mes, presenta una depreciación acumulada de $166.118.571,76 lo que denota, diferencia entre el saldo de Almacén (SINFAD) y el saldo de Contabilidad (SIIF)._x000D_
Diferencia de $3.187.441,85 en la cuenta 1685 Depreciación acumulada de propiedades planta y equipo, de la subcuenta 168508002 Terrestre, dado que en la conciliación del mes de enero de 2019 en la columna “TOTAL ALMACEN” del cuadro “Conciliación Almacén – Contabilidad” se registró el valor de $993.908.623,36 pero el reporte del SINFAD (Estado Mensual de Propiedades Planta y Equipo) de la depreciación elementos para el servicio, del mismo mes, tiene en esta cuenta una depreciación acumulada de $990.721.181,51 lo que denota diferencia entre el saldo de Almacén (SINFAD) y el saldo de Contabilidad (SIIF)._x000D_
El reporte del SINFAD “Estado Mensual de Propiedades Planta y Equipo” de la depreciación del mes de enero de 2019 de elementos de Almacén 02 presenta movimiento en la cuenta 8315 Bienes y Derechos Retirados de la subcuenta 831510001 Propiedades Planta y Equipo por valor de $1.712.947.408,75 movimiento que no está en el reporte de saldos y movimiento del SIIF Nación del mismo periodo, está partida conciliatoria tampoco se observó en la conciliación del respectivo mes._x000D_
Acta No. 938 de 2020 conciliación mes de enero de 2020._x000D_
En la columna “TOTAL ALMACÉN” del cuadro de Conciliación Almacén – Contabilidad se registró en la subcuenta 834704001 Propiedades Planta y Equipo el valor de $155.312.159,94 valor que difiere de la columna “saldos siguientes” del reporte del SINFAD “Elementos en Servicio – Costo” por valor de $332.709.420,25_x000D_
Diferencia de $20.130,84 en la cuenta 1685 Depreciación acumulada de propiedades planta y equipo, de la subcuenta 1685006001 Muebles y Enseres, dado que en la columna “TOTAL ALMACEN” del cuadro “Conciliación Almacén – Contabilidad” de enero de 2020 se registró el valor de $4.067.891.602,76 el cual difiere del reporte del SINFAD (Estado Mensual de Propiedades Planta y Equipo) de la depreciación elementos para el servicio que tiene  en esta subcuenta el valor de $4.067.871.471,92 lo que denota, diferencia entre el saldo de Almacén (SINFAD) y el saldo de Contabilidad (SIIF)._x000D_
Diferencia de $963.946,48 en la cuenta 1685 Depreciación acumulada de propiedades planta y equipo, de la subcuenta 168507001 Equipo de Comunicación, dado que en la columna “TOTAL ALMACEN” del cuadro “Conciliación Almacén – Contabilidad” de enero de 2020 se registró el valor de $232.991.997,42 el cual difiere del reporte del SINFAD (Estado Mensual de Propiedades Planta y Equipo) de la depreciación elementos para el servicio que tiene  en esta subcuenta el valor de $232.028.050,94 lo que denota, diferencia entre el saldo de Almacén (SINFAD) y el saldo de Contabilidad (SIIF)._x000D_
No se observó partida conciliatoria en el mes de enero de 2020 entre Almacén y Contabilidad por valor de $1.032.750.720,69 dado que en el reporte del SINFAD “Histórico de ajuste por inflación y depreciación elementos para el Almacén 02” se registra este valor en la cuenta 8315 Bienes y Derechos Retirados de la subcuenta 831510001 Propiedades Planta y Equipo, pero que no está en el reporte de saldos y movimientos del SIIF Nación._x000D_
_x000D_
Lo anterior, denota inconsistencias en la elaboración de las conciliaciones de los saldos de las cuentas contables del SINFAD y del SIIF Nación entre Almacén y Contabilidad, generando debilidad en el Sistema de Control Interno Contable y que la información contable no represente fielmente ni garantice la razonabilidad de dicha información._x000D_
</t>
  </si>
  <si>
    <t>Antes que contabilidad integre los documentos al cierre de cada mes, se realizara una copia o backup en PDF de los movimientos mensuales de documentos de almacén con cada uno de los reportes que genera el SINFAD para almacén. Responsable Diana Rodriguez_x000D_
Cuando se requiera este tipo de reportes de meses o años anteriores se deben generar directamente desde el módulo de SINFAD Contabilidad o pedir copia de los backup de almacén. Responsable Ilban Alfredo Rodriguez_x000D_
Solicitar capacitaciones sobre el SINFAD. Responsable Fabian Ramos</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</si>
  <si>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23/04/2021 el GIT Administrativo y Financiero suministro los movimientos de Almacén desde septiembre de 2020 hasta marzo de 2021, sin embargo, la OCI solicitó con correo del 28/04/2021 y del 07/07/2021 copia de las conciliaciones entre Contabilidad y Almacén para poder hacer las validaciones y verificaciones. (Yuber Alexander Peña Cárdenas)
21/07/2021 Mediante correo del 8 de julio de 2021 el GIT Administrativa y Financiera suministró las conciliaciones entre Almacén y Contabilidad, con las que se realizó verificación de los saldos contables del SINFAD versus los reportes generados del SINFAD y no se observaron diferencias._x000D_
Por lo anterior, las actividades se dan como cumplidas y la No Conformidad subsanada. (Yuber Alexander Peña Cárdenas)</t>
  </si>
  <si>
    <t xml:space="preserve">En la página web de la Entidad, en lo relacionado con indicadores de desempeño, no se evidencian los seguimientos correspondientes al cuarto trimestre de 2019 ni al primer trimestre de 2020, lo cual presuntamente incumple el Literal d) del Artículo 9o. Información mínima obligatoria respecto a la estructura del sujeto obligado de la Ley 1712 de 2014 </t>
  </si>
  <si>
    <t>Solicitar al Grupo Interno de Trabajo Tecnologías de la Información y las Telecomunicaciones la actualización del instructivo “Actualización de la Página Web e Intranet de la ANI.” versión 2</t>
  </si>
  <si>
    <t xml:space="preserve">
04/09/2020 Actualmente se encuentran trabajando en la elaboración del documento (Juan Diego Toro Bautista)
04/09/2020  (Juan Diego Toro Bautista)
05/09/2020  (Juan Diego Toro Bautista)
25/09/2020 Se aprueba la prórroga. (Juan Diego Toro Bautista)
28/09/2020 Modifación de fechaSe aprueba por solicitud del auditor y por correo de fecha (Juan Diego Toro Bautista)
28/09/2020 Modificación planSe apruba por solicitud del auditor (Juan Diego Toro Bautista)
28/09/2020 Modificación planSe aprueba  (Juan Diego Toro Bautista)
09/10/2020 Se constató en la página web y se certifica el cumplimiento de la unidad de medida instructivo GTEC-I-002 Versión 001 Instructivo lineamientos y responsabilidades para la publicación de información en la página web en el link https://www.ani.gov.co/sites/default/files/sig//gtec-i-002_lineamientos_y_responsabilidades_publicacion_pagina_web_v1.pdf (Juan Diego Toro Bautista)</t>
  </si>
  <si>
    <t>26/06/2020</t>
  </si>
  <si>
    <t xml:space="preserve">De conformidad con el artículo 3° del Decreto 1167 de 2016, modificatorio del artículo 2.2.4.3.1.2.12. del Decreto 1069 de 2015, los siguientes asuntos se presentaron al Comité de Conciliación, en un término superior a cuatro (4) meses, a partir de la fecha de pago, para que se adoptara la decisión de iniciar o no el proceso de repetición: i) Resolución 827 de 12 de junio de 2019, y ii) Resolución 1056 de 15 de julio de 2019. </t>
  </si>
  <si>
    <t>ACCIÓN: 1. Generar lineamientos dirigidos a los apoderados de la Entidad y a los miembros del Comité de Conciliación respecto de la periodicidad de sesiones para someter a estudio la procedencia del ejercicio de la acción de repetición. 
Responsable: Coordinador GIT Defensa Judicial. 
Fecha de cumplimiento: 31/10/2020. 
ACCIÓN 2. Establecer un instrumento de control que contenga alertas del vencimiento de términos para el estudio por parte del Comité de Conciliación y la presentación de la demanda, cuando resulte procedente. 
Responsable: Coordinador GIT Defensa Judicial. 
Fecha de cumplimiento: 30/03/2021. 
ACCIÓN 3. Actualizar el procedimiento de gestión de la acción de repetición. 
Responsable: Coordinador GIT Defensa Judicial. 
Fecha de cumplimiento: 30/03/2021</t>
  </si>
  <si>
    <t>10/08/2020 A través de correo electrónico de 23 de julio de 2020, se informó al Coordinador del GIT Defensa Judicial, que teniendo en cuenta que el “Informe de Seguimiento al cumplimiento de las Acciones de Repetición del 1° de marzo al 30 de mayo de 2020”, se radicó el 30 de junio, el plan se debía remitir a más tardar el jueves 30 de julio de 2020.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31/08/2020 A través de correo de 21 de agosto de 2020, se solicitó al Coordinador del GIT de Defensa Judicial el Plan de Mejoramiento; el cual envió con Memorando 7010107233 de 31 de agosto de 2020:
ACCIÓN: 1. Generar lineamientos dirigidos a los apoderados de la Entidad y a los miembros del Comité de Conciliación respecto de la periodicidad de sesiones para someter a estudio la procedencia del ejercicio de la acción de repetición. 
Responsable: Coordinador GIT Defensa Judicial. 
Fecha de cumplimiento: 31/10/2020. 
ACCIÓN 2. Establecer un instrumento de control que contenga alertas del vencimiento de términos para el estudio por parte del Comité de Conciliación y la presentación de la demanda, cuando resulte procedente. 
Responsable: Coordinador GIT Defensa Judicial. 
Fecha de cumplimiento: 30/03/2021. 
ACCIÓN 3. Actualizar el procedimiento de gestión de la acción de repetición. 
Responsable: Coordinador GIT Defensa Judicial. 
Fecha de cumplimiento: 30/03/2021
13/11/2020 Mediante correo electrónico del 15 de octubre de 2020, sé informó al Coordinador del GIT de Defensa Judicial el estado de la no conformidad. En el Plan de Mejoramiento que se formuló el 31 de agosto de 2020, se estableció para la ACCIÓN 1, fecha de cumplimiento 31 de octubre de 2020; sin embargo, no se enviaron los soportes de cumplimiento del Plan en el término previsto. En consecuencia, la no conformidad está vencida (Martha Guzmán León)
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
24/12/2020 En cuanto a las acciones de mejoramiento formuladas por el Coordinador del Grupo Interno de Trabajo de Defensa Judicial, para la No conformidad 3832, son las mismas que comprende el Plan de Acción SEPGF-019-Acción Correctiva, que se formuló el 30 de noviembre de 2020, para la No conformidad 3859, con fecha de vencimiento 31 de marzo de 2021. _x000D_
Por lo tanto, se evidencia cumplimiento de la acción para la No conformidad 3832 y se harán las anotaciones correspondientes en el plan de mejoramiento por procesos, con soporte en el "Informe de seguimiento al cumplimiento de las Acciones de Repetición del 2 de octubre al 30 de noviembre de 2020", del mes de diciembre de 2020.  (Martha Guzmán León)</t>
  </si>
  <si>
    <t>Se observó que las órdenes de pago Nos. 13460420, 15813220 y 154149420 cuyo pago se efectúo con traspaso a pagaduría, presentan incumplimiento del pago a beneficiario final, como se establece en los Artículos 2.9.1.2.1 y 2.9.1.2.4 del Decreto 1068 de 2015 “Por medio del cual se expide el Decreto Único Reglamentario del Sector Hacienda y Crédito Público” y tampoco están incluidas en el numeral tercero de la Circular Externa No. 002 de enero de 2018 de las excepciones del pago a beneficiario final; esto porque en las justificaciones entregadas por el GIT Administrativa y Financiera no se anexo la evidencia que soporte la autorización escrita del Ministerio de Hacienda y Crédito Público para realizar el pago a través del mecanismo de traspaso a pagaduría._x000D_
Para la orden de pago 13460420 se anexo el caso No. 28002 del 29 de enero de 2020 a la Línea de Soporte SIIF en el que se indica como solución “Se le indica a la usuaria que debe enviar a validación la cuenta bancaria nuevamente para que la entidad financiera la invalide con causal de rechazo R17 y el sistema le permita vincular cuenta a otro tercero.”, el GIT Administrativa y Financiera aduce que la recomendación del traspaso a pagaduría la realizó la mesa de ayuda vía telefónica, pero no se tiene registro que soporte la recomendación o autorización, además que para no pagar intereses de mora se tomó la determinación de hacer el traspaso a pagaduría. La Oficina de Control Interno considera el incumplimiento toda vez que, para realizar las novedades sobre los cambios de las cuentas para pago a beneficiario final, se deben informar al SIIF con un tiempo determinado para que se realice el cambio correspondiente, procedimiento que no se realizó._x000D_
Respecto de la orden de pago No. 15813220 el GIT Administrativa y Financiera aduce que la omisión del pago a beneficiario final se presentó por error al momento de la constitución de la caja menor._x000D_
En cuanto a la orden de pago No 154149420 el GIT Administrativa y Financiera informa que el error se cometió al momento de elaborar en el SIIF la obligación No. 160820, dado que se tomó el RP 12120 que corresponde al contrato de prestación de servicios No 103 (en liquidación, según justificación) y no el RP 94520 del contrato No 430, ambos contratos del mismo contratista; en reunión virtual del 28 de julio de 2020 se informó que no se le solicitó al contratista el reintegro del dinero, sino que el servidor que cometió el error realizó el reintegro, para luego realizarle la devolución del dinero mediante una la orden de pago No. 154149420 con traspaso a pagaduría; también se aduce que este tipo de procedimiento es legal. Para la Oficina de Control Interno no es procedente la justificación dado que no se anexa la novedad presentada por el GIT Administrativa y Financiera a la Línea de Soporte SIIF en la que se solicite el procedimiento a seguir para solucionar la inconsistencia y la autorización para realizar un pago con traspaso a Pagaduría.</t>
  </si>
  <si>
    <t>Julio de 2020</t>
  </si>
  <si>
    <t>Dar cumplimiento con lo establecido en los Artículos 2.9.1.2.1 y 2.9.1.2.4 del Decreto 1068 de 2015 “Por medio del cual se expide el Decreto Único Reglamentario del Sector Hacienda y Crédito Público” y con el numeral tercero de la Circular Externa No. 002 de enero de 2018 de las excepciones del pago a beneficiario final;_x000D_
Solicitar el permiso por escrito al SIIF NACION, que por alguna necesidad se deba realizar un traspaso a pagaduría._x000D_
Solicitar a las Dependencias responsables de los pagos a las Concesionarios, informar de manera oportuna el cambio de las cuentas bancarias._x000D_
Aplicar la guía del SIIF NACION para realizar un reintegro sin que se requiera el proceso de traspaso a pagaduría._x000D_
Las acciones se realizaran a partir del 01/08/2020</t>
  </si>
  <si>
    <t xml:space="preserve">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correos del 14 y 19 de abril de 2021 el GIT Administrativa y Financiera envío las evidencias de las acciones de mejora._x000D_
De la primera acción de mejora, se suministró la autorización dada por el SIIF para realizar pago con traspaso a pagaduría de la orden de pago No 394676820 del 29/12/2020._x000D_
Para la segunda acción de mejora, se suministró el correo del 04/11/2020 con la respuesta sobre la solicitud de la VAF de actualización de los datos (certificaciones bancarias) de los Concesionarios y que cuando se presenten cambios de cuentas bancarias se reporte inmediatamente a la VAF para el trámite ante el MinHacienda._x000D_
Para la tercera acción de mejora, se observó que desde agosto de 2020 en que se inició la ejecución del Plan de Mejoramiento hasta diciembre de 2020 no se presentaron inconsistencias en los reintegros por lo que se aplicó la guía del SIIF para realizar reintegros._x000D_
Por lo anterior, se dan como cumplidas las acciones de mejora y se subsana la No Conformidad. (Yuber Alexander Peña Cárdenas)</t>
  </si>
  <si>
    <t>Se observó que el comprobante de egreso de caja menor No. 920 del 7 de mayo de 2020 tiene como soporte la factura No 1393 cuya fecha se encuentra repisada, lo que incumple el Numeral 4 del Sistema Documental Contable de la Norma de Proceso Contable y Sistema Documental Contable de la Resolución No. 525 del 13 de septiembre de 2016, que dice:_x000D_
“4 SISTEMA DOCUMENTAL CONTABLE_x000D_
(…)_x000D_
Los hechos económicos se documentan a través de soportes, comprobantes y libros de contabilidad; estos documentos deben cumplir con tres características: autenticidad, integridad y veracidad. Es auténtico un documento cuando existe certeza sobre la persona que lo ha elaborado, manuscrito o firmado. Un documento es íntegro cuando no se encuentra alterado, es decir, cuando no se ha eliminado o adicionado información a la inicialmente establecida en el documento, o cuando no se han modificado los archivos electrónicos. La veracidad de un documento está relacionada con el contenido del mismo, en este sentido, se considera que un documento cumple con esta característica cuando la declaración que contiene corresponde a la realidad. (…)_x000D_
4.4 Prohibiciones relacionadas con los documentos contables._x000D_
En los documentos contables no se puede tachar, mutilar, enmendar, eliminar, alterar las denominaciones y cuantías ni adicionar información a la inicialmente establecida en el documento._x000D_
Si un soporte de contabilidad debe ser corregido, la entidad debe anular el documento inicial y solicitar al tercero que lo expidió uno nuevo o, en el evento en que sea originado internamente, deberá ser reproducido de acuerdo con el procedimiento que para tal efecto se haya definido."</t>
  </si>
  <si>
    <t>Verificar los soportes por parte de la Coordinadora del G.I.T. Administrativo y Financiero antes de realizar el pago de caja menor. Responsable Nelcy Maldonado._x000D_
Desde el área de servicios generales tener autocontrol y con contabilidad se verificará los soportes antes de solicitar y legalizar el reembolso de caja menor. Responsable Fabian Ramos-Contabilidad</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</si>
  <si>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del 23/04/2021 el GIT Administrativa y Financiera, suministró los documentos soporte de la legalización definitiva en el mes de diciembre de 2020 de la Caja Menor de Servicios Generales, observando que la caja menor no presentó movimientos (gastos). Se verificaron las facturas del mes de julio de 2020 de la caja menor de Servicios Generales; también se verificaron las facturas suministradas para el cierre definitivo de la caja menor de viáticos, observando que cumplen con lo establecido en el Numeral 4 del Sistema Documental Contable de la Norma de Proceso Contable y Sistema Documental Contable de la Resolución No. 525 del 13 de septiembre de 2016._x000D_
Por lo anterior, se dan como cumplidas las acciones de mejora de propuestas y se da como subsanada la No Conformidad. (Yuber Alexander Peña Cárdenas)</t>
  </si>
  <si>
    <t>31/07/2020</t>
  </si>
  <si>
    <t>2.	Se observaron inconsistencias y diferencias en la elaboración de las conciliaciones bancarias de los meses de enero a junio de 2020, correspondientes a la cuenta corriente destinada para el manejo de los recursos de la Caja Menor de Servicios Generales del Grupo Bancolombia No. 18878515418, situaciones que pueden generar un inadecuado control para el manejo de los recursos, incumpliendo lo establecido en los Artículos 12, 17 y 18 del Decreto 2768 de 2012 que dicen:_x000D_
“Artículo 12. Registro de Operaciones. Todas las operaciones que se realicen a través de la caja menor deben ser registradas por el responsable de la caja menor en el SIIF Nación. Esto incluye los procesos relacionados con la apertura, ejecución, reembolso y de legalización para el cierre de la caja menor (…)_x000D_
_x000D_
Artículo 17. Vigilancia (…)_x000D_
_x000D_
Los responsables de las cajas menores deberán adoptar los controles internos que garanticen el adecuado uso manejo de los recursos, independientemente de las evaluaciones y verificaciones que compete adelantar a las oficinas de auditoría o control interno._x000D_
Artículo 18. Responsabilidad. Los funcionarios a quienes se les entregue recursos del Tesoro Público, para constituir cajas menores se harán responsables por el incumplimiento en la legalización oportuna y por el manejo de este dinero.”</t>
  </si>
  <si>
    <t>1.	Realizar la revisión documental asociada a la caja menor. Responsable la Coordinación GIT Administrativa y Financiera, fecha de cumplimiento 31/12/2021)
2.	Realizar solicitud al área contable para capacitar al cuentadante en temas relacionados con el manejo de las cajas menores de la Agencia. Responsable la Coordinación el GIT Administrativa y Financiera, fecha de cumplimiento 31/08/2021) 
3.	Actualizar el Procedimiento de Administración de Caja menor incluyendo los controles necesarios. Responsable Marisabel Londoño, fecha de cumplimiento 30/09/2021)</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</si>
  <si>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del 23/04/2021 el GIT Administrativa y Financiera informó que requería apoyo de la OCI para reformular el Plan de Mejoramiento.
Mediante correo del 28/04/2021 y del 07/07/2021 la OCI informó que las acciones propuestas en el PMP ya estaban vencidas y que cuando se requiere realizar ajustes al PMP estos se realicen antes del vencimiento de las acciones de mejora; respecto de la reformulación del PMP se solicita informar la fecha prevista para reformular el Plan y envío a la OCI para realizar las modificaciones respectivas en la matriz del PMP. (Yuber Alexander Peña Cárdenas)
21/07/2021 Se citó a mesa de trabajo para reformulación del Plan de Mejoramiento para el 16 de julio de 2021 por solicitud del Git Administrativa y Financiera mediante correo del 8 de julio de 2021 y en la reunión el GIT Administrativa y Financiera se comprometió a suscribir la reformulación del plan para finales del mes de julio de 2021. (Yuber Alexander Peña Cárdenas)
29/07/2021 Mediante correo el auditor solicita la reformulación del plan de mejora y en virtud de ello se deja como fecha de cumplimiento la fecha más lejana, es decir, 31 de diciembre de 2021.  (Juan Diego Toro)
25/01/2022 Mediante correo del 25/01/2022 se solicitó al GIT Administrativa y Financiera enviar los soportes del cumplimiento de las acciones de mejora. (Yuber Alexander Peña Cárdenas)
14/02/2022 Mediante correo electrónico del 07/02/2022 el GIT Administrativa y Financiera suministró las evidencias de las acciones de mejora, así:_x000D_
Actividad 1 y 2 se da como realizada, dado que se suministró el acta No. 001 del 12/08/2021 de capacitación de la caja menor de Servicios Generales, de los temas procedimiento para registros caja menor, registro 4X1000 y conciliación bancaria._x000D_
La actividad 3 se da como realizada, dado que se suministró el procedimiento GADF-P-008 Manejo de Caja Menor, en versión 4 con fecha de actualización del 30/11/2021 ajustando el objetivo, el alcance, las actividades y los responsables del procedimiento._x000D_
Se da como subsanada la No Conformidad. (Yuber Alexander Peña Cárdenas)</t>
  </si>
  <si>
    <t>https://anionline.sharepoint.com/:f:/s/PMPMotor/Epcn5baqLSRMpxgDTJzwkx0BkFteCjkohBGoNttpRLmO6w?e=6yWXm3</t>
  </si>
  <si>
    <t>3.	Se observó inconsistencia y debilidad en la ejecución del arqueo de caja menor de Servicios Generales realizado por el área Contable de la ANI toda vez que, el saldo de la cuenta corriente del arqueo por valor de $4.570.428,50 dice que es del 28 de febrero de 2020 y no del 2 de marzo de 2020 que es la fecha de ejecución del arqueo._x000D_
Por otra parte, el valor de $4.385.692,50 de la casilla “saldos bancos registrados en SIIF” se tomó del reporte del SIIF con fecha de generación del 27 de febrero de 2020 y no la fecha en que se ejecutó el arqueo que fue el 2 de marzo de 2020.</t>
  </si>
  <si>
    <t>Revisar que los arqueos estén firmados el mismo día que se realicen, de igual forma se tomaran los soportes del SIIF y bancos de acuerdo con las fechas que fueron generados y en la fecha que se realiza el arqueo. Responsable William Olarte
Elaboración de un cuarto de datos para la verificación de los arqueos. Responsable William Olarte</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</si>
  <si>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27/04/2021 Mediante Memorando No 20214000065013 del 23/04/2021 el GIT Administrativa y Financiera propuso nuevo plan de mejoramiento y con el Memorando 20211020066103 del 26/04/2021 la OCI informó al GIT Administrativa y Financiera que se procederá a realizar el ajuste del Plan de Mejoramiento. (Yuber Alexander Peña Cárdenas)</t>
  </si>
  <si>
    <t>No se evidenció que la ANI haya hecho efectivos los pagos mensuales a la interventoría Unión Temporal 4G desde abril de 2018, exceptuando el mes de octubre de 2018, lo cual contraviene lo establecido en el inciso (d) de la cláusula 1.4 del contrato de interventoría No. 450 de 2015, según el cual “La Agencia tendrá un plazo máximo de hasta dos (02) meses a partir de que se cumplan las condiciones para llevar a cabo los trámites pertinentes y dar las instrucciones necesarias para el pago del Interventor ante la Fiducia que maneja el Fideicomiso del Contrato de Concesión (…)”.</t>
  </si>
  <si>
    <t>Agosto de 2020</t>
  </si>
  <si>
    <t xml:space="preserve">1. Otrosí No 5. Disponibilidad de recursos. 25%_x000D_
2. Mesas de trabajo para establecer el procedimiento para pago. 25%_x000D_
3. Acuerdo de pago. 25%_x000D_
4. Pago del mandamiento ejecutivo. 25%_x000D_
</t>
  </si>
  <si>
    <t>28/09/2020</t>
  </si>
  <si>
    <t xml:space="preserve">
28/09/2020 El 25 de septiembre de 2020 se recibió propuesta de plan de mejoramiento a través de correo electrónico, el cual se ajustó a partir de recomendaciones de la Oficina de Control Interno. Asimismo, se evidenció que el 6 de agosto de 2020 se suscribió el otrosí No. 5 al contrato de concesión No. 011 de 2015, que en su cláusula séptima establece obligaciones de las partes con relación a los pagos de interventoría. Por lo anterior, establece un avance del 25%. (Daniel Felipe Sáenz Lozano)
15/10/2020 Mediante correo electrónico del 15 de octubre de 2020 se solicitó a la Supervisión evidencias del cumplimiento de las acciones pendientes del plan de mejoramiento, el cual tiene 31 de octubre de 2020 como fecha de terminación. (Daniel Felipe Sáenz Lozano)
20/10/2020 Mediante correo electrónico la Supervisión presentó avance en la gestión para superar la causa que dio lugar a la formulación de la No Conformidad, así:_x000D_
_x000D_
"Teniendo en cuenta que son varios los trámites que se deben llevar a cabo para el pago de la deuda, las siguientes son las actuaciones realizadas hasta el momento y las opciones que se han planteado en conjunto entre la Agencia, el concesionario, la interventoría y la fiducia para llevar a cabo el reconocimiento de las facturas restantes:  _x000D_
 _x000D_
• En cuanto a las facturas que se encontraban causadas en la fiducia (noviembre y diciembre de 2018 y enero 2019), la Agencia autorizó su pago a través de los oficios No.20203060277091 del 22 de septiembre, No.20203060276511 del 21 de septiembre y No.20203060279031 del 23 de septiembre de 2020, respectivamente.  _x000D_
• Respecto de las facturas incluidas dentro del proceso ejecutivo interpuesto por la Unión Temporal 4G en contra de la ANI, esto es las correspondientes a los meses de abril, mayo, junio y julio 2018, es preciso indicar que la solicitud de la Agencia, a la fiducia, para realizar el trámite de pago se encuentra actualmente en firmas.  _x000D_
• Frente a las facturas no causadas, (agosto, septiembre 2018, febrero-septiembre 2019) el concesionario, de conformidad con lo acordado el día 19 de octubre de 2020, procederá a remitir un documento en el que planteará una propuesta que no implique el cambio de facturación por la interventoría.  _x000D_
• Las facturas de octubre, noviembre y diciembre de 2019, que no fueron expedidas por la interventoría en esa anualidad, procedieron a ser anuladas y expedidas nuevamente para su trámite, por lo que fueron radicadas en la Agencia el 15 de octubre de 2020 con el No.  20204091022612, las cuales se encuentran en revisión por parte de la Vicepresidencia de Gestión Contractual.  _x000D_
• Las facturas de enero a julio de 2020 fueron cambiadas por la interventoría en atención a las observaciones realizadas por la Agencia y radicadas nuevamente con el No. 20204091022712 el 15 de octubre de 2020, por lo que se encuentran en revisión por parte de la Vicepresidencia de Gestión Contractual."_x000D_
_x000D_
A pesar de que el reporte presentado demuestra gestión para subsanar la No Conformidad, a la fecha no se evidencia que la causa que la originó se haya eliminado. En este sentido, mediante correo electrónico se solicitó a la Supervisión proponer una nueva fecha de terminación de las acciones de mejoramiento pendientes. (Daniel Felipe Sáenz Lozano)
22/10/2020  -Modificación de fecha- Mediante correo electrónico del 22 de octubre de 2020 la Supervisión informa que, si bien continúan avanzando parcialmente en los pagos a Interventoría, la totalidad de la deuda depende de una gestión tripartita y trámites que no son expeditos; por lo cual, se propone 15-12-2020 como fecha de terminación del plan de mejoramiento. (Daniel Felipe Sáenz Lozano)
03/12/2020 Mediante correo electrónico del 3 de diciembre de 2020 se solicitaron evidencias de cumplimiento del plan de mejoramiento, cuya terminación se tiene prevista para diciembre de 2020. (Daniel Felipe Sáenz Lozano)
17/12/2020 Se recibió la comunicación con radicado ANI No. 20203060157103 del 16 de diciembre de 2020, mediante la cual la Supervisión demostró cumplimiento del plan de mejoramiento ya que en noviembre de 2020 se efectuaron los pagos del mandamiento ejecutivo (incluidos intereses moratorios), correspondientes a la gestión de la Interventoría en abril, mayo, junio y julio de 2018. Entre octubre y diciembre de 2020 se ejecutaron los demás pagos pendientes de las vigencias 2018 y 2019._x000D_
_x000D_
Respecto a los pagos de 2020, la Supervisión demostró que la Interventoría presentó las facturas en octubre y diciembre de 2020; razón por la cual, los trámites de pago se encuentran dentro de los términos establecidos contractualmente._x000D_
_x000D_
Lo anterior demuestra que se dio cumplimiento al plan de mejoramiento y que se atacó la causa que dio lugar a la No Conformidad señalada a la Supervisión del proyecto Popayán – Santander de Quilichao en la auditoría técnica realizada en los meses de julio y agosto de 2020; razón por la cual, se procede a dar cierre a la misma. Cierre notificado mediante memorando No. 20201020158723 del 17 de diciembre de 2020. (Daniel Felipe Sáenz Lozano)</t>
  </si>
  <si>
    <t>28/08/2020</t>
  </si>
  <si>
    <t>No se evidenció que para la vigencia 2019 la Interventoría haya medido semestralmente la retroreflectividad de la señalización vertical y horizontal del corredor vial Popayán – Santander de Quilichao, requerida para verificar el cumplimiento de los niveles de servicio E11 y E12 definidos en la sección 3.3.1 del Apéndice Técnico 2 del contrato de concesión No. 11 de 2015.</t>
  </si>
  <si>
    <t xml:space="preserve">1. Medición de retroreflectividad vertical de los 77 Km del corredor, previsto para el periodo 10 al 15 de noviembre de 2020. 50%_x000D_
2. Medición de retroreflectividad2 horizontal de los 77 Km del corredor, previsto a partir del 15 de enero de 2021. 50%_x000D_
</t>
  </si>
  <si>
    <t xml:space="preserve">
28/09/2020 El 24 de septiembre de 2020 se recibió propuesta de plan de mejoramiento a través de correo electrónico, el cual se retroalimentó por parte de la Oficina de Control Interno. (Daniel Felipe Sáenz Lozano)
24/11/2020 Mediante correo electrónico del 23 de noviembre de 2020 la Supervisión remitió copia del informe presentado por la Interventoría con relación a los avances que ha tenido la medición de retroreflectividad horizontal, radicado en la Entidad por a través de la comunicación ANI No. 20204091158722 del 18 de noviembre de 2020. Al respecto se solicitaron aclaraciones y complementos mediante correo electrónico del 24 de octubre de 2020. (Daniel Felipe Sáenz Lozano)
27/11/2020 Una vez solucionadas las inquietudes por parte de la Supervisión, el 27 de noviembre de 2020, por medio de radicado ANI No. 20201020366331 del 27 de noviembre de 2020, se envió solicitud a la Interventoría de evidencias adicionales para certificar el cumplimiento de la segunda acción de mejoramiento (demarcación horizontal), así como avances respecto a la primera acción de mejoramiento (señalización vertical). (Daniel Felipe Sáenz Lozano)
15/12/2020 Mediante correo electrónico del 14 de diciembre de 2020 la Supervisión envió a la Oficina de Control Interno copia de la comunicación con radicado ANI No. 20204091248592 del 10 de diciembre de 2020, por medio del cual se demostró cumplimiento del plan de mejoramiento y que se atacó la causa que dio lugar a la no conformidad, asociada a la ausencia de mediciones de retroreflectividad horizontal y vertical por parte de la Interventoría. El cierre de la no conformidad se notificó mediante oficio No. 20201020386431 del 15 de diciembre de 2020. (Daniel Felipe Sáenz Lozano)</t>
  </si>
  <si>
    <t>En cuanto al reconocimiento de Eventos Eximentes de Responsabilidad (EER), no se evidenció que la ANI manifestara si acepta o no la ocurrencia del Evento Eximente de Responsabilidad por la emergencia sanitaria COVID-19 notificado por el Concesionario el 7 de abril de 2020, dentro de los 15 días siguientes a la notificación; sin embargo, este término está reglamentado en la parte general del contrato de concesión, sección 14.2(d)(iii), según se cita a continuación: _x000D_
_x000D_
(…) Una vez efectuada la Notificación dentro del término indicado en la sección 14.3(c)(ii) anterior, la Parte notificada deberá, dentro de los quince (15) Días siguientes a dicha Notificación, expresar si acepta, o no, la ocurrencia del Evento Eximente de Responsabilidad (…)</t>
  </si>
  <si>
    <t>IP Malla Vial del Meta</t>
  </si>
  <si>
    <t xml:space="preserve">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_x000D_
_x000D_
 _x000D_
_x000D_
Al respecto la Agencia Nacional de Infraestructura y los representantes legales de las sociedades concesionarias viales acordaron adelantar mesas de trabajo con la mediación y moderación de la Cámara Colombiana de la Infraestructura, con el propósito de identificar las afectaciones comunes que pudieran tener un tratamiento transversal para mitigar los impactos de la emergencia sanitaria en la ejecución de los contratos de concesión. _x000D_
_x000D_
Las Partes acordaron metodológicamente iniciar las negociaciones en relación con el acuerdo sobre la configuración de un evento eximente de responsabilidad, para lo cual definieron la necesidad de referirse a los siguientes asuntos: (i) obligaciones afectadas, (ii) plazo de suspensión del cumplimiento de las obligaciones afectadas, (iii) costos ociosos, (iv) costos por desmovilización y reinicio de actividades, (v) costos asociados a la implementación de protocolos de bioseguridad, (vi) menores rendimientos, y (vii) mayor permanencia en obra, entre otros. _x000D_
_x000D_
La ANI y los Concesionarios han convenido, en aras de dar aplicación oportuna a los acuerdos alcanzados, suscribir un acuerdo que permita materializar inmediatamente su contenido y efectos. En todo caso, en atención a que la mesa de discusión permanece activa en relación con otras materias relacionadas con el COVID-19 y acordaron buscar un acuerdo integral frente a las afectaciones generadas por esta pandemia, reconociendo y entiendo que solo los suscribientes del presente documento podrán ser beneficiarios de posteriores acuerdos que se alcancen. (50%) </t>
  </si>
  <si>
    <t>28/10/2020</t>
  </si>
  <si>
    <t xml:space="preserve">
8/10/2020 El 6 de octubre de 2020 se envió correo electrónico a a la supervisión solicitando el Plan de Mejoramiento, a lo cual se obtuvo respuesta evidenciando que se definió dicho Plan en el Comité de Contratación y Conciliación llevado a cabo el 2 de octubre, como resultado del comité enviarán el Plan de Mejoramiento a través de memorando. (Adriana Barrios Rodríguez)
28/10/2020 El 21 de octubre se recibió un oficio por parte de la Supervisión con radicado ANI 20205000129903 formulando el Plan de Mejoramiento para esta no conformidad, al cual se dio respuesta a través de la comunicación del 20201020132503 del 27 de octubre estableciendo como fecha de finalización del PM el 30 de julio de 2021 (Adriana Barrios Rodríguez)
21/07/2021  -Modificación de fecha- Mediante correo electrónico del 19 de julio de 2021 se hace solicitud de prorroga, análisis al respecto se puede consultar en la respuesta dada por la Oficina de Control Interno a través del memorando No. 20211020101573 del 21/07/2021. (Adriana Barrios Rodríguez)
09/12/2021  -Modificación de fecha- Mediante comunicación con radicado ANI No. 20211020159643 del 07/12/2021 se atendió solicitud de prórroga hecha por la Supervisión a través de comunicación con radicado ANI No. 20215000158643 del 03/12/2021. (Adriana Barrios Rodríguez)
19/01/2022  -Modificación de fecha- Se recibió el memorando 20215000174613 del 29 de diciembre de 2021, a través del cual se solicita prórroga hasta el 31 de diciembre de 2022 para dar cumplimiento a las acciones de mejoramiento, con fundamento en la gestión que se adelanta desde la ANI frente a los tiempos de atención de solicitudes de EER en la ejecución de proyectos carreteros. La Oficina de Control Interno se pronunció favorablemnte a través de memorando con radicado ANI No. 20221020016113 del 19 de enero de 2022.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 de marzo de 2023, la Vicepresidencia Ejecutiva informó:_x000D_
_x000D_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mencionada._x000D_
_x000D_
Actualmente, dicha propuesta está en revisión al interior de la Agencia Nacional de Infraestructura._x000D_
_x000D_
Fecha de cumplimiento propuesta: 31-12-2023" (Adriana Barrios Rodríguez)
4/04/2023 Lo anterior se reportó a la Vicepresidencia Ejecutiva a través del memorando ANI No. 20231020050923 del 04-04-2023. (Adriana Barrios Rodríguez)
13/12/2023 Se realiza seguimiento de avance en el plan de mejoramiento de la No conformidad por correo electrónico. (Adriana Barrios Rodríguez)
21/12/2023  -Modificación de fecha- Mediante correo electrónico del 21/12/2023, el Líder del Equipo de Supervisión informó:_x000D_
_x000D_
"(...) Teniendo en cuenta la solicitud de informar sobre el estado de avance de las acciones de mejoramiento correspondientes a la No Conformidad 3839 del Plan de Mejoramiento por Procesos de la Entidad, que define en términos generales los tiempos de tramite a los Eventos Eximentes de responsabilidad, se informa:_x000D_
 _x000D_
1.	La no conformidad 3839 tiene en su alcance la modificación de condiciones tipo a los contratos de concesión, por tanto, es una decisión colegiada e institucional._x000D_
 _x000D_
2.	Para la No Conformidad No. 3839 se planteo un Plan de Mejoramiento , en los siguientes términos:  _x000D_
 _x000D_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establecido”_x000D_
_x000D_
 _x000D_
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 20215000195131 del 29 de junio de 2021._x000D_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del 10 de marzo de 2023, en el cual remite la propuesta para proceder con la modificación mencionada._x000D_
 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Por lo anterior, se establece 31/12/2024 como fecha de terminación del plan de mejoramiento._x000D_
 (Adriana Barrios Rodríguez)</t>
  </si>
  <si>
    <t>https://anionline.sharepoint.com/:f:/s/PMPMotor/ErXLZe2u6xhEm6rbTX0D6G4BqNEVCBjIaLJH9SE5_D_u1w?e=eSRiXj</t>
  </si>
  <si>
    <t xml:space="preserve">No se evidenció que los equipos de grabación de la Interventoría instalados en todos los peajes de la Concesión estén disponibles para ser accedidos en tiempo real de manera remota, sin embargo, esta es una de sus obligaciones contractuales, consignada en la sección 5.3.3 (e) del Plan de Cargas de Trabajo del Contrato de Interventoría No. 251 de 2015 Según se cita a continuación: 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 _x000D_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  </t>
  </si>
  <si>
    <t>Deficiencias técnicas en corredor vial</t>
  </si>
  <si>
    <t>1. Indagar y solicitar a empresas operadoras del sector de la tecnología en la región conceptos técnicos y financieros; que permitan la viabilidad de la instalación del montaje técnico requerido, para la conexión inalámbrica y remota con las videocámaras en las estaciones de peaje y pesaje (tiempo real) de acuerdo a lo requerido por el cliente. - Seguimiento 30 de enero de 2021 (20%). 2. Realizar análisis respectivo por parte de las directivas y gerencia administrativa, de acuerdo con los conceptos y cotizaciones recibidas de las empresas que presten el servicio en las zonas donde se encuentran las estaciones de peaje del Proyecto, verificar los conceptos técnicos y financieros allegados, con base en la viabilidad para la instalación del montaje técnico y electrónico requerido, que permita la sincronización para la visualización en tiempo real de las estaciones de peaje con la pagina web de la UTM. En el caso de que los conceptos solicitados den como resultado una inviabilidad técnica o financiera para: una, algunas o todas las cinco (05) estaciones de peaje; se tomará como acción correctiva por parte de la Interventoría, un mecanismo alternativo mediante el cual se permita el acceso al registro fílmico de las videocámaras. - Seguimiento 15 de febrero de 2021. (20%) 3. Conforme al estudio previo sobre la viabilidad técnica y financiera, realizar la contratación de una empresa encargada de realizar el montaje técnico requerido y la conexión web, para sincronizar la visualización en tiempo real y de forma remota en las estaciones de peaje. Con base en los conceptos técnicos y financieros inviables, la Interventoría colocará a disposición el medio técnico idóneo para permitir el acceso a la ANI, a fin de que se pueda realizar la revisión al registro fílmico almacenado en los discos duros de la UTM de forma remota, el registro fílmico se pondrá a disposición cada ocho días calendario. - Seguimiento 30 de marzo de 2021. (20%)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para lo cual el área de Sistemas de la UTM en coordinación con el área de aforos y recaudo realizará el seguimiento respectivo: sobre el transporte de los discos duros, el descargue de la información (registro fílmico), y habilitación técnica y remota para consulta por parte de la ANI. - Seguimiento 30 de agosto de 2021. (20%) 5. Tomar las acciones pertinentes con el Área de Sistemas de la Interventoría con el fin de resolver posibles inconvenientes y permitir la conexión remota y en tiempo real. - Seguimiento 30 de septiembre de 2021. (20%).</t>
  </si>
  <si>
    <t>30/07/2025</t>
  </si>
  <si>
    <t xml:space="preserve">
28/10/2020  -Modificación plan- Mediante comunicación con radicado ANI No. 20201020325941 del 27-10-2020 la Oficina de Control Interno se pronunció sobre solicitud de la Interventoría respecto a la modificación del plan de mejoramiento. (2020)
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
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
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
21/12/2020  -Modificación de fecha- Se modifica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
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
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un avance del 60%, y se queda a la espera de la nueva fecha de finalización del plan de mejoramiento. (Adriana Barrios Rodríguez)
06/07/2021  -Modificación de fecha- Se ajusta fecha de terminación con base en los argumentos descritos en el memorando con radicado ANI No. 20215000094243 del 1 de julio de 2021. (Adriana Barrios Rodríguez)
14/07/2021  -Modificación plan- Se modifican fechas de terminación de las acciones de mejoramiento 4 y 5, con base en solicitud hecha por medio de radicado ANI No. 20215000094243 del 1 de julio de 2021. (Adriana Barrios Rodríguez)
15/07/2021 Se responde a la supervisión e interventoría con el memorando 20211020099173 del 15 de julio de 2021, cambiando las fechas de seguimiento de las acciones de mejoramiento 4 y 5 estableciendo como nueva fecha de finalización el 30 de septiembre de 2021 (Adriana Barrios Rodríguez)
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continua en el avance del 60%. (Adriana Barrios Rodríguez)
09/11/2021  -Modificación de fecha- Mediante correo electrónico del 08/11/2021 la Interventoría indicó "(...)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 lo que da lugar a prorrgar la fecha de terminación del plan de mejoramiento hasta el 30/11/2021. (Adriana Barrios Rodríguez)
09/12/2021  -Modificación de fecha- Mediante comunicación con radicado ANI No. 20211020159633 del 07/12/2021, la Oficina de Control Interno aceptó solicitud de prórroga del plan de mejoramiento hecha por la Supervisón a través de comunicación con radicado ANI No. 20215000158663 del 03/12/2021. (Adriana Barrios Rodríguez)
9/12/2021 La Supervisión remitió la comunicación 20215000158663 anexando el oficio de la Interventoría 20214091392912 en donde se evidenció el avance en el plan de mejoramiento por lo que la OCI a través del memorando 20211020159633 del 7 de diciembre de 2021 comunicó el avance en el 80% y modificó su fecha de finalización. (Adriana Barrios Rodríguez)
11/07/2022  -Modificación de fecha- En el memorando 20225000081523 la Supervisión remitió la solicitud de la Interventoría de ampliar el plazo de la No Conformidad para el 30 de julio de 2025 teniendo en cuenta las modificaciones en el cronograma de ejecución del cronograma del proyecto, a lo cual la OCI con memorando 20221020083303 del 7 de julio de 2022 dio respuesta estableciendo el plazo solicitado. (Adriana Barrios Rodríguez)
5/09/2023 Se recibió memorando de la Supervisión con radicado ANI N. 20235000131913 del 4 de septiembre de 2023 en donde se reportaron los avances de la interventoría remitidos con oficio con radicado ANI N. 20234090911192 del 14 de agosto de 2023, en donde la Interventoría reportó la existencia de una empresa operadora de internet en el peaje Yucao con la cual es posible hacer la conexión por lo que se comunica que la OCI queda a la espera si es posible finalizar la gestión en la vigencia 2023, lo cual se comunica mediante memorando N. 20231020132283 del 5 de septiembre de 2023. (Adriana Barrios Rodríguez)
13/12/2023 Se recibió el memorando 20235030181103 del 1 de diciembre de 2023 en donde se demostró que todos los peajes de la concesión cuentan con cámaras independientes de la interventoría con transmisión en tiempo real, por lo que se procede a establecer el plan de mejoramiento cumplido y se comunica mediante memorando 20231020185443 del 7 de diciembre de 2023 por parte de la OCI. (Adriana Barrios Rodríguez)</t>
  </si>
  <si>
    <t>https://anionline.sharepoint.com/:f:/s/PMPMotor/Enap8mtYae9Bg7wauYVyD8kBfsViOXC5z4mz2EgwxNg5zw?e=giutG4</t>
  </si>
  <si>
    <t xml:space="preserve">No se evidenció que los equipos de grabación de la Interventoría instalados en las básculas se tenga la visualización de la estación de pesaje en forma panorámica y el detalle del monitor de la báscula (indicador de peso) según lo dispuesto en la sección 5.3.3 (a) del Plan de Cargas de Trabajo del Contrato de Interventoría No. 251 de 2015 Según se cita a continuación: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  </t>
  </si>
  <si>
    <t>1. Indagar y solicitar a empresas proveedoras del sector de la tecnología en la región conceptos técnicos y financieros; sobre la instalación de videocámaras de acuerdo con las especificaciones requeridas por la ANI. - (Estaciones de pesaje) - Seguimiento 30 de enero de 2021. (20%) 2. Seleccionar y adelantar la contratación de un proveedor que permita la instalación de videocámaras con las especificaciones técnicas requeridas por parte del cliente. Estudiar las propuestas presentadas y cotizaciones. En el caso de que los conceptos solicitados den como resultado una inviabilidad técnica o financiera para: una o las dos (02) estaciones de pesaje; se tomará como acción correctiva por parte de la Interventoría, un mecanismo alternativo mediante el cual se permita el acceso al registro fílmico de las videocámaras. - Seguimiento 30 de marzo de 2021 (20%) 3. Realizar la instalación y montaje técnico de las cámaras que se requieran en las estaciones de pesaje. - Seguimiento 15 de agosto de 2021. (20%) 4. Diseñar y ejecutar un programa de mantenimiento preventivo con el área de sistemas y administrativa de la UTM, para verificar el funcionamiento de las cámaras en las estaciones de peaje y de pesaje. Dentro de la verificación se realizarán visitas por parte del Ingeniero Residente Operativo y el Auxiliar de Ingeniería de Peajes y Operativo, con el fin de realizar seguimiento a la operación de las básculas en donde se verifiquen el cumplimiento de las condiciones contractuales estipuladas, consignar los hallazgos en el formato FET-UTM-432 v,02 "Listado de Verificación Estaciones de Pesaje - Seguimiento 30 de agosto de 2021 (20%) 5. Tomar los correctivos necesarios de acuerdo a las novedades que se presenten. - Seguimiento 30 de septiembre de 2021. (20%).</t>
  </si>
  <si>
    <t>30/11/2021</t>
  </si>
  <si>
    <t xml:space="preserve">
28/10/2020  -Modificación plan- Mediante radicado ANI No. 20201020325941 del 27-10-2020 la Oficina de Control Interno se pronunció sobre solicitud de la Interventoría sobre modificación del plan de mejoramiento. (2020)
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
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y cotizaciones para instalar las cámaras panorámicas en las estaciones de pesaje,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
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
21/12/2020  -Modificación de fecha- Se modificó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
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
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que no hubo avance adicional en el plan de mejoramiento. (Adriana Barrios Rodríguez)
06/07/2021  -Modificación de fecha- Se ajusta fecha de terminación con base en los argumentos descritos en el memorando con radicado ANI No. 20215000094243 del 1 de julio de 2021. (Adriana Barrios Rodríguez)
14/07/2021  -Modificación plan- Se modifican fechas de terminación de las acciones de mejoramiento 3 y 4, con base en solicitud hecha por medio de radicado ANI No. 20215000094243 del 1 de julio de 2021. (Adriana Barrios Rodríguez)
15/07/2021 Se responde a la supervisión e interventoría con el memorando 20211020099173 del 15 de julio de 2021, cambiando las fechas de seguimiento de las acciones de mejoramiento 3, 4 y 5 estableciendo como nueva fecha de finalización el 30 de septiembre de 2021 (Adriana Barrios Rodríguez)
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cambia el avance al 60%. (Adriana Barrios Rodríguez)
09/11/2021  -Modificación de fecha- Mediante correo electrónico del 08/11/2021 la Interventoría indicó "(...)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 lo que da lugar a prorrgar la fecha de terminación del plan de mejoramiento hasta el 30/11/2021. (Adriana Barrios Rodríguez)
10/11/2021 De acuerdo con la modificación de plazo, se revisaron los avances en el plan de mejoramiento y según comunicado en el memorando 20211020140013 del 21 de octubre de 2021, se establece un avance del 80% teniendo en cuenta la realización de la acción de mejoramiento N. 4. (Adriana Barrios Rodríguez)
9/12/2021 La Supervisión remitió la comunicación 20215000158663 anexando el oficio de la Interventoría 20214091392912 en donde se evidenció que la ANI cuenta con acceso en tiempo real a las cámaras de las básculas del proyecto por lo que la OCI a través del memorando 20211020159633 del 7 de diciembre de 2021 comunicó el cierre de la No Conformidad. (Adriana Barrios Rodríguez)</t>
  </si>
  <si>
    <t>1.	De acuerdo con lo informado por el Grupo Interno de Trabajo de Tecnologías de la Información y las Comunicaciones no se ha adoptado en su totalidad el protocolo IPV6, quedando a la fecha pendiente la completitud de la fase de implementación y su documento: G. Informe de activación de políticas de seguridad en IPv6 (Fase implementación) y la fase de pruebas de funcionalidad y sus documentos: _x000D_
H. Documento de pruebas de funcionalidad en IPv6 (Pruebas de funcionalidad) e _x000D_
I. Acta de cumplimiento a satisfacción de la entidad sobre el funcionamiento de los elementos intervenidos en la fase de implementación. (Pruebas de funcionalidad)._x000D_
_x000D_
Lo anterior incumple lo dispuesto en el artículo 3 de la Resolución 2710 del 3 de octubre de 2017 del Ministerio de tecnologías de la Información y las Comunicaciones, que dispone lo siguiente para el plazo de adopción: “Las Entidades Estatales de carácter Nacional que trata el artículo segundo de la presente resolución, deberán culminar el proceso de transición a protocolo IPV6 en convivencia con el protocolo IPV4 a más tardar el 31 de diciembre de 2019. Por su parte, las entidades territoriales deberán finalizar dicho proceso a más tardar el 31 de diciembre del año 2020, acorde al plan de diagnóstico formulado por cada entidad.”.</t>
  </si>
  <si>
    <t>Septiembre de 2020</t>
  </si>
  <si>
    <t>1.	Actualizar el direccionamiento IPV6 respecto al plan de implementación aprobado._x000D_
2.	Actualizar la resolución de nombres de dominio DNS públicos._x000D_
3.	Generar versiones finales de los Documentos: i) Informe de activación de políticas de seguridad en IPv6, ii) Documento de pruebas de funcionalidad en IPv6, iii) Acta de cumplimiento a satisfacción de la entidad sobre el funcionamiento de los elementos intervenidos en la fase de implementación._x000D_
4.	Actualizar la información en la plataforma Mintic para reporte sobre  estado de implementación adopción del protocolo IPV6.</t>
  </si>
  <si>
    <t>18/11/2020</t>
  </si>
  <si>
    <t xml:space="preserve">
24/11/2020 Mediante correo electrónico de fecha 24 de noviembre de 2020 la dependencia allega los documentos soportes de la totalida de las unidades de medida propuesta. Con lo anterior, se certifica el cumplimiento del 100% del plan de mejora y se cierre la no conformidad. (Juan Diego Toro Bautista)</t>
  </si>
  <si>
    <t>30/09/2020</t>
  </si>
  <si>
    <t>Se verificaron las conciliaciones bancarias de la cuenta corriente No 18815273624 de Bancolombia de los meses de enero, febrero y marzo de 2020, observando lo siguiente:_x000D_
Las partidas globales usadas para determinar las diferencias del SOI y del GMF 4X1000 no se soportan con anexos que detallen las partidas que las componen y además, se registran en la conciliación como un solo valor, sin que se pueda determinar el concepto, la fecha y discriminación de cada partida que componen el valor global, lo cual afecta los controles para la elaboración de las conciliaciones bancarias establecidos en el numeral “1.7 Puntos de Control”  del Manual Contable Bajo el Nuevo Marco Normativo de Contabilidad Pública como Entidad de Gobierno GADF-M-008._x000D_
Se observaron inconsistencias en las conciliaciones bancarias de los meses de enero hasta marzo, dado que en la partida global utilizada para las diferencias de las planillas de liquidación de aportes SOI, se le sumó la partida del extracto del 11/12/2019 por valor de $13.946.300 que debió cruzarse con el comprobante contable 16654 del 29/11/2019._x000D_
Respecto de los valores de $4.022.671,50 y $422.983,31 que suman $4.445.654,81 se observó que están en la conciliación de marzo en la columna “BANCO – GIROS” con fecha del 29/11/2019 por valor de $4.445.654,81 y se cruza con la partida del libro de bancos por $13.946,300 del comprobante contable 16654 del 29/11/2019 que no tiene que ver con el 4X1000, denotando inconsistencias al cruzar partidas que no corresponden al mismo concepto, además, la fecha del 29/11/2019 de la partida del 4X1000 por $4.445.654,81 no corresponde, dado que en los cuadros enviados por el GIT Administrativa y Financiera los valores pendientes del 4X1000 corresponden a partidas pendientes de enero, febrero y marzo de 2020._x000D_
Los cruces del 4X1000 registrados en el extracto bancario de enero de 2020 por un valor total de $12.720.749,71 con las partidas del libro de bancos por $31.184.410,02 (Comprobante 589), $717.219,83 (Comprobante 596), $33.364,64 (comprobante 599), $29.797,05 (comprobante 600), $28.893,67 (comprobante 601), $21.536,74 (comprobante 602), $17.608,50 (comprobante 603), $99,16 (comprobante 604) y $321.385,72 (comprobante 605) que suman $32.354.315,33 generan diferencia de $19.633.565,62 valor que no se observó como partida conciliatoria en la conciliación de enero de 2020._x000D_
El extracto bancario de febrero reporta varios registros de 4X1000 por valor total de $13.539.204,16 los cuales se cruzaron según conciliación de febrero con las partidas del libro de bancos por $13.029.569,84 (Comprobante contable 2088 del 28/02/2020) y $84.564,01 (Comprobante contable 2090 del 28/02/2020) que suman $13.114.133,85 pero este cálculo genera una diferencia de $-425.070,31 valor que no se observa como partida conciliatoria en la conciliación de febrero de 2020.</t>
  </si>
  <si>
    <t>ACTIVIDAD 1_x000D_
Elaborar y adoptar en el Sistema de Gestión de Calidad los formatos anexos conciliación bancaria pagos seguridad social funcionarios de planta y conciliación bancaria discriminación otras partidas globales. Responsable: Nelcy Maldonado, fecha 30/11/2020_x000D_
ACTIVIDAD 2_x000D_
Adjuntar mensualmente los formatos adoptados, para aclarar las partidas pendientes de conciliar. Responsable GIT Talento Humano, GIT Administrativa y Financiera (Presupuesto y Tesorería), fecha 30/03/2021</t>
  </si>
  <si>
    <t xml:space="preserve">
30/11/2020 Mediante correo electrónico del 30 de noviembre se solicitó al GIT Administrativa y Financiera suscribir el plan de mejoramiento. (Yuber Alexander Peña Cárdenas)
10/12/2020 Mediante Memorando No. 20204000148883 del 30 de noviembre de 2020 la VAF suscribió plan de mejoramiento, no obstante, se consideró que las fechas de cumplimiento de las actividades del 30/11/2020 no eran pertinentes, por lo que mediante correo del 2/12/2020 se solicitó ajustarlas de acuerdo, con las fechas de ejecución de las mismas._x000D_
Mediante correo del 3/12/2020 la VAF ajustó la fecha de cumplimiento de la actividad dos para el 31 de marzo de 2021._x000D_
Respecto de la actividad uno informó que se crearon los formatos “GADF-F-078 ANEXO CONCILIACIÓN BANCARIA PAGO SEGURIDAD SOCIAL FUNCIONARIOS DE PLANTA” y “GADF-F-079 ANEXO CONCILIACIÓN BANCARIA DISCRIMINACIÓN OTRAS PARTIDAS GLOBALES”, ambos en versión 1 con fecha de vigencia del 28/10/2020, se verificó en el SIG y se observó que ya están publicados, por lo que se da como cumplida la acción dos. (Yuber Alexander Peña Cárdenas)
08/04/2021 Mediante correo del 8 de abril de 2021 se solicitó al GIT Administrativa y Financiera enviar los soportes de la acción No. Dos. (Yuber Alexander Peña Cárdenas)
7/07/2021 Mediante correo del 23/04/2021 el GIT Administrativa y Financiera, suministro las conciliaciones bancarias de las cuentas bancarias para el manejo de los recursos de la ANI, correspondientes a los meses de agosto de 2020 a diciembre de 2020 y no se observó la implementación de los formatos “GADF-F-078 ANEXO CONCILIACIÓN BANCARIA PAGO SEGURIDAD SOCIAL FUNCIONARIOS DE PLANTA” y “GADF-F-079 ANEXO CONCILIACIÓN BANCARIA DISCRIMINACIÓN OTRAS PARTIDAS GLOBALES”. En el mismo correo el GIT Administrativa y Financiera solicita unos días para remitir la evidencia, puesto que se ha demorado la tarea porque el formato es nuevo y requiere un nivel de trabajo._x000D_
Mediante correo del 28/04/2021 y del 07/07/2021 se solicitó al GIT Administrativa y Financiera – Servicios Generales informar la fecha de entrega de las evidencias dado que las acciones de mejora se encuentran vencidas. (Yuber Alexander Peña Cárdenas)
14/09/2021 Mediante correo del 14/09/2021 se solicitó al GIT Administrativa y Financiera el suministro de la evidencia de la implementación de los formatos. (Yuber Alexander Peña Cárdenas)
28/09/2021 Mediante correo del 14/09/2021 el GIT Administrativa y Financiera suministró las conciliaciones bancarias de los meses de enero a junio de 2021, observando que en las de abril, mayo y junio de 2021 se utilizó el formato GADF-F-078 como anexo de estas para discriminar valores pendientes de pago de aportes por vacaciones._x000D_
_x000D_
Por lo anterior, se dan como cumplidas las acciones y se cierra la No Conformidad. (Yuber Alexander Peña Cárdenas)</t>
  </si>
  <si>
    <t>1.	USUARIOS Y ABOGADOS. I. Se evidenció que el Usuario Jefe Financiero no recibió capacitación en el período. II. Las abogadas Ivonne Maritza Novoa Guzmán, se encuentra en comisión de servicios en el Ministerio de Transporte, y Diana Lorena Quiñonez Bohorquez, está retirada de la entidad; no se inactivaron en eKOGUI. En los dos casos, a 30 de junio de 2020, tenían procesos asignados. III. De los 10 abogados de la muestra 1 abogada no registra información de estudios ni experiencia (Jesenia Paba) y solo 5 tienen registro de tipo de vinculación: contratista y correo electrónico, lo cual se valió como información laboral de acuerdo con lo indicado en el instructivo, los otros 5 no aparecen con registro de tipo de vinculación.</t>
  </si>
  <si>
    <t>ACCIÓN 1. Tramitar la capacitación de los usuarios Jefe Financiero y Enlace de pagos. RESPONSABLE: Administradora del Sistema. FECHA DE CUMPLIMIENTO: 31/03/2021._x000D_
ACCIÓN 2. Inactivación de los usuarios Ivonne Novoa y Diana Lorena Quiñonez. RESPONSABLE: Administradora del Sistema. FECHA DE CUMPLIMIENTO: 31/12/2020._x000D_
ACCIÓN 3. Actualización de la información laboral [tipo de vinculación] de los usuarios del sistema. RESPONSABLE: Administradora del Sistema. FECHA DE CUMPLIMIENTO: 31/12/2020._x000D_
ACCIÓN 4. Requerir a los usuarios que aún no han actualizado la información de formación en el sistema. RESPONSABLE: Administradora del Sistema. FECHA DE CUMPLIMIENTO: 31/12/2020. _x000D_
OBSERVACIONES:_x000D_
1. A efectos de comprobar el cumplimiento de la UM No. 3, se adjunta imagen de pantalla que da cuenta del estado inactivo de dichos usuarios_x000D_
2. A efectos de comprobar el cumplimiento de la UM No. 4, se adjunta imagen de pantalla de la información de los usuarios activos del sistema en el que se puede verificar la actualización de la información laboral</t>
  </si>
  <si>
    <t>13/11/2020</t>
  </si>
  <si>
    <t xml:space="preserve">
13/11/2020 Mediante Memorando 20207010134343 del 29 de octubre de 2020, el Coordinador del GIT de Defensa Judicial, relaciona como anexos 2 imágenes y una carpeta comprimida. Sin embargo, revisado el radicado en Orfeo no se enviaren los documentos.  (Martha Guzmán León)
11/12/2020 11/12/2020. Se radicó en Orfeo las siguienes carpetas: Archivo 0_PM (2). ZIP.1. Usuarios del Sistema, inactivación de usuarios, PMP-1. Remisión PM eKogui 2020-1. Teniendo en cuenta que las Acciones del Plan de Mejoramiento no están agrupadas para cada no conformidad: 3844, 3845 y 3846, se solicitará su revisión. 
El 30 de noviembre de 2020, se informó al Coordinador del GIT de Defensa Judicial, que la validación de la informaciíon por parte de la OCI se hará el mes de febrero de 2021, en el Informe de Seguimiento al Sistenma Unico de Gestión e Información Litigiosa del Estado - eKogui. y la certificación a la Agencia Nacional de Defensa Jurídica del Estado - ANDJE, en el período comprendido del 1° de julio al 30 de diciembre de 2020. 
 (Martha Guzmán León)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7/04/2021 A través de correo electrónico del 17 de marzo de 2021, se solicitó al Coordinador del GIT de Defensa Judicial, el informe con soportes, de avance de cumplimiento del Plan de mejoramiento - medidas correctivas, formulado.
Con memorando 20217010055973 del 5 de abril de 2021, el Coordinador del GIT de Defensa Judicial, señaló: "Frente a esta NC, se ha generado avance en los siguientes puntos: 
1. Las abogadas Ivonne Maritza Novoa y Diana Lorena Quiñonez, fueron inactivadas tal como consta en el reporte de usuarios del sistema que fuera aportado en el curso de la auditoría al Sistema EKogui respecto del período 1 de julio al 31 de diciembre de 2020. 
2. La información de la totalidad de los usuarios se encuentra actualizada, tal como se verificó en el curso de la auditoría al Sistema Ekogui respecto del período 1 de julio a 31 de diciembre de 2020. 
3. Respecto de la capacitación del Usuario Jefe Financiero, el cumplimiento de esta UM quedó incorporado dentro de la solicitud de ampliación del plazo de cumplimiento solicitada mediante memorando 20217010054883.
Mediante Memorando 20217010054883 del 30 de marzo de 2021, la Coordinadora del GIT de Defensa Judicial (A), solicitó se amplié el plazo para el cumplimiento de la UM propuesta, hasta el 30 de julio de 2021, conforme a las razones expuestas.  (Martha Guzmán León)
5/06/2021 A través de correo electrónico del 13 de mayo de 2021, se informó al Coordinador del GIT de Defensa Judicial, el estado de la No conformidad 3844. Se hizo la claridad, en el sentido que: "(...) si bien es cierto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eKOGUId, del primer semestre de 2021, donde se validará su cumplimiento.  (Martha Guzmán León)
13/07/2021 A través de correo electrónico del 23 de junio de 2021, se informó al Coordinador del GIT de Defensa Judicial, el estado de la no conformidad, en el sentido que se encuentra abierta con Plan, fecha de vencimiento: 31 de julio de 2021. Así mismo, que: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la ampliación del plazo para el cumplimiento de la UM, hasta el 31 de agosto de 2021.  (Martha Guzmán León)
8/09/2021 En "Informe de seguimiento a la actualización del Sistema Único de Gestión e Información Litigiosa del Estado - eKOGUI en el período comprendido del 1° de enero al 30 de junio de 2021", se dispuso el consolidado de las no conformidades del PMP, por cada módulo de la Plantilla de Certificado de Control Interno eKOGUI, Agencia Nacional de Defensa Jurídica del Estado. En ésta, Módulo ABOGADOS, que tiene relación por conexidad, con la No conformidad 3876, donde se determinó: "Teniendo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  (Martha Guzmán León)
9/09/2021 Se cierra con el 100% de cumplimiento. (Martha Guzmán León)</t>
  </si>
  <si>
    <t>2.	PROCESOS JUDICIALES. I. Se verificó en el Sistema eKOGUI, con corte a 30 de junio de 2020, que continúan 236 procesos sin abogado asignado. Por lo tanto, en este informe seguirá como una no conformidad, no obstante que en la formulación del Plan de Mejoramiento el Coordinador del GIT de Defensa Judicial, estableció el 31 de octubre de 2020, como fecha límite para el cumplimiento de las acciones. II. Se evidenció inconsistencia en el número de procesos activos en la entidad y los registrados en eKOGUI. III Se evidenciaron procesos sin calificación del riesgo que de acuerdo con los criterios definidos por la ANDJE deberían estar calificados. IV. Se evidenció durante el primer semestre de 2020, que terminaron 18 procesos y, de estos, en 4 se registró una actuación de terminación en el Sistema eKOGUI.</t>
  </si>
  <si>
    <t>ACCIÓN 1. Definir la estrategia a seguir con relación a la asignación de procesos de expropiación. RESPONSABLE: Administradora del Sistema y Jefe Jurídico. FECHA DE CUMPLIMIENTO: 31/03/2021._x000D_
ACCIÓN 2. Creación de los procesos que la ANI tiene como procesos activos y no se encuentran registrados en el sistema. Responsable: abogados. FECHA DE CUMPLIMIENTO: 30/01/2021._x000D_
ACCIÓN 3. Establecer mecanismo de reporte de los procesos a los que no se les registra calificación del riesgo o provisión contable por encontrarse en término de contestación de la demanda. RESPONSABLE: Administradora del Sistema y Jefe Jurídico. FECHA DE CUMPLIMIENTO: 31/12/2020._x000D_
ACCIÓN 4. Actualización de la terminación de los procesos en el Sistema eKOGUIi. RESPONSABLE: Apoderados. FECHA DE CUMPLIMIENTO: 30/01/2021.</t>
  </si>
  <si>
    <t xml:space="preserve">
11/12/2020 11/12/2020. Teniendo en cuenta que las Acciones de Mejoramiento del Plan de Acción no están agrupadas para cada no conformidad: 3844, 3845 y 3846, se solicitará la precisión. 
El 30 de noviembre de 2020, se informó al Coordinador del GIT de Defensa Judicial, que la validación de la información por parte de la OCI se hará el mes de febrero de 2021, en el informe de Seguimiento al Sistema Único de Gestión e Información Litigiosa del estado- eKogui, y la certificación a la Agencia Nacional de Defensa Jurídica del Estado - ANDJE, en el período comprendido del 1° de julio al 30 de diciembre de 2020.  (Martha Guzmán León)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7/04/2021 A través de correo electrónico del 17 de marzo de 2021, se solicitó al Coordinador del GIT de Defensa Judicial, el informe con soportes, de avance de cumplimiento del Plan de mejoramiento - medidas correctivas formulado. 
Mediante Memorando 20217010055973 del 5 de abril de 2021, el Coordinador del GIT de Defensa Judicial, manifestó: "Frente a esta NC, se ha generado avance en los siguientes puntos: 
1. Durante la Vigencia 2020, se realizó un ejercicio de validación de procesos asignados y de aquellos que no se encontraban creados en el sistema Ekogui, que permitió establecer que de 291 pendientes de creación-frente a 1177 procesos registrados en las bases de datos de la Entidad (GEJU-F-10) se pasara a 92 procesos pendientes de creación frente a 1340 procesos registrados, como consta en el archivo 1_Reporte de procesos GEJU-F-10 a 31-dic-2020 verificado ID Ekogui, que se aportó durante el ejercicio auditor del período 1 de julio a 31 de diciembre de 2020, y que se adjunta a la presente.
2. Frente a la diferencia del registro de procesos terminados durante el período, frente al registro de terminación de procesos en el sistema, si bien se presenta inconsistencia, esto obedece al ejercicio de actualización el (sic) sistema lo que fue puesto en conocimiento de la lider de auditoría en el marco del ejercicio auditor realizado en el primer trimestre de 2021. 
El cumplimiento de las demás UM quedaron incorporados dentro de la solicitud de ampliación del plazo de cumplimiento solicitada mediante memorando 20217010054883. 
Mediante Memorando 20217010054883 del 30 de marzo de 2021, la Coordinadora del GIT de Defensa Judicial (A), solicitó se amplié el plazo para el cumplimiento de la UM propuesta hasta el 30 de julio de 2021, conforme a las razones expuestas.   (Martha Guzmán León)
5/06/2021 A través de correo electrónico del 13 de mayo de 2021, se informó al Coordinador del GIT de Defensa Judicial, el estado de la No conformidad 3845, con corte a 30 de abril de 2021. Se hizo la claridad, en el sentido que: "(...) si bien es cierto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 Point de la Oficina de Control Interno - Seguimiento No conformidades del Plan de Mejoramiento por Procesos. Así mismo, se aportará al informe de seguimiento a la actualización del Sistema Único de Gestión e Información Litigiosa del Estado - ANDJE, del primer semestre de 2021, donde se validará su cumplimiento.  (Martha Guzmán León)
13/07/2021 A través de correo electrónico del 23 de junio de 2021, se informó al Coordinador del GIT de Defensa Judicial, el estado de la no conformidad, en el sentido que se encuentra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9/09/2021 En "Informe de seguimiento a la actualizaciòn del Sistema Ùnico de Gestiòn e Informaciòn Litigiosa del Estado - eKOGUI periodo del 1ª de enero al 30 de junio de 2021",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t>
  </si>
  <si>
    <t xml:space="preserve">3.	PAGOS. I. Se verificó que en la Entidad se gestionaron pagos en SIIF de MINHACIENDA; sin embargo, a la fecha no se han registrado en el Sistema eKOGUI. </t>
  </si>
  <si>
    <t>Mediante Memorando 20207010134343 del 29 de octubre de 2020, el Coordinador del GIT de Defensa Judicial remitió el Formato Acción Correctiva Código:  SEPG-F-019. ACCIÓN: Una vez cumplida la capacitación del usuario de Enlace de pagos, registrar los pagos realizados durante la vigencia 2020. RESPONSABLE: Enlace de pagos. SIN FECHA DE CUMPLIMIENTO.</t>
  </si>
  <si>
    <t xml:space="preserve">
11/12/2020 11/12/2020. Teniendo en cuenta que las Acciones del Plan de Mejoramiento no están agrupadas para cada no conformidad: 3844, 3845 y 3846, se solicitará precisión. 
El 30 de noviembre de 2020, se informó al Coordinador del GIT de Defensa Judicial, que la validación de la información por parte de la OCI se hará el mes de febrero de 2021, en el Informe de Seguimiento al Sistema Únicó de Gestión e Información Litigiosa del Estado - eKogui, y la certificación a la Agencia Nacional de Defensa Jurídica del Estado - ANDJE, en el período comprendido del 1° de julio al 30 de diciembre de 2020.  (Martha Guzmán León)
4/02/2021 Mediante correo electrónico del 26 de enero de 2021, se solicitó al Coordindor del GIT de Defensa Judicial, establecer la fecha de cumplimiento de la Acción Correctiva del Formato Código: SEPG-F-019 que se remitió con Memorando 10134343 del 29 de octubre de 2020, del GIT de Defensa Judicial, la cual consiste en que: "Una vez cumplida la capacitación del usuario Enlace de Pagos, registrar los pagos realizados durante la vigencia 2020". Esta información no fue suministrada.  (Martha Guzmán León)
5/03/2021 A través de correo electrónico del 19 de febrero de 2021, se solicitó al Coordinador del GIT de Defensa Judicial, remitir a más tardar el martes 2 de marzo de 2021, el informe con soportes, de avance de cumplimiento del Plan de mejoramiento - medidas correctivas formulado. Así mismo, se reiteró lo solicitado en correo del 26 de enero de 2021, en el sentido de informar la fecha de terminación. De acuerdo con información de la OCI el 5 de marzo de 2021, hasta la fecha no se había radicado en el Sistema ORFEO.  (Martha Guzmán León)
7/04/2021 A través de correo electrónico del 17 de marzo de 2021, se solicitó al Coordinador del GIT de Defensa Judicial, el informe con soportes, de avance de cumplimiento del Plan de mejoramiento- medidas correctivas formulado. 
Mediante Memorando 20217010055973 del 5 de abril de 2021, el Coordinador del GIT de Defensa Judicial, señaló: "Respecto de la fecha de cumplimiento de la UM formuladas para esta NC, se solicita tener como tal la señalada en el memorando 20217010054883, esto es el 30 de julio de 2021, lo cual se registra en el formato SEPG-F-019, que se adjunta a la presente." 
Mediante Memorando 20217010054883 del 30 de marzo de 2021, la Coordinadora del GIT de Defensa Judicial (A), solicitó se amplie el plazo para el cumplimiento de la UM propuestas hasta el 30 de julio de 2021.  (Martha Guzmán León)
5/06/2021 A través de correo electrónico del 13 de mayo de 2021, se informó al Coordinador del GIT de Defensa Judicial, el estado de la No conformidad 3846, con corte a 30 de abril de 2021. Se hizo la claridad, en el sentido que: "(...) si bien es cierto tiene (n) fecha de cumplimiento 30 de julio de 2021, es preciso que se vea reflejado en el informe de seguimiento y la certificación a la Agencia Nacional de Defensa Jurídica,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en el sentido que está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la ampliación del plazo para el cumplimiento de la UM, hasta el 31 de agosto de 2021. (Martha Guzmán León)
9/09/2021 En "Informe de seguimiento a la actualizaciòn del Sistema Ùnico de Gestiòn e Informaciòn Litigiosa del Estado - eKOGUI perìodo del 1ª de enero al 30 de junio de 2021.", se dispuso consolidar todas las no conformidades de seguimiento al Sistema eKOGUI del PMP, y acumularlas por conexidad. En consecuencia, respecto al Mòdulo PAGOS, de la Plantilla de Certificado de Control Interno - eKOGUI, Agencia Nacional de Defensa Jurìdica del Estado, se acumulò esta no conformidad, a la no conformidad 3879. (Martha Guzmán León)</t>
  </si>
  <si>
    <t>1.	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20204010101901 del 27 de mayo de 2020 [1]; obligación que corresponde al contratista, que en cada caso es responsable de ese cargue en la plataforma SECOP, conforme el numeral 16, cláusula novena de los contratos de prestación de servicios.  _x000D_
Situación que se evidenció por la ausencia del cargue de cuentas de cobro e informes de ejecución de los contratos de prestación de servicios: VE-470-2020, directa; VJ-465-2020, directa; VE-500-2020, directa; VPRE-474-2020, directa.</t>
  </si>
  <si>
    <t xml:space="preserve">Plan parcial VES (rad. 20212000081193). Unidad de Medida Correctiva: - Realizar el cargue en la plataforma del SECOP II, de los contratos VE-470-2020 y VE-500-2020. 
Unidad de Medida Preventiva: - Socializar a los contratistas (Personas Naturales y Jurídicas), sobre el cargue de los informes mensuales en el SECOP II. -Socializar a los supervisores de los contratos de prestación de servicios, (Personas Naturales y Jurídicas), sobre la obligación y exigencia del cargue de los e los informes mensuales en el SECOP II). Cumplimiento para 15/12/2021. </t>
  </si>
  <si>
    <t>02/08/2021 Mediante memorando rad. 20212000081193 la dependencia formula el plan de mejora y determina fecha de cumplimiento para el 15 de diciembre de 2021. (Andrés Fernando Huérfano Huérfano)
30/11/2021 Mediante correo electrónico de 22/10/2021, la VE remitió los soportes de las UM formuladas en su plan de mejoramiento.  (Andrés Fernando Huérfano Huérfano)</t>
  </si>
  <si>
    <t xml:space="preserve">Se evidenció en el contrato de prestación de servicios VE-470-2020, ausencia del soporte de las verificaciones efectuadas para la elaboración del numeral 3. del estudio previo, valor estimado del contrato y justificación, incumpliendo lo establecido en el Anexo al Manual de Contratación, Tabla de Honorarios de 2020. </t>
  </si>
  <si>
    <t>Plan parcial VES (rad. 20212000081193). Unidad de Medida Preventiva: - Solicitar mediante comunicación Interna al GIT de Contratación, los lineamientos para la realización de los 
Estudios de Mercado. -  Estudios previos aprobados por el GIT de Contratación que contenga los estudios de Mercado bajo la modalidad de contratación directa</t>
  </si>
  <si>
    <t>02/08/2021 Mediante memorando rad. 20212000081193 la dependencia formula el plan de mejora y determina fecha de cumplimiento para el 15 de diciembre de 2021. (Andrés Fernando Huérfano Huérfano)
30/11/2021 Mediante correo electrónico de 24/11/2021, la Vicepresidencia de Estucturación remitió los soportes vinculados a la ejecución del plan.  (Andrés Fernando Huérfano Huérfano)</t>
  </si>
  <si>
    <t>No se evidenció el agotamiento del trámite de aprobación de los amparos y garantías del contrato de concesión No. 002 de 2016 para la fase de construcción del proyecto Bucaramanga – Pamplona, fase que inició el 20 de agosto de 2019, lo cual incumple el procedimiento GCSP-P-012 (Aprobación y Administración de Pólizas y Garantías).</t>
  </si>
  <si>
    <t>Bucaramanga - Pamplona</t>
  </si>
  <si>
    <t>Octubre de 2020</t>
  </si>
  <si>
    <t>1. Agotar el trámite de aprobación de garantías, GCSP-P-012, para la fase de construcción (50%). Fecha de terminación: 15/12/2020_x000D_
_x000D_
2. Incluir en el comité de seguimiento mensual de enero de 2021 con la interventoría la verificación de las vigencias de las pólizas para el año 2021 (50%). Fecha de terminación: 31/03/2021</t>
  </si>
  <si>
    <t>24/11/2020</t>
  </si>
  <si>
    <t xml:space="preserve">
25/11/2020 Mediante correo electrónico del 25 de noviembre de 2020 se recibió copia de la comunicación con radicado ANI No. 20205000359631 del 23 de noviembre de 2020, mediante la cual la Supervisión dio aprobación a las pólizas del contrato de concesión No. 002 de 2016 para la fase de construcción. Lo anterior demuestra cumplimiento de la primera acción de mejoramiento; por lo tanto, se registra un avance del 50%. (Daniel Felipe Sáenz Lozano)
02/03/2021 Mediante correo electrónico del 02/03/2021 se solicitó a la Supervisión evidencias del cumplimiento de la segunda acción de mejoramiento, dado que que el plan vigente finaliza el 31/03/2021. (Daniel Felipe Sáenz Lozano)
05/04/2021 A partir de reiteraciones a la Supervisión sobre cumplimiento de la segunda acción de mejoramiento, mediante correo electrónico del 05 de abril de 2021 la Supervisión informó que ”(...) es pertinente señalar que este tema no se incluyó en comité de seguimiento mensual de enero de 2021, sin embargo, la Agencia y la Interventoría han estado atendiendo las solicitudes del Concesionario en lo relacionado a las garantías, lo cual en este momento la Agencia ha emitido su aprobación mediante los comunicados con radicado ANI No. 20215000073691 de 15 de marzo de 2021 para la póliza de seguro de obras civiles y el comunicado con radicado ANI 20215000087401 del 25 de marzo pólizas Responsabilidad Civil Extracontractual y Garantía Única de Cumplimiento." _x000D_
_x000D_
En ese orden de ideas, se procedió a revisar el contenido de las comunicaciones con radicado ANI No. 20215000073691 y No. 20215000087401, verificando que el contrato de concesión No. 002 de 2016 tiene vigente para todo 2021 la póliza de seguro de obras civiles, la póliza de RCE y la garantía única de cumplimiento, lo que demuestra que se logró el objetivo propuesto con la segunda acción de mejoramiento._x000D_
_x000D_
Se da cierra a la No Conformidad debido a que desapareció la causa que la originó. (Daniel Felipe Sáenz Lozano)</t>
  </si>
  <si>
    <t>23/10/2020</t>
  </si>
  <si>
    <t>No se evidenció que se haya dado cumplimiento al plazo contractual para que la ANI se pronuncie con la aceptación, o no, de la solicitud de reconocimiento de Evento Eximente de Responsabilidad, de quince días siguientes la notificación del Concesionario, según lo establecido en la sección 14.2 (c)(iii) de la parte general del contrato de concesión No. 002 de 2016, en lo que tiene que ver con la concertación de vías industriales requeridas para la construcción de la Conectante C1-C2, según las comunicaciones con radicados ANI No. No 20204090272482 del 13 de marzo de 2020 y radicado ANI No 20204090549402 del 24 de junio de 2020.</t>
  </si>
  <si>
    <t xml:space="preserve">1. Presentar respuesta definitiva a comunicaciones con radicados ANI No. 20204090272482 y ANI No 20204090549402 del 13/03/2020 y 24/06/2020, respectivamente. (50%) Fecha de terminación: 30/11/2020 2. Se adelantará la gestión con el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Fecha de terminación: 31/12/2023 </t>
  </si>
  <si>
    <t xml:space="preserve">
24/11/2020 Mediante correo electrónico se solicitó oportunidad en el cumplimiento de la acción de mejoramiento No. 1, referente a la respuesta a la solicitud de un EER relacionado con las vías industriales requeridas para la Conectante C1-C2 del proyecto. Lo anterior debido a que el plazo para presentar dicha respuesta a la Oficina de Control Interno finaliza el 30-11-2020. (Daniel Felipe Sáenz Lozano)
25/11/2020 Mediante correo electrónico del 25 de noviembre de 2020 se recibió copia de la comunicación con radicado ANI No. 20205000325361 del 27 de octubre de 2020, mediante la cual la Supervisión informó al Concesionario que no se evidencian circunstancias para reconocer un EER, lo cual demuestra cumplimiento de la primera acción de mejoramiento; por lo tanto, se registra un avance del 50%. (Daniel Felipe Sáenz Lozano)
27/01/2021 Mediante correo eléctronico del 26 de enero de 2021 la Supervisión demostró gestión en virtud de la acción de mejoramiento número 2, debido a que se cuenta con una propuesta inicial de modificación del Concesionario, radicada en la Entidad con el número 20204091240212 del 09-12-20, la cual ha sido analizada por la Interventoría por medio de la comunicación ANI No. 20214090073462 del 21-01-21. Con base en estos pronunciamientos, se evidenció que la Supervisión procederá a establecer sus conceptos por área. (Daniel Felipe Sáenz Lozano)
05/04/2021 Mediante correo electrónico del 5 de abril de 2021 la Supervisión expone la gestión adelantada a la fecha para cumplir con el plan de mejoramiento, indicando su compromiso de adelantar la gestión con el Concesionario para lograr una eventual modificación contractual que permita ampliar el término para resolver las solicitudes de EER, manteniendo como fecha de cumplimiento el 30 de Julio de 2021. (Daniel Felipe Sáenz Lozano)
21/07/2021  -Modificación de fecha- Mediante memorando ANI No. 20215000099983 del 16 de julio de
2021 se informa gestión para dar cumplimiento a la acción de mejoramiento No. 2, la que depende de los resultados de trabajo colaborativo con la CCI. Se estima que los resultados de dicho trabajo se tengan a más tardar el 31 de diciembre de 2021. La Oficina de Control Interno se pronunció respecto a la solicitud de prórroga mediante memorando ANI No. 20211020101753 del 21 de julio de 2021. (Daniel Felipe Sáenz Lozano)
21/07/2021  -Modificación plan- El ajuste únicamente corresponde a la fecha de terminación de la segunda acción de mejoramiento, como se informa en el memorando con radicado ANI No. 20211020101753 del 21 de julio de 2021. (Daniel Felipe Sáenz Lozano)
01/12/2021 Teniendo en cuenta que el plan de mejoramiento vence el 31-12-2021, mediante correo electrónico se solicitó remitir evidencias que acrediten el cumplimiento del mismo. (Daniel Felipe Sáenz Lozano)
17/12/2021  -Modificación de fecha- Mediante memorando con radicado ANI No. 20215000163503 del 15/12/2021 la Supervisión informa que no ha concluido la gestión correspondiente a la acción de mejoramiento No. 2, la que se encuentra en curso y con la colaboración de la Cámara Colombiana de la Infraestructura; por lo que, se solicita prórroga para dar cumplimiento al plan de mejoramiento hasta el 31/12/2022. La Oficina de Control Interno se pronunció favorablemente a través del memorando con radicado ANI No. 20211020164703 del 17/12/2021. (Daniel Felipe Sáenz Lozano)
01/12/2022 Mediante correo electrónico se solicitaron evidencias que acrediten el cumplimiento del plan de mejoramiento, dado que este tiene 31/12/2022 como fecha de terminación. (Daniel Felipe Sáenz Lozano)
09/12/2022  -Modificación de fecha- Mediante memorando con radicado ANI No. 20225000151793 del 7 de
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
09/12/2022  -Modificación plan- Mediante memorando con radicado ANI No. 20225000151793 del 7 de
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
1/12/2023 Mediante correo electrónico se solicitó al Líder del Equipo de Coordinación y Seguimiento evidencias de cumplimiento del plan de mejoramiento. (Daniel Felipe Sáenz Lozano)
21/02/2024 Mediante correo electrónico se solicitó al Líder del Equipo de Coordinación y Seguimiento evidencias de cumplimiento del plan de mejoramiento. (Daniel Felipe Sáenz Lozano)
6/03/2024  -Modificación de fecha- Mediante memorando ANI No. 20235010209013 del 28-12-23 la Vicepresidencia Ejecutiva expuso la gestión adelantada para lograr la modificación contractual asociada a los tiempos con los que la ANI cuenta para pronunciarse frente a una solicitud de EER, solicitando ampliación del plazo para dar cumplimiento al plan de mejoramiento hasta el 31/12/2024. La solicitud tuvo concepto favorable a través del memorando ANI No. 20231020212263 del 29/12/2023. (Daniel Felipe Sáenz Lozano)</t>
  </si>
  <si>
    <t>https://anionline.sharepoint.com/:f:/s/PMPMotor/EjUk8FEGrE5JmG6Zr32OElYBsaKnkIU98yvOMyYL1O9fAQ?e=eJTTNm</t>
  </si>
  <si>
    <t xml:space="preserve">No se evidenció cumplimiento del plazo contractual para que la ANI se pronuncie frente a solicitudes de ocurrencia de Eventos Eximentes de Responsabilidad, término reglamentado en la parte general del contrato de concesión, sección 14.2(d)(iii), según se cita a continuación:_x000D_
(…) Una vez efectuada la Notificación dentro del término indicado en la sección 14.3(c)(ii) anterior, la Parte notificada deberá, dentro de los quince (15) Días siguientes a dicha Notificación, expresar si acepta, o no, la ocurrencia del Evento Eximente de Responsabilidad (…)_x000D_
</t>
  </si>
  <si>
    <t xml:space="preserve">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t>
  </si>
  <si>
    <t xml:space="preserve">
1/12/2020 Se envió correo electrónico a la Supervisión solicitándo el Plan de Mejoramiento visto que el 5 de diciembre se cumplen 30 días de la formulación de la No Conformidad. (Adriana Barrios Rodríguez)
10/12/2020  se recibió el memorando 20203110145013 del 24 de noviembre de 2020, en donde la supervisión comunicó el Plan de Mejoramiento, por correo electrónico del 2 de diciembre de 2020 la Supervisión comunicó la fecha de finalización para diciembre de 2021, la OCI dio respuesta a la Supervisión con memorando 20201020152803 del 9 de diciembre de 2020 y se procede a incluir el Plan de Mejoramiento (Adriana Barrios Rodríguez)
09/12/2021  -Modificación de fecha- Mediante correo electrónico del 09/12/2021 la Supervisión informó que "En atención al seguimiento y acciones adelantadas en el Plan de Mejoramiento, correspondiente a la No Conformidad 3851 del proyecto Autopista al Río Magdalena 2, toda vez que nos acogemos al Plan de Mejoramiento de las Vicepresidencias Ejecutiva y Contractual para la No Conformidad 3825, se informa que, como parte de las gestiones adelantadas para dar cumplimiento al plan de mejora propuesto, el Presidente de la Agencia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 (anexo), así mismo, de manera particular se han adelantado las gestiones en los comités gerenciales exponiendo la necesidad de adelantar la modificación contractual. _x000D_
_x000D_
Expuesto lo anterior, toda vez que a la fecha no se tiene respuesta de la CCI al planteamiento de la Agencia, es necesario que se amplie el plazo hasta el 31 de diciembre del 2022, para poder implementar el plan de mejoramiento." (Adriana Barrios Rodríguez)
06/12/2022  -Modificación de fecha- Mediante correo electrónico del 06/12/2022 el Líder del Equipo de Coordinación y Seguimiento del Proyecto presentó un reporte de las acciones para superar la No Conformidad, concluyendo y solicitando que: "(...) teniendo en cuenta que se está a la espera del pronunciamiento de la Cámara Colombiana de Infraestructura y de las gestiones que deban adelantarse con los Concesionarios de Cuarta Generación, con el fin de plantear de manera particular una posible modificación al Contrato de Concesión No.008 de 2014, amablemente se solicita a la oficina de Control Interno ampliar el plazo para el cumplimiento del plan de mejoramiento hasta el 31 de diciembre de 2023." (Adriana Barrios Rodríguez)
13/12/2023 Se realiza seguimiento de avance en el plan de mejoramiento de la No conformidad por correo electrónico. (Adriana Barrios Rodríguez)
20/12/2023  -Modificación de fecha- Mediante correo electrónico del 18/12/2023; se informó por parte del Equipo de Coordinación y Seguimiento:_x000D_
_x000D_
"Teniendo en cuenta la solicitud del estado de avance de las acciones de mejoramiento correspondientes a la No Conformidad 3851 del Plan de Mejoramiento por Procesos de la Entidad – Proyecto Autopista Río Magdalena 2, se informa lo siguiente:_x000D_
 _x000D_
1.	Para la No Conformidad No.3851 se acogió el Plan de Mejoramiento propuesto por las Vicepresidencias, en los siguientes términos:  _x000D_
 _x000D_
“Se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5G.” _x000D_
 _x000D_
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
 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Por lo tanto, se estableció 31-12-2024 como fecha de terminación del plan de mejoramiento. (Adriana Barrios Rodríguez)</t>
  </si>
  <si>
    <t>https://anionline.sharepoint.com/:f:/s/PMPMotor/EkyYqR84ApdBmifUU4176UQB4X6rqcjIgREvnrwPAz8C8g?e=1uKhOd</t>
  </si>
  <si>
    <t>No se evidenció que los equipos de grabación de la Interventoría instalados en el peaje de la concesión estén disponibles para ser accedidos en tiempo real de manera remota; sin embargo, esta es una de sus obligaciones contractuales, consignada en la sección 5.3.3 (a) del Plan de Cargas de Trabajo del Contrato de Interventoría No. 024 de 2015, según se cita a continuación:_x000D_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BLADE._x000D_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t>
  </si>
  <si>
    <t xml:space="preserve">1. (11%) Solicitar a los actuales operadores de la tecnología en la Región, una nueva cotización para la instalación del montaje técnico requerido, cumpliendo con la garantía para la conexión inalámbrica y remota con las videocámaras en la estación de peaje (tiempo real) de acuerdo con lo requerido por el cliente – Seguimiento 31 de marzo de 2021 _x000D_
_x000D_
2. (11%) Seleccionar y adelantar la contratación de un proveedor que permita la instalación de las videocámaras existentes a la red de internet con las especificaciones técnicas requeridas por parte del cliente. Estudiar las propuestas presentadas y cotizaciones – Seguimiento 31 de marzo de 2021 _x000D_
_x000D_
3. (11%) Analizar sí las otras alternativas de solución siguen siendo viables para garantizar la disponibilidad de la información solicitada – Seguimiento 31 de marzo de 2021 _x000D_
_x000D_
4. (11%) De acuerdo con la respuesta de los operadores, se realizará el análisis para el montaje requerido y la conexión web, para sincronizar la visualización en tiempo real y de forma remota en la estación de peaje de las videocámaras existentes – Seguimiento 30 de abril de 2020 _x000D_
_x000D_
5. (11%) En caso de que la respuesta sea negativa por parte de los operadores, la interventoría continuará con los procedimientos actuales utilizados como alternativa que suple la condición de transmisión en tiempo real. – Seguimiento 30 de abril de 2020 _x000D_
_x000D_
6. (11%) Ejecutar el programa de mantenimiento preventivo establecido en los procesos administrativos para verificar la disponibilidad permanente de los equipos y software para la transmisión en tiempo real. – Seguimiento 1 de febrero de 2020 _x000D_
_x000D_
7. (11%) Realizar de manera trimestral las visitas de auditoria a la estación de peaje para verificar el adecuado funcionamiento de los equipos y programas instalados. – Seguimiento 1 de febrero de 2020 _x000D_
_x000D_
8. (11%) Mantener por parte del área de operación y mantenimiento asignado en la Interventoría, un adecuado control de la información grabada, almacenada y en custodia en el área de sistemas. – Seguimiento 1 de febrero de 2020. _x000D_
_x000D_
9. (12%) Se realizará seguimiento, mantenimiento y capacitación al personal encargado para su respectivo sostenimiento del sistema - Seguimiento 01 de mayo de 2021. _x000D_
_x000D_
 </t>
  </si>
  <si>
    <t>1/12/2020 Se envió correo electrónico a la Interventoría solicitándo el Plan de Mejoramiento visto que el 5 de diciembre se cumplen 30 días de la formulación de la No Conformidad. (Adriana Barrios Rodríguez)
10/12/2020 se recibió oficio 20204091215932 del 2 de diciembre de 2020 por parte de la Interventoría, proponiendo el plan de mejoramiento y la fecha de terminación para el 1 de mayo de 2021, la OCI dio respuesta con oficio 20201020377691 del 9 de diciembre de 2020 y se procede a incluir el Plan de Mejoramiento (Adriana Barrios Rodríguez)
21/01/2021  -Modificación de fecha- Se ajusta fecha de terminación con base en lo comunicado a la Interventoría mediante correo electrónico del 7 de diciembre de 2020, donde se informó sobre la incorporación del plan de mejoramiento. (Adriana Barrios Rodríguez)
25/01/2021  -Modificación de fecha-  (Adriana Barrios Rodríguez)
25/01/2021  -Modificación de fecha-  (2020)
30/04/2021 Se recibió oficio 20214090355092 del 31 de marzo de 2021 con la respuesta de la interventoría al seguimiento por correo electrónico al cual se dio respuesta con el oficio 20211020109771 del 16 de abril de 2021 de la OCI notificando que se incluirá un avance del 11% en el Plan de Mejoramiento, sin embargo, se sugiere la reformulación vista la imposibilidad de realizar el plan de mejoramiento establecido y que aún no ha cesado la causa que dio origen a la No Conformidad.  (Adriana Barrios Rodríguez)
06/05/2021  -Modificación de fecha- Mediante radicado ANI No. 20211020134661 la Oficina de Control Interno atiende oficio de la Interventoría con radicado ANI No. 20214090475452 del 30 de abril de 2021, mediante el cual se solicitó prórroga al plan de mejoramiento hasta el 01/03/2022. (Adriana Barrios Rodríguez)
02/03/2022  -Modificación de fecha- Mediante comunicación con radicado ANI No. 20224090229822 de 28-02-2022 la Interventoría presenta la gestión adelantada a la fecha para superar la situación que dio lugar a la no conformidad, solicitando prórroga para su cumplimiento hasta el 07-07-2022. (Adriana Barrios Rodríguez)
11/07/2022  -Modificación de fecha- En el oficio 20224090737362 la interventoría solicitó la extensión del plazo de realización del plan de mejoramiento de la No Conformidad 3852 teniendo en cuenta las últimas actualizaciones en el cronograma de ejecución del proyecto, por lo que se otorga plazo hasta el 7 de enero de 2023. (Adriana Barrios Rodríguez)
11/07/2022  -Modificación de fecha- - (Adriana Barrios Rodríguez)
24/01/2023  -Modificación de fecha- Mediante oficio con radicado ANI No. 20234090071442 del 20 de enero de 2023 la Interventoría expone eventos ocurridos dentro del contrato de concesión N. 008 de 2014 con relación a la Unidad Funcional 3 del proyecto, relacionados, entro otros aspectos, con la no objeción de la ANI al plazo de cura para
garantizar el cumplimiento de la obligación relacionada con su terminación y de la configuración de un Evento Eximente de Responsabilidad ocasionado por amenazas y acciones de grupos armados por fuera de la ley que afectaron las intervenciones en las Unidades Funcionales 1, 2 y 3 del proyecto.
Asimismo, indica que en la Unidad Funcional 3 se prevé la puesta en operación del CCO definitivo, donde la Interventoría contará con la infraestructura y equipos de seguimiento a la operación de los peajes del proyecto. Debido a que la Unidad Funcional 3 continúa en operación, la Interventoría solicita prórroga para dar cumplimiento al plan de mejoramiento hasta el 20 de abril de 2023.
La Oficina de Control Interno dio concepto favorable a la prórroga solicitada por la Interventoría a través del oficio con radicado ANI No. 20231020021051 del 24 de enero de 2023. (Adriana Barrios Rodríguez)
4/05/2023  -Modificación de fecha- De acuerdo con lo establecido en el oficio N. 20231020142191 del 27 de abril de 2023 se estableció 20/06/2023 como fecha de terminación del plan de mejoramiento. (Adriana Barrios Rodríguez)
18/07/2023  -Modificación de fecha- Mediante correo electrónico por parte del auditor de fecha 17 de julio de 2023 se solicita la modificación de la fecha hasta el 31 de agosto de 2023. Lo anterior con base en correo de la Vicepresidencia responsable de la misma fecha. (Juan Diego Toro Bautista)
5/09/2023 Se recibió oficio de la interventoría Unión Temporal Concesiones 4G con radicado ANI N. 20234090975582 del 30 de agosto de 2023 en donde se reportó el cumplimiento de las acciones de mejoramiento y la transmisión en tiempo real de las cámaras de la interventoría del peaje puerto Berrío por lo que se finalizó el plan de mejoramiento y se establece su cumplimiento en el 100%. Lo cual se comunicó a la Interventoría mediante oficio 20231020314571 del 5 de septiembre de 2023. (Adriana Barrios Rodríguez)</t>
  </si>
  <si>
    <t>https://anionline.sharepoint.com/:f:/s/PMPMotor/EiMzWFmUA_5NqpfYRk1u8m4BfYs7jI0H4AmdyNoA4KR0Fg?e=0hr9fT</t>
  </si>
  <si>
    <t>1.1	Se evidenció incumplimiento de los términos establecidos en el art. 14 de la Ley 14 de la Ley 1437 de 2011, que para los dos (2) primeros trimestres de 2020, en la muestra auditada fue del 23% .</t>
  </si>
  <si>
    <t xml:space="preserve">Mediante memorando Rad. 20206010135493 del 03/11/2020, la Vicepresidencia de PRE, remite a la OCI, plan de mejoramiento, con 5 acciones con fecha de cumplimiento julio de 2021. Con memorando No. 20204000134333 del 29/10/2020 la VAF, informa sobre tres (3) consideraciones sobre el tema. </t>
  </si>
  <si>
    <t xml:space="preserve">
12/03/2021 	_x000D_
Mediante memorando Rad. 20206010135493 del 03/11/2020, la VPRE, informa  cuatro acciones adcionalaes a seguir:_x000D_
•	Solicitud de socialización sobre PQRS a los colaboradores de la VPRE, al equipo de Atención al ciudadano._x000D_
•	Solicitud de socialización sobre el manejo de la herramienta ORFEO a los colaboradores de la VPRE, al grupo de Archivo y correspondencia._x000D_
•	Seguimiento mensual al informe de PQRS presentado por el equipo de Atención al ciudadano._x000D_
•	Presentación de informe trimestral al Vicepresidente de Planeación, Riesgos y Entorno sobre el estado de las PQRS en la VPRE._x000D_
 (Luz Mary Hernández Villadiego)</t>
  </si>
  <si>
    <t>26/10/2020</t>
  </si>
  <si>
    <t xml:space="preserve">1.2	Se evidenció ausencia de respuesta, incumpliéndose la Ley 14 de la Ley 1437 de 2011, que para los dos (2) primeros trimestres de 2020, en la muestra auditada fue del 9% </t>
  </si>
  <si>
    <t>12/03/2021 Mediante memorando Rad. 20206010135493 del 03/11/2020, la VPRE, plantea cuatro acciones adicionales a seguir: 
•	Solicitud de socialización sobre PQRS a los colaboradores de la VPRE, al equipo de Atención al ciudadano.
•	Solicitud de socialización sobre el manejo de la herramienta ORFEO a los colaboradores de la VPRE, al grupo de Archivo y correspondencia.
•	Seguimiento mensual al informe de PQRS presentado por el equipo de Atención al ciudadano.
•	Presentación de informe trimestral al Vicepresidente de Planeación, Riesgos y Entorno sobre el estado de las PQRS en la VPRE.
 (Luz Mary Hernández Villadiego)
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
1- La VPRE, manifiesta que: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La VP- Ejecutiva: En correo de fecha 11/11/2021, informa lo siguiente: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
1. Se enlazarán las respuestas en el Orfeo a los radicados padres correspondientes y/o se cargará la respuesta en formato PDF.
2.Se remitirá copia al peticionario cuando se den traslados por competencia a otras entidades.
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
 (Luz Mary Hernández Villadiego)
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En correo electrónico del 11/11/2021: La Vicepresidencia de Estructuración informa que:  Con el fin de dar respuesta al correo remitido el lunes 8 de noviembre de 2021, esta vicepresidencia se permite informar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En correo del 09/11/2021 La VPRE envió soportes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(Luz Mary Hernández Villadiego)</t>
  </si>
  <si>
    <t>https://anionline.sharepoint.com/:f:/s/PMPMotor/El9gsIq-PcRIr7Z2PeXBMuUBfUsrqcxmVF5fabIaYKiwEg?e=0UNKC7</t>
  </si>
  <si>
    <t xml:space="preserve">1.3	En los radicados Nos. 20204090554572 del 25 de junio de 2020 y en el radicado No. 20204090444212 del 20 de mayo de 2020 , se evidenció que las respuestas otorgadas mediante correo electrónico no fueron radicadas en el área de archivo y correspondencia- Sistema de Gestión Documental ORFEO-, incumplimiento lo señalado en la Circular No. 20204090052033 del 27/03/2020 </t>
  </si>
  <si>
    <t>1.4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t>
  </si>
  <si>
    <t xml:space="preserve">La VP- Ejecutiva infforma que: 1. Se enlazarán las respuestas en el Orfeo a los radicados padres correspondientes y/o se cargará la respuesta en formato PDF._x000D_
2.Se remitirá copia al peticionario cuando se den traslados por competencia a otras entidades._x000D_
_x000D_
La VP Estructuración en correo de fecha 11/11/2021 indica que:_x000D_
</t>
  </si>
  <si>
    <t>31/12/2021</t>
  </si>
  <si>
    <t xml:space="preserve">
12/03/2021 El 03/03/2021, se envió correo al Coordinador del GIT- Tecnologías de la información y las telecomunicaciones, requiriéndole informar las acciones de mejora emprendidas sobre la NO Conformidad identificada con el No. 3864, la cual se encontraba sin plan de mejoramiento y la cual fue comunicada en el “Informe de evaluación en el marco de la atención al ciudadano y en particular sobre Derechos de Peticiones, Quejas, Reclamos y Sugerencias – En tiempos del COVID-19.”.
En correo recibido el 09/03/2021, él Coordinador del GIT- Tecnologías de la información y las telecomunicaciones informa que “no corresponde al GIT de Tecnologías de la información adelantar un plan de mejoramiento frente a lo observado en el informe; pues las causas no son atribuibles a fallas de la plataforma tecnológica”.
 (Luz Mary Hernández Villadiego)
9/11/2021 03/03/2021: La OCI, mediante correo electrónico enviado al GIT- Tecnología, solicita el Plan de mejoramiento por Procesos para el tema de las NO Conformidades señalada en el “Informe de evaluación en el marco de la atención al ciudadano y en particular sobre Derechos de Peticiones, Quejas, Reclamos y Sugerencias – En tiempos del COVID-19.”. Rad. mediate memorando No. 20201020132053 del 26 de octubre de 2020.
09/03/2021: La VPRE, comunica mediante correo electrónico a la OCI, se pronuncia sobre ciertos aspectos evidenciados por la OCI y a su vez concluye indicando que: “ no corresponde al GIT de  Tecnologías de la información adelantar un plan de mejoramiento frente a lo observado en el informe; pues las causas no son atribuibles a fallas de la plataforma tecnológica.”.
 (Luz Mary Hernández Villadiego)
12/11/2021 El 11/11/202L la oficina de Control Interno realizó seguimiento mediante correo electrónico enviado a las Vicepresidencias, involucradas, con la finalidad de que se informaran las novedades y avances. En este sentido, en correos de respuestas de fecha 11/11/2021:
1- La VPRE, manifiesta que: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La VP- Ejecutiva: En correo de fecha 11/11/2021, informa lo siguiente: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
1. Se enlazarán las respuestas en el Orfeo a los radicados padres correspondientes y/o se cargará la respuesta en formato PDF.
2.Se remitirá copia al peticionario cuando se den traslados por competencia a otras entidades.
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
 (Luz Mary Hernández Villadiego)
10/02/2022 En correo electrónico del 11/11/2021: La Vicepresidencia de Estructuración informa que:  Con el fin de dar respuesta al correo remitido el lunes 8 de noviembre de 2021, esta vicepresidencia se permite informar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En correo del 09/11/2021 La VPRE envió soportes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(Luz Mary Hernández Villadiego)</t>
  </si>
  <si>
    <t>https://anionline.sharepoint.com/:f:/s/PMPMotor/Epa6Hhutdx1Ilm3vrhjPlEkBPopDJjYe8qWypF_oWZX8Vw?e=CtBkqM</t>
  </si>
  <si>
    <t>1.5	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No. 2013-409-000009-4 del 10 de mayo de 2013 que establece las directrices internas relacionadas con el manejo del Sistema de Gestión Documental.</t>
  </si>
  <si>
    <t xml:space="preserve">
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
1- La VPRE, manifiesta que: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La VP- Ejecutiva: En correo de fecha 11/11/2021, informa lo siguiente: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
1. Se enlazarán las respuestas en el Orfeo a los radicados padres correspondientes y/o se cargará la respuesta en formato PDF.
2.Se remitirá copia al peticionario cuando se den traslados por competencia a otras entidades.
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
 (Luz Mary Hernández Villadiego)
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En correo electrónico del 11/11/2021: La Vicepresidencia de Estructuración informa que:  Con el fin de dar respuesta al correo remitido el lunes 8 de noviembre de 2021, esta vicepresidencia se permite informar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En correo del 09/11/2021 La VPRE envió soportes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(Luz Mary Hernández Villadiego)</t>
  </si>
  <si>
    <t>https://anionline.sharepoint.com/:f:/s/PMPMotor/Em1BO54tY3dPses9scBMwWQBAJpeycX7iHVIa_i9Sljn1w?e=31iwsj</t>
  </si>
  <si>
    <t xml:space="preserve">1.6	Incumplimientos directrices internas relacionadas con el manejo del Sistema de Gestión Documental._x000D_
-	Se pierde la trazabilidad cuando no se enlazada de manera apropiada el documento de respuesta. El trámite de la gestión efectuada solamente se informa de manera escrita en el histórico del Orfeo “pestaña de comentarios” y no se adjunta ningún documento de respuesta._x000D_
</t>
  </si>
  <si>
    <t xml:space="preserve">
12/11/2021 08/11/2021: La oficina de Control Interno, mediante correo electrónci, solicita a las vicepresidencias informar las novedades y/o avances de las acciones de mejora emprendidas, para el tema de PQRS. En este sentido se recibió respuesta y soporte de en correos de fechas 10 y 11 de noviembre de 2021:_x000D_
1- La VPRE, manifiesta que: “para las no conformidades 3854, 3856, 3857, 3858 y 3887, así:_x000D_
•	Correo informe PQRS 3 trimestre VPRE: Correo donde se envía el informe trimestral del estado de las PQRS de la VPRE._x000D_
•	Correo seguimiento PQRS VPRE: Correo semanal donde el GITP reporta a los usuarios de la VPRE las demoras o incumplimientos en las respuestas._x000D_
•	Correo reenvió seguimiento PQRS Atención al ciudadano: Correo mensual de Atención al ciudadano donde el GITP realiza seguimiento”._x000D_
_x000D_
VP-Estructuración: En correo electrónico del 11/11/2021, se informa y soporta lo siguienet: Con el fin de atender los requerimientos de manera completa y dentro de los plazos normativos, se remite soporte del recordatorio que se hace a cada responsable de la petición o requerimiento presentado. _x000D_
_x000D_
Esto, con el fin de garantizar que el supervisor o gerente está al tanto del tiempo de respuesta y evitar que se responda de manera tardía. _x000D_
_x000D_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_x000D_
_x000D_
La VP- Eje: En correo de fecha 11/11/2021, informa lo siguiente:_x000D_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
_x000D_
Acciones de mejora propuestas por Ejecutiva_x000D_
_x000D_
Sin perjuicio de lo anterior, podemos resaltar que se implementarán las siguientes acciones de mejora para la atención de requerimientos: _x000D_
1. Se enlazarán las respuestas en Orfeo a los radicado padre correspondientes y/o se cargará la respuesta en formato PDF. _x000D_
2. Se remitirá copia al peticionario cuando se den traslados por competencia a otras entidades._x000D_
_x000D_
Por otra parte, señalan lo relacionado con: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
_x000D_
La VP-GC: En correo electrónico del 11/10/2021: Realiza unas precisiones  y asu vez indica que: desde VGC se incluirá en nuestras gestiones las próximas reuniones y/o charlas a realizar las recomendaciones sobre el particular a los grupos VGC actuales (Puertos y Aeropuertos)._x000D_
_x000D_
_x000D_
 (Luz Mary Hernández Villadiego)
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
_x000D_
En correo electrónico del 11/11/2021: La Vicepresidencia de Estructuración informa que:  Con el fin de dar respuesta al correo remitido el lunes 8 de noviembre de 2021, esta vicepresidencia se permite informar lo siguiente:_x000D_
Con el fin de atender los requerimientos de manera completa y dentro de los plazos normativos, se remite soporte del recordatorio que se hace a cada responsable de la petición o requerimiento presentado._x000D_
Esto, con el fin de garantizar que el supervisor o gerente está al tanto del tiempo de respuesta y evitar que se responda de manera tardía. _x000D_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
_x000D_
En correo del 09/11/2021 La VPRE envió soportes para las no conformidades 3854, 3856, 3857, 3858 y 3887, así:_x000D_
•	Correo informe PQRS 3 trimestre VPRE: Correo donde se envía el informe trimestral del estado de las PQRS de la VPRE._x000D_
•	Correo seguimiento PQRS VPRE: Correo semanal donde el GITP reporta a los usuarios de la VPRE las demoras o incumplimientos en las respuestas._x000D_
•	Correo reenvió seguimiento PQRS Atención al ciudadano: Correo mensual de Atención al ciudadano donde el GITP realiza seguimiento._x000D_
 (Luz Mary Hernández Villadiego)</t>
  </si>
  <si>
    <t>https://anionline.sharepoint.com/:f:/s/PMPMotor/EoTf_dMHa5dJswSREK7aEq4BthQaupjioYohSai7GAnlQg?e=SKrKZ9</t>
  </si>
  <si>
    <t>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repetición: i) Resolución 2039 de 31 de diciembre de 2019, y ii) Resolución 2041 de 31 de diciembre de 2019.</t>
  </si>
  <si>
    <t xml:space="preserve">Mediante Memorando 20207010149263 de 30 de movienbre de 2020, el Coordinador del GIT de Defensa Judicial, remitió el Formato SEPGF-019-Acción Correctiva, por medio del cual se formula el Plan de Mejoramiento frente a la auditoría realizada a las Acciones de Repetición, cuyo informe fue notificado el pasado 30 de octubre del año en curso. _x000D_
PLAN DE ACCIÓN. 1. Generar mecanismos dirigidos a los apoderados de la Entidad y a los miembros del Comité de Conciliación respecto a la periodisidad de sesiones para someter  a estudio la procedencia del ejercicio de la acción de repetición. Responsable: Coordinador del GIT de Defensa Judicial. 2. Establecer un instrumento de control que contenga alertas del vencimiento de términos para el estudio por parte del Comité de Conciliación y la presentación de la demanda, cuando resulte procedente. Responsable: Coordinador del GIT de Defensa Judicial. 3. Actualizar el procedimiento de gestión de la acción de repetición. Responsable: Corrdinador del GIT de Defensa Judicial. </t>
  </si>
  <si>
    <t xml:space="preserve">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8/04/2021 A través de correo electrónico del 17 de marzo de 2021, se solicitó al Coordinador del GIT de Defensa Judicial, informe con soportes, de avance de cumplimiento del Plan de mejoramiento- medidas correctivas formulado.
Mediante Memorando 20217010055963 del 5 de abril de 2021, el Coordinador del GIT de Defensa Judicial, manifestó: "Frente a esta No conformidad y de acuerdo a lo que se estableció en el Plan de Acción, el cual, estaba dirigido a crear mecanismos para los apoderados de la Entidad y a los miembros del Comité de Conciliación, respecto de la periodicidad de sesiones para someter a estudio la procedencia del ejercicio de la acción de repetición, se adoptó lo siguiente: 
El Coordinador del G.I.T. de Defensa Judicial mediante memorando 20207010106563 de fecha 8 de agosto de 2020, estableció lineamientos dirigidos a los apoderados responsables, para la presentación de las fichas de estudio y las fechas en que se realizarían la sesiones del Comité de Conciliación; posteriormente, mediante radicado No. 20207010142663 de fecha 18 de noviembre de 2020, se dio alcance al radicado del mes de agosto en el sentido de adoptar medidas imperativas para reportar oportunamente las condenas, realizar el trámite de pago y adelantar el estudio oportuno de los procesos que deban ser sometidos a consideración del Comité de Conciliación con fines de repetición. (anexo memorandos)"
Mediante Memorando 20217010054883 del 30 de marzo de 2021, la Coordinadora del GIT de Defensa Judicial (A), solicitó se amplié el plazo para el cumplimiento de la UM propuesta hasta el 30 de julio de 2021, conforme a las razones expuestas.  (Martha Guzmán León)
5/06/2021 En Informe de Seguimiento a las Acciones de Repetición del 1° de diciembre de 2020 al 31 de marzo de 2021, se tomó la siguiente determinación respecto a esta no conformidad - 3859: _x000D_
_x000D_
"Teniendo en cuenta las acciones correctivas adelantadas por el Vicepresidente Jurídico y los Coordindores del GIT de Defensa Judicial, con el propósito de dar cumplimiento a lo establecido en el artículo 3° del Decreto 1167 de 2016, modificatorio del artículo 2.2.4.3.1.2.12 del Decreto 1069 de 2015, la no conformidad se tendrá como cumplida y se harán las anotaciones correspondientes en el Plan de Mejoramiento por Procesos, con soporte en el presente informe de seguimiento".  (Martha Guzmán León)</t>
  </si>
  <si>
    <t>30/10/2020</t>
  </si>
  <si>
    <t xml:space="preserve">De conformidad con el Decreto 1167 de 2016 “Por el cual se modifican y se suprimen algunas disposiciones del Decreto 1069 de 2015, Decreto Único Reglamentario del Sector Justicia y del Derecho” Artículo 3, modificatorio del artículo 2.2.4.3.1.2.12. del Decreto 1069 de 2015, de la Acción de Repetición,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repetición._x000D_
_x000D_
Por lo tanto, el GIT Administrativo y Financiero, remitió al GIT de Defensa Judicial para el estudio del Comité de Conciliación los actos administrativos y los antecedentes de los pagos efectuados el 26 y 30 de junio de 2020, por fuera del término legal. </t>
  </si>
  <si>
    <t xml:space="preserve">Mediante Memorando 20204000148883 de 30 de noviembre de 2020, la Coordinadora del GIT Administrativo y Financiero, remitió el Plan de Acción Formato Acciones Correctivas SEPG-F-019. PLAN DE ACCIÓN. Remitir correo electrónico con los documentos soporte de pago de la sentencia a la Vicepresidencia Jurídica, al día siguiente de realizar el pago de sentencias, cumpliendo con lo establecido en el Decreto 1167 de 2016. Responsable: Juana Celina Carvajal. </t>
  </si>
  <si>
    <t>24/12/2020 Para el período comprendido del 2 de octubre al 30 de noviembre de 2020, el GIT Administrativo y Financiero, hizo dos pagos: i. Resolución 14605 de 14 de octubre de 2020, de la Vicepresidencia Jurídica. El pago se hizo el 16 de octubre de 2020, el mismo día, a través de correo electrónico, se envió al GIT de Defensa Judicial, los soportes y el Depósito Judicial correspondiente al pago de Honorarios fijados en la demanda arbitral impuesta por la Concesión Autopista Bogotá-Girardot, por valor de $1.716.963.541. ii. Resolución 15565 del 29 de octubre de 2020, de la Vicepresidencia Planeación, Riesgos y Entorno. El pago se hizo el 10 de noviembre de 2020, el 9 de noviembre de 2020, se envió "los soportes de pago de la Sentencia de Primera Instancia de fecha de (sic) 26 de septiembre de 2019, proferida por el Juzgado Civil del Circuito de Chocontá, por valor de $34.968.712.98, proceso de expropiación del señor José Miguel Sarmiento Rubiano.
Se evidencia que el GIT Administrativo y Financiero, envió los actos administrativos y los soportes al GIT de Defensa Judicial, dentro del término previsto en el Decreto 1167 de 2016, "Por el cual se modifican y se suprimen algunas disposiciones del Decreto 1069 de 2015, Decreto Único Reglamentario del Sector Justicia y del Derecho" Artículo 3, modificatorio del artículo 2.2.4.3.1.2.12 del Decreto 1069 de 2015".
En consecuencia, se reportará como cumplida y se harán las anotaciones correspondientes en el plan de mejoramiento por procesos, con soporte en el "Informe de seguimiento al cumplimiento de las Acciones de Repetición del 2 de octubre al 30 de noviembre de 2020", del mes de diciembre de 2020.  (Martha Guzmán León)</t>
  </si>
  <si>
    <t xml:space="preserve">1.	Se evidenció que la Interventoría ha realizado dos informes de seguimiento a los cercados de la UF8 (uno en octubre de 2019 y el segundo en septiembre de 2020), no obstante, en la sábana predial del corredor concesionado, se identificó que hay 152 predios disponibles y en custodia del Concesionario ubicados en las Unidades Funcionales 1, 2, 3, 4, 5, 6 y 7, de los cuales 63 se entregaron al Concesionario en la vigencia de 2019 y 89 se dispusieron en la vigencia de 2020; por lo anterior, se evidenció la falta de seguimiento por parte de la Interventoría en la verificación de lo dispuesto en el Apéndice técnico 7 Capitulo III Obligaciones Generales de la Gestión Predial numeral 8.1 Obligaciones generales del Concesionario del contrato de Concesión, citado a continuación: _x000D_
(c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t>
  </si>
  <si>
    <t xml:space="preserve">1.	Realizar visita a campo, con el objetivo de constatar si los 41 predios que no hacen parte de la vía están cercados o no en su totalidad, verificando el cercado del remanente del área que no se utilizó para la construcción y cuyo propietario es la ANI._x000D_
2.	A partir de la fecha y como parte de la revisión de los insumos recibidos por parte del Concesionario, se constatará también de manera mensual en campo su cerramiento, conforme al Anexo técnico 7-Gestión predial, numeral 8.1 Obligaciones contractuales del concesionario, literal c)._x000D_
Como por la misma circunstancia están pendientes los insumos de los predios revisados en los meses de septiembre y octubre 2020 , aprovecharemos para realizar  en esta visita a los 41 predios ,para revisar en cada unidad funcional los predios revisados en los meses citados a los predios ANI con sobrantes._x000D_
3.	Realizar recorridos mensuales de verificación aplicando la herramienta del formato  Anexo 2 CSI-TEC-FOR-071_ Seguimiento Cercado predios UF_x000D_
4.	Se reportara el estado de la verificación en los informe mensuales iniciando con el informe mensuales a partir de enero 2021 que se entregara en febrero 2021_x000D_
5.	En la sabana actual se han detectado predios ANI que seguirían aún con sobrantes, los cuales se están censado y aprobado y guardado en una carpeta con el fin de hacerle seguimiento una vez se ejecute la gestión por este proyecto y se realizará la verificación si están cercados actualmente o no. aplicando la herramienta del formato  Anexo 2 CSI-TEC-FOR-071_ Seguimiento Cercado predios UF._x000D_
</t>
  </si>
  <si>
    <t>22/12/2020</t>
  </si>
  <si>
    <t xml:space="preserve">
22/12/2020 26/11/2020 – Mediante memorando con radicado ANI 20204091191412 la Interventoria allegó el plan de mejoramiento de la no conformidad. _x000D_
_x000D_
22/12/2020 – Mediante correo electrónico se realizo seguimiento al plan de mejoramiento y la Interventoria propuso nueva fecha para el cumplimiento de este para el 31/01/2021. _x000D_
 (Mary Alexandra Cuenca Noreña)
03/02/2021 29/01/2021 - Mediante correo electrónico la Interventoría allegó la siguiente documentación: _x000D_
1.	Formato Cerramiento Predios diciembre 2020._x000D_
2.	Formato Cerramiento Predios enero 2021._x000D_
3.	Tabla resumen cerramientos._x000D_
4.	INFORME MENSUAL DE INTERVENTORIA No. 49 - Firmado._x000D_
5.	CSI-ANI-OBRA-02108 Solicitud Cerramiento Predios ANI FD_x000D_
SOPORTE RADICADO ANI CSI-ANI-OBRA-02108_x000D_
Con la anterior gestión, se identificaron 12 predios a nombre de la ANI que aun no cuentan los cercados correspondientes los cuales están ubicados en la UF1 y UF6. La interventoría por medio del oficio con Rad CSI-ANI-OBRA-02108 del 27 de enero de 2021 solicitó al Concesionario se realizara el cercado y a la fecha se encuentra en espera del pronunciamiento por parte del Concesionario. _x000D_
No obstante, el proyecto cuente con predios a nombre de la ANI los cuales aún no están cercados, la interventoría realizo el cumplimiento total de las acciones de mejora para la no conformidad y se procede al cierre de la no conformidad. Se recomienda seguir gestionando y conminado al concesionario para que ejecute el cercado de la totalidad de los predios a favor de la Entidad.  _x000D_
 (Mary Alexandra Cuenca Noreña)</t>
  </si>
  <si>
    <t>Se verificó el Boletín de Deudores Morosos del Estado – BDME y no se observó el reporte de las cuentas por cobrar de la cuenta contable 1.3.84.26.001 Pago por Cuenta de Terceros, correspondientes a las incapacidades pagadas a los servidores públicos y fueron reconocidas por las EPS (Resolución No. 1223 del 14/08/2019 por $6.835.855 y Resolución No. 413 del 6/03/2018 por $6.007.030) y se encuentran pendientes de pago a la ANI porque cumplieron con mora de más de seis meses y superaron los cinco (5) salarios mínimos legales mensuales vigentes, lo que incumple con lo establecido en la Resolución No. 037 del 5 de febrero de 2018 “Por medio de la cual se fijan los parámetros para el envío de información a la UAE Contaduría General de la Nación relacionada con el Boletín de Deudores Morosos del Estado (BDME)” y lo establecido en el parágrafo 3° del Artículo 2° de la Ley 901 de 2004 “Por medio de la cual se prorroga la vigencia de la Ley 716 de 2001, prorrogada y modificada por la Ley 863 de 2003 y se modifican algunas de sus disposiciones”, que dice:_x000D_
_x000D_
Ley 901 de 2004_x000D_
_x000D_
“ARTÍCULO 2o. Modifíquese y adiciónese al artículo 4o de la Ley 716 de 2001, el cual quedará así:_x000D_
_x000D_
(…)_x000D_
_x000D_
PARÁGRAFO 3o. Las entidades estatales para relacionar las acreencias a su favor pendientes de pago deberán permanentemente en forma semestral, elaborar un boletín de deudores morosos, cuando el valor de las acreencias supere un plazo de seis (6) meses y una cuantía mayor a cinco (5) salarios mínimos legales vigentes. Este boletín deberá contener la identificación plena del deudor moroso, bien sea persona natural o jurídica, la identificación y monto del acto generador de la obligación, su fecha de vencimiento y el término de extinción de la misma.</t>
  </si>
  <si>
    <t>Noviembre de 2020</t>
  </si>
  <si>
    <t>Mediante Memorando No. 20214000065993 del 26/04/2021 se suscribe Plan de Mejoramiento conjunto entre el GIT Administrativa y Financiera, el GIT de Talento Humano y el GIT Defensa Judicial._x000D_
ACCIONES DE MEJORA_x000D_
1) Contratar un abogado especialista en derecho laboral, con el fin de que se encargue especialmente del trámite que se requiere adelantar para el cobro de los dineros frente a las EPS. (Responsable GIT Defensa Judicial, fecha de cumplimiento 30/04/2021)_x000D_
_x000D_
2) Emitir por parte de la GIT Defensa Judicial Lineamientos para el reporte de deudores morosos en el Boletín de Deudores Morosos del Estado – BDME. (Responsable María Lorena Arena Suarez – GIT Defensa Judicial, fecha de cumplimiento 30/04/2021)_x000D_
_x000D_
3) Concepto emitido por parte de la VAF que indique porqué esos recobros se registran en la cuenta "deudores". (Responsable Nelcy Maldonado – GIT Administrativa y Financiera, fecha de cumplimiento 10/05/2021)_x000D_
_x000D_
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
_x000D_
5) Elaborar el procedimiento para reporte de deudores morosos del Estado. (Responsable Nelcy Maldonado – GIT Administrativa y Financiera, fecha de cumplimiento 30/09/2021)_x000D_
_x000D_
6) Actualizar el formato GEJU-F-042 frente a los criterios de evaluación para determinar si la deuda se debe reportar al boletín de deudores morosos. (Responsable María Lorena Arena Suarez – GIT Defensa Judicial, fecha de cumplimiento 30/09/2021)_x000D_
_x000D_
7) Revisión y actualización del procedimiento GETHP- 017 "Trámite de incapacidades" incluyendo las observaciones asociadas al cobro de incapacidades. (Responsable Marcela Candro – GIT de Talento Humano, fecha de cumplimiento 30/09/2021)_x000D_
_x000D_
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t>
  </si>
  <si>
    <t xml:space="preserve">
05/03/2021 Mediante correo electrónico del 28 de enero de 2021 se solicitó al GIT de Defensa Judicial la suscripción del Plan de Mejoramiento._x000D_
Mediante correo electrónico del 26 de febrero de 2021 se solicitó al GIT Administrativa y Financiera la suscripción del Plan de Mejoramiento. (Yuber Alexander Peña Cárdenas)
07/04/2021 Mediante correos electrónicos del 7 de abril de 2021 se reiteró por segunda vez al GIT de Defensa Judicial y al GIT Administrativa y Financiera la suscripción del Plan de Mejoramiento. (Yuber Alexander Peña Cárdenas)
26/10/2021 Mediante correo del 06/10/2021 se solicitó al encargado del manejo de la matriz del PMP modificar la fecha de terminación hasta el 30/11/2021. (Yuber Alexander Peña Cárdenas)
6/12/2021 Mediante correo del 3 de diciembre de 2021 se solicitó a la VAF y a la VJ el envío de las evidencias del cumplimiento de las acciones de mejora. (Yuber Alexander Peña Cárdenas)
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
_x000D_
La acción 2 se da por cumplida, dado que mediante correo del 14/04/2021 el GIT Defensa Judicial, suministró copia de los lineamientos para el reporte de deudores morosos en el BDME._x000D_
_x000D_
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
_x000D_
Mediante correo del 13/12/2021 el GIT Administrativa y Financiera suministró las evidencias de las acciones de mejora 3, 5, 7 y 8, así:_x000D_
La actividad 5 se da por cumplida, dado que se adjuntó el procedimiento GADF-P-022 INFORME BOLETÍN DEUDORES MOROSOS ANI, en versión 1 con fecha de vigencia del 09/12/2021._x000D_
_x000D_
La actividad 7 se da por cumplida, dado que se anexó el procedimiento GETH-P-017 PROCEDIMIENTO TRÁMITE DE INCAPACIDADES, en versión 002 con fecha de vigencia del 14/07/2021 actualizando la normatividad y actividades del procedimiento._x000D_
_x000D_
La actividad 8 se da como cumplida, toda vez que se informa que no se han presentado incapacidades que cumplan con el periodo establecido sin reconocimiento de pago._x000D_
_x000D_
Mediante correo del 20/12/2021 se solicitó al GIT Defensa Judicial el envío de las evidencias de las acciones de mejora 4 y 6, pendiente respuesta del GIT Defensa Judicial. (Yuber Alexander Peña Cárdenas)
23/12/2021 Mediante correo del 22/12/2021 el GIT Defensa Judicial aportó las evidencias de las acciones de mejora 4 y 6._x000D_
_x000D_
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
_x000D_
La actividad 6 se da como cumplida, toda vez que se envió el formato “GEFU-F-042 SEGUIMIENTOS PROCESOS COACTIVOS Y REPORTE BDME”, en versión 002 y fecha de vigencia del 20/12/2021, observando que este formato incluye información relacionada con el reporte BDME._x000D_
_x000D_
Por lo anterior y dado que las (8) ocho actividades suscritas en el plan de mejoramiento se cumplieron, la No Conformidad se da como subsanada. (Yuber Alexander Peña Cárdenas)</t>
  </si>
  <si>
    <t>Se observaron incapacidades sin reconocimiento ni pago a la ANI por parte de las EPS con una antigüedad de entre cuatro y seis años como las de 2013 y 2015, por lo que probablemente ya no sea posible su exigibilidad por la prescripción y caducidad, incumpliendo lo establecido en el Artículo 1° Gestión del Recaudo de Cartera Pública, de la Ley 1066 de 2006 “Por la cual se dictan normas para la normalización de la cartera pública y se dictan otras disposiciones.”, además de un posible omisión de la gestión pertinente para el cobro de las incapacidades no reconocidas por las EPS, presentándose posiblemente incumplimiento de los deberes establecidos en la Ley 734 de 2002 “Por el cual, se expide el Código Único Disciplinario</t>
  </si>
  <si>
    <t>Mediante Memorando No. 20214000065993 del 26/04/2021 se suscribe Plan de Mejoramiento conjunto entre el GIT Administrativa y Financiera, el GIT de Talento Humano y el GIT Defensa Judicial._x000D_
ACCIONES DE MEJORA_x000D_
1) Contratar un abogado especialista en derecho laboral, con el fin de que se encargue especialmente del trámite que se requiere adelantar para el cobro de los dineros frente a las EPS. (Responsable GIT Defensa Judicial, fecha de cumplimiento 30/04/2021)_x000D_
_x000D_
2) Emitir por parte de la GIT Defensa Judicial Lineamientos para el reporte de deudores morosos en el Boletín de Deudores Morosos del Estado – BDME. (Responsable María Lorena Arena Suarez – GIT Defensa Judicial, fecha de cumplimiento 30/04/2021)_x000D_
_x000D_
3) Concepto emitido por parte de la VAF que indique porqué esos recobros se registran en la cuenta "deudores". (Responsable Nelcy Maldonado – GIT Administrativa y Financiera, fecha de cumplimiento 10/05/2021)_x000D_
_x000D_
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
_x000D_
5) Elaborar el procedimiento para reporte de deudores morosos del Estado. (Responsable Nelcy Maldonado – GIT Administrativa y Financiera, fecha de cumplimiento 30/09/2021)_x000D_
_x000D_
6) Actualizar el formato GEJU-F-042 frente a los criterios de evaluación para determinar si la deuda se debe reportar al boletín de deudores morosos. (Responsable María Lorena Arena Suarez – GIT Defensa Judicial, fecha de cumplimiento 30/09/2021)_x000D_
_x000D_
7.) Revisión y actualización del procedimiento GETHP- 017 "Trámite de incapacidades" incluyendo las observaciones asociadas al cobro de incapacidades. (Responsable Marcela Candro – GIT de Talento Humano, fecha de cumplimiento 30/09/2021)_x000D_
_x000D_
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t>
  </si>
  <si>
    <t xml:space="preserve">
05/03/2021 Mediante correo electrónico del 28 de enero de 2021 se solicitó al GIT de Defensa Judicial la suscripción del Plan de Mejoramiento.
Mediante correo electrónico del 26 de febrero de 2021 se solicitó al GIT Administrativa y Financiera la suscripción del Plan de Mejoramiento. (Yuber Alexander Peña Cárdenas)
07/04/2021 Mediante correos electrónicos del 7 de abril de 2021 se reiteró por segunda vez al GIT de Defensa Judicial y al GIT Administrativa y Financiera la suscripción del Plan de Mejoramiento. (Yuber Alexander Peña Cárdenas)
26/10/2021 Mediante memorando No. 20217010131133 del 29/09/2021 el GIT Administrativa y Financiera solicitó modificar la fecha de cumplimiento de las actividades 4 a la 8 hasta el 30/11/2021; mediante memorando No. 20211020132703 del 04/10/2021 se informó al GIT Administrativa y Financiera que se procede al ajuste de la fecha de terminación. Mediante correo del 06/10/2021 se solicitó al encargado del manejo de la matriz del PMP modificar la fecha de terminación hasta el 30/11/2021. (Yuber Alexander Peña Cárdenas)
6/12/2021 Mediante correo del 3 de diciembre de 2021 se solicitó a la VAF y a la VJ el envío de las evidencias del cumplimiento de las acciones de mejora. (Yuber Alexander Peña Cárdenas)
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
_x000D_
La acción 2 se da por cumplida, dado que mediante correo del 14/04/2021 el GIT Defensa Judicial, suministró copia de los lineamientos para el reporte de deudores morosos en el BDME._x000D_
_x000D_
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
_x000D_
Mediante correo del 13/12/2021 el GIT Administrativa y Financiera suministró las evidencias de las acciones de mejora 3, 5, 7 y 8, así:_x000D_
La actividad 5 se da por cumplida, dado que se adjuntó el procedimiento GADF-P-022 INFORME BOLETÍN DEUDORES MOROSOS ANI, en versión 1 con fecha de vigencia del 09/12/2021._x000D_
_x000D_
La actividad 7 se da por cumplida, dado que se anexó el procedimiento GETH-P-017 PROCEDIMIENTO TRÁMITE DE INCAPACIDADES, en versión 002 con fecha de vigencia del 14/07/2021 actualizando la normatividad y actividades del procedimiento._x000D_
_x000D_
La actividad 8 se da como cumplida, toda vez que se informa que no se han presentado incapacidades que cumplan con el periodo establecido sin reconocimiento de pago._x000D_
_x000D_
Mediante correo del 20/12/2021 se solicitó al GIT Defensa Judicial el envío de las evidencias de las acciones de mejora 4 y 6, pendiente respuesta del GIT Defensa Judicial. (Yuber Alexander Peña Cárdenas)
23/12/2021 Mediante correo del 22/12/2021 el GIT Defensa Judicial aportó las evidencias de las acciones de mejora 4 y 6._x000D_
_x000D_
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
_x000D_
La actividad 6 se da como cumplida, toda vez que se envió el formato “GEFU-F-042 SEGUIMIENTOS PROCESOS COACTIVOS Y REPORTE BDME”, en versión 002 y fecha de vigencia del 20/12/2021, observando que este formato incluye información relacionada con el reporte BDME._x000D_
_x000D_
Por lo anterior y dado que las (8) ocho actividades suscritas en el plan de mejoramiento se cumplieron, la No Conformidad se da como subsanada. (Yuber Alexander Peña Cárdenas)</t>
  </si>
  <si>
    <t>•	En la muestra auditada, se evidenciaron nueve (9) situaciones que se pusieron de manifiesto en la reunión de fecha 23/11/2020, contenida en la respectiva acta, y descritas en el presente informe, consistente en el NO registro de las cesiones de los contratos en el SIGEP; es decir que figuraba en el sistema, el registro del cedente y no el cesionario. Esto genera incumplimiento a los estipulado en el artículo 2.2.17.7 del Decreto 1083 de 2015, que establece que las entidades son responsables directamente de la gestión, operación y actualización de la información en el SIGEP.</t>
  </si>
  <si>
    <t>Grupo interno de trabajo contratación.</t>
  </si>
  <si>
    <t xml:space="preserve">Mediante memorando Rad. 20217030044893 del 05/03/2021, el GIT, relacioa el Plan propuesto, asì: 1)	Dar alcance al DAFP de los errores presentados en la plataforma SIGEP._x000D_
2)	Solicitar acompañamiento del DAFP en cargue de la información de las cesiones, con el fin de identificar errores adicionales en la plataforma SIGEP._x000D_
3)	Solicitar ante el DAFP las soluciones tecnológicas o aquellas que dé lugar para mitigar los errores presentados en la plataforma SIGEP_x000D_
</t>
  </si>
  <si>
    <t xml:space="preserve">
8/06/2021 1.	El 02/06/2021: Se envía correo electrónico al GIT- Contratación, solicitándole informaran, lo siguiente: Existe algún avance en las acciones y/o gestiones propuestas con relación a la NO Conformidad 3864, y la cual hace referencia con el “NO registro de las cesiones de los contratos en el SIGEP”.  (Luz Mary Hernández Villadiego)
12/06/2021 En memorado Rad. 20217030068603 del 30/04/2021, el GIT-Contratación, solicitó a la OCI nueva fecha (30/06/2021) para dar cumplimiento a las acciones pendientes. (Luz Mary Hernández Villadiego)
15/07/2021 La presente NO Conformidad se cierra por actualización de la información y en su reemplazo se genera la No Conformidad No. 3893, la cual hace referencia a mismo tema. (Luz Mary Hernández Villadiego)</t>
  </si>
  <si>
    <t xml:space="preserve">1.	No se evidenció que la ANI expresara si acepta, o no, la ocurrencia de los Eventos Eximentes de Responsabilidad – EER solicitados por el Concesionario, dentro de los 15 días siguientes a la notificación. Por ejemplo, con la solicitud del presunto evento eximente en relación con el deslizamiento de Sinifaná, solicitado por el Concesionario mediante Rad ANI 20194090574802 del 05 de junio de 2019, donde solo hasta el 28 de octubre de 2020 se suscribió el Acta de Declaratoria de Ocurrencia de un Evento de Responsabilidad; así mismo con la solicitud del EER asociada al sector Paso Nivel, solicitado por el Concesionario mediante comunicado Rad ANI No. 20204090265322 del 12 de marzo de 2020 y finalmente el Acta de Declaratoria de Ocurrencia de un Evento de Responsabilidad de Paso Nivel se suscribió el 21 de agosto de 2020. El término para que la ANI se pronuncie ante este tipo de solicitudes está definido en la sección 14.2 (d) (iii) de la parte general del contrato de concesión No. 07 de 2014, así:_x000D_
“(iii) Una vez efectuada la Notificación dentro del término indicado en la Sección 13.1.1 (c)(i) anterior, la Parte notificada deberá, dentro de los quince (15) Días siguientes a dicha Notificación, expresar si acepta, o no, la ocurrencia del Evento Eximente de Responsabilidad.”_x000D_
</t>
  </si>
  <si>
    <t>Autopista Conexión Pacífico 1</t>
  </si>
  <si>
    <t>Diciembre de 2020</t>
  </si>
  <si>
    <t>-	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t>
  </si>
  <si>
    <t>31/07/2024</t>
  </si>
  <si>
    <t xml:space="preserve">
03/02/2021 Mediante memorando con Rad ANI 20215000024494 del 29/01/2021 la Supervisión allego los planes de mejoramiento de las no conformidades 3865 y 3866. El plan de mejora para la NC 3865 se planteo de la siguiente manera: 
-	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
De la misma manera se planteo fecha de cierre el 30 de julio de 2021
 (Mary Alexandra Cuenca Noreña)
29/07/2021  -Modificación de fecha- Mediante memorando con radicado ANI No. 20215000101303 del 20 de julio de 2021 la Vicepresidencia Ejecutiva solicita ampliar el plazo para el cumplimiento del plan de mejoramiento hasta el 31 de julio de 2022 debido a que su cumplimiento se encuentra condicionado a los resultados de la gestión que actualmente se adelanta entre la CCI y la ANI respecto a los plazos con los que cuenta la Entidad para pronunciarse frente a solicitudes de EER en proyectos de 4G. (Mary Alexandra Cuenca Noreña)
26/08/2021  -Modificación de fecha- Se ajusta fecha de terminación con base en el seguimiento registrado el pasado 29 de julio de 2021. (Mary Alexandra Cuenca Noreña)
19/07/2022  -Modificación de fecha- Mediante memorando con radicado ANI No. 20225000087883 del 17 de julio de 2022 la Vicepresidencia Ejecutiva solicitó prórroga hasta el 31 de julio de 2023 para dar cumplimiento al plan de mejoramiento. (Mary Alexandra Cuenca Noreña)
15/08/2023  -Modificación de fecha- Mediante correo electrónico de la dependencia solicita ampliación del plazo hasta el 31 de julio de 2024. El auditor informa mediante correo electrónico de 11 de agosto de 2023. (July Paola Rodríguez Ortiz)
3/10/2023 _x000D_
El 13 de julio de 2023 se recibe oficio con radicado ANI No. 20235000102633 Donde solicitan ampliar el plazo a 31 de Julio 2024, es de anotar que es la tercera vez que realiza solicitud de ampliacion de plazo._x000D_
_x000D_
El 25 de julio de 2023 se da respuesta al oficio con radicado ANI No. 20235000102633, donde se informa que se establece la nueva fecha adicional se envia el siguiente parrafo: No obstante, lo anterior y aunque se realizará el ajuste en el PMP de acuerdo con la solicitud objeto de la presente comunicación, esta Oficina considera pertinente señalar que el prolongar a través del tiempo las acciones propuestas en la vigencia 2020, para superar la causa raíz de la No Conformidad, puede generar mayor riesgo para la Entidad respecto a la posible materialización de las situaciones señaladas en la NC 3865._x000D_
Finalmente recomendamos que para próximas solicitudes de modificaciones de acciones y/o plazos de las acciones de mejoramiento propuestas en el Plan de Mejoramiento por Procesos, éstas sean suscritas por el líder del proceso, que en este caso es la Vicepresidente Ejecutiva, a quien copiamos la presente comunicación para su conocimiento y fines pertinentes._x000D_
_x000D_
 (July Paola Rodríguez Ortiz)</t>
  </si>
  <si>
    <t>17/12/2020</t>
  </si>
  <si>
    <t>https://anionline.sharepoint.com/:f:/s/PMPMotor/EqT6im7VuL1PjZ3bunO-VKcBTDG08gGAyuYQEcxfZxwd_w?e=uNzT0o</t>
  </si>
  <si>
    <t xml:space="preserve">1.	Se evidenció que la Interventoría ha realizado seguimiento a la línea de compra de predios del proyecto registrando su seguimiento en el Anexo 5.7 Registro Fotográfico Predial de sus informes mensuales; no obstante, en el desarrollo de la auditoria se evidenciaron 172 predios con escritura a favor de la ANI y 158 predios con folio ANI  para todas las cuatro unidades funcionales del proyecto que no se tiene la certeza si cumplen o no con las especificaciones descritas en el Manual INVIAS; por lo anterior, se evidenció la falta de seguimiento por parte de la Interventoría en la verificación de lo dispuesto en el Apéndice técnico 7 Capitulo III Obligaciones Generales de la Gestión Predial numeral 3.1 Obligaciones generales del Concesionario del contrato de Concesión, citado a continuación: _x000D_
(d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 _x000D_
</t>
  </si>
  <si>
    <t>1.	Incluir en los informes mensuales de Interventoría en el capítulo 5 el numeral 5.8 “AVANCE CERCADO DEL PROYECTO” donde se relaciona la evidencia fotográfica presentada como Anexo 5.7 donde se identifican el cumplimiento del cercado tipo INVIAS en el proyecto
2.	Un cronograma donde detalle las fechas para realizar el cercado para cada uno de los predios con gestión predial concluida de acuerdo con las especificaciones descritas en el Manual INVIAS pendientes de cumplimiento de dicha estipulación 
3.	El listado de los predios donde se ha dado cumplimiento al cercado con especificaciones INVIAS.</t>
  </si>
  <si>
    <t xml:space="preserve">
03/02/2021 Mediante Rad ANI 20215000024494 del 29/01/2021 y Rad ANI 20214090037122 del 14/01/2021 La interventoría allego el plan de mejoramiento para la no conformidad de la siguiente manera: _x000D_
1.	Incluir en los informes mensuales de Interventoría en el capítulo 5 el numeral 5.8 “AVANCE CERCADO DEL PROYECTO” donde se relaciona la evidencia fotográfica presentada como Anexo 5.7 donde se identifican el cumplimiento del cercado tipo INVIAS en el proyecto_x000D_
2.	Un cronograma donde detalle las fechas para realizar el cercado para cada uno de los predios con gestión predial concluida de acuerdo con las especificaciones descritas en el Manual INVIAS pendientes de cumplimiento de dicha estipulación _x000D_
3.	El listado de los predios donde se ha dado cumplimiento al cercado con especificaciones INVIAS. _x000D_
_x000D_
No obstante, la interventoría no planteo la fecha de cumplimiento y cierre del plan de mejoramiento, por lo que se solicita se remita dicha fecha. Así mismo se recomienda allegar a esta oficina las evidencias del cumplimiento al plan de mejoramiento en la medida que se vayan ejecutando_x000D_
 (Mary Alexandra Cuenca Noreña)
26/03/2021 Mediante correo electrónico se reitera la solicitud de allegar la fecha de cierre para la no conformidad  (Mary Alexandra Cuenca Noreña)
05/04/2021  -Modificación de fecha- Mediante memorando con radicado ANI No. 20215000055653 del 02/04/2021 la Supervisión trasladó solicitud de la Interventoría respecto a establecer 30/06/2021 como fecha de terminación. (Mary Alexandra Cuenca Noreña)
12/04/2021 Mediante memorando  20211020055823 del 5 de abril de 2021 se notificó a la supervisión la inclusión de la fecha de cierre de la no conformidad y el avance de las acciones de mejora (Mary Alexandra Cuenca Noreña)
29/06/2021 Mediante correo electronico se solicito lo siguiente: En virtud de la NC N. 3866 a cargo del proyecto Autopista Conexión Pacífico 1, y teniendo en cuenta que el cumplimiento del plan de mejoramiento cuenta con una fecha de cierre para el 30/06/2021 (comunicaciones adjuntas), se solicita allegar las evidencias o gestión del plan de mejoramiento para su cierre y/o en dado caso proponer nueva fecha de cierre.  (Mary Alexandra Cuenca Noreña)
15/07/2021 Mediante correo electronico se enviaron las siguientes consideraciones a la Interventoría: _x000D_
_x000D_
-	Con base en la segunda acción de mejora de incluir un “cronograma donde detalle las fechas para realizar el cercado para cada uno de los predios con gestión predial concluida de acuerdo con las especificaciones descritas en el Manual INVIAS pendientes de cumplimiento de dicha estipulación” en el capítulo “5.8 Avance cercado predio”, se describe que se solicitó al concesionario allegar el cronograma de cercado el cual posteriormente fue remitido por el Concesionario, sin embargo, este cronograma no describe en el capitulo y tampoco se anexa en la sección 5.12 del informe predial. _x000D_
-	Por otra parte la tercera acción de mejoramiento propuesta por ustedes para la no conformidad fue: “El listado de los predios donde se ha dado cumplimiento al cercado con especificaciones INVIAS.”  dicha acción de mejora no se ve evidenciada en el capítulo “5.8 Avance cercado predio” del informe predial de la interventoría. _x000D_
_x000D_
Por lo anterior, se considera que se encuentran pendientes las evidencias de estas dos acciones de mejora por lo que se solicita que aclaren la situación o propongan nueva fecha de cierre de la no conformidad. _x000D_
 (Mary Alexandra Cuenca Noreña)
26/08/2021 Mediante correo electrónico del 29/07/2021 la Interventoría allegó el Cronograma de cercado de predios y la Tabla 4 12 Predios en segmentos puestos en servicios y con cercado INVIAS (y otros documentos como el capítulo 4 predial y oficio RA-COSE-0842-2021-TV), cuyos documentos evidencia el cumplimiento de las acciones de mejora en su totalidad. Por lo que se da por cumplido el plan de mejoramiento. (100%). (Mary Alexandra Cuenca Noreña)</t>
  </si>
  <si>
    <t>No se evidenció cumplimiento del plazo contractual para que la ANI se pronuncie frente a solicitudes de ocurrencia de Eventos Eximentes de Responsabilidad, término reglamentado en la parte general del contrato de concesión No. 017 de 2015, sección 14.2 d iii, según se cita a continuación: … Una vez efectuada la Notificación dentro del término indicado en la sección 14.3 c ii anterior, la Parte notificada deberá, dentro de los quince 15 Días siguientes a dicha Notificación, expresar si acepta, o no, la ocurrencia del Evento Eximente de Responsabilidad</t>
  </si>
  <si>
    <t>ACCIONES PREVENTIVAS: 1. Oficio dirigido al Concesionario. 2. Oficio dirigido al Interventor. INFORME DE CIERRE 3.	Actividades realizadas para el cierre de la No Conformidad.</t>
  </si>
  <si>
    <t>24/01/2021</t>
  </si>
  <si>
    <t xml:space="preserve">
24/01/2021  se comunica a la Supervisión a través de la comunicación 20211020019543 la incorporación del plan de mejoramiento (Adriana Barrios Rodríguez)
29/07/2021  -Modificación de fecha- Mediante memorando con radicado ANI No. 20213050103533 del 27 de julio de 2021 la Vicepresidencia Ejecutiva solicitó prórroga para dar cumplimiento al plan de mejoramiento, en virtud de la gestión que actualmente se lleva a cabo con la CCI. La OCI respondió la solicitud por medio de memorando con radicado ANI No. 20211020104843 del 29 de julio de 2021. (Adriana Barrios Rodríguez)
2/08/2021 De acuerdo con la realización de la segunda acción de mejoramiento según informado en el memorando 20211020104843 de la OCI, se procede a cambiar el plan de mejoramiento a un avance del 50%
 (Adriana Barrios Rodríguez)
15/12/2021  -Modificación de fecha- Mediante correo electrónico la Supervisión informó que "En atención al correo precedente se informa que a la fecha no se ha obtenido propuesta o modelo tipo de otrosí acordado con la CCI para continuar con el trámite de ampliación de los tiempos de respuesta de EER, por lo cual esta Gerencia procedió a requerir al concesionario mediante comunicación adjunta, con el fin de que se informe y remita dicho modelo de modificación contractual, que según entiendo será manejado a nivel general para los proyectos carretero.
Es importante aclarar que para dar cumplimiento a esta no conformidad en su totalidad se requiere de la voluntad expresa del Concesionario como una de las partes interesadas en el proceso.
Por lo anterior y toda vez que no existe la certeza del periodo de cumplimiento de las acciones de mejora, solicitamos la ampliación del plazo propuesto para el primer trimestre de 2022, donde esperamos ya tener un panorama mucho mas claro sobre este tema."; rázón por la que, se establece 31/03/2022 como fecha de terminación del plan de mejoramiento. (Adriana Barrios Rodríguez)
28/03/2022  -Modificación de fecha- Mediante correo electrónico, la Supervisión indicó:
"Dado que a la fecha continuamos a la espera del lineamiento general de la ANI con respecto al modelo de minuta a aplicar como otrosí para la ampliación de los plazos de respuesta de Eventos eximentes de Responsabilidad, y así proceder a las actuaciones administrativas al contrato de concesión No. 17 de 2015, respetuosamente solicito a la Oficina de Control Interno la ampliación en seis (6) meses, periodo en el cual esperamos ya se cuente con una versión acordada con la C.C.I. y/o Concesionario para así atender la acciones de mejora propuestas para la no conformidad 3867."
Lo que da lugar a establecer 30/09/2022 como fecha de terminación del plan de mejoramiento. (Adriana Barrios Rodríguez)
27/09/2022  -Modificación de fecha- Mediante correo electrónico del 27 de septiembre de 2022 el Líder del Equipo de Coordinación y Seguimiento solicitó prórroga al plan de mejoramiento hasta el 31/12/2022, con el fin de continuar con la gestión que debe adelantarse transversalmente con los diferentes Concesionarios y la Cámara Colombiana de la Infraestructura – CCI relacionada en modificar al término de respuesta que la Agencia debe cumplir frente a las solicitudes de EER en los diferentes Contratos de Concesión.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31-03-2023, la Vicepresidencia Ejecutiva informó: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Actualmente, dicha propuesta está en revisión al interior de la Agencia Nacional de Infraestructura.
Fecha de cumplimiento propuesta: 31-12-2023
 (Adriana Barrios Rodríguez)
4/04/2023 Lo anterior se reportó a la Vicepresidencia Ejecutiva a través del memorando ANI No. 20231020050923 del 04-04-2023. (Adriana Barrios Rodríguez)
13/12/2023 Se realiza seguimiento de avance en el plan de mejoramiento de la No conformidad por correo electrónico. (Adriana Barrios Rodríguez)
21/02/2024  -Modificación de fecha- Mediante comunicación con radicado ANI No. 20241020033443 del 20/02/24, la Oficina de Control Interno atendió la solicitud hecha por la Vicepresidencia Ejecutiva a través del memorando ANI No. 20243050001263
del 4/01/24; donde se solicita plazo hasta el 31/07/24 para dar cumplimiento a la acción de mejoramiento No. 1. Asimismo, la Vicepresidencia Ejecutiva presenta un balance de EER en el proyecto, lo que contribuirá al análisis de efectividad del plan de mejoramiento, una vez se cumpla. (Adriana Barrios Rodríguez)
5/06/2024  -Modificación plan- Mediante comunicación con radicado ANI No. 20243050074983 del 03-05-24 la Vicepresidencia Ejecutiva solicitó reformulación del plan de mejoramiento, describiendo las nuevas metas, así:_x000D_
_x000D_
"DESCRIPCIÓN DE LAS METAS_x000D_
_x000D_
1.	Remitir oficio al Concesionario e interventoría, mediante el cual se indique el plan propuesto para atender un EER, el cual consistirá en:_x000D_
_x000D_
a.	Respuesta parcial e informativa a la solicitud del EER, en un término máximo de tres (3) días hábiles, indicando que el tema se encuentra en estudio y que el trámite de la solicitud incluye el análisis y concepto del interventor y de los diferentes GIT de la ANI responsables de la coordinación y seguimiento del proyecto._x000D_
_x000D_
b.	Máximo a un (1) día hábil del recibo de la solicitud de reconocimiento del EER, requerir a la Interventoría para que emita concepto integral en un plazo máximo de diez (10) días calendario._x000D_
_x000D_
c.	Convocar dentro de los siguientes tres (3) días hábiles al recibo de la solicitud (en caso tal que la solicitud sea radicada posterior a una reunión de seguimiento del proyecto), reunión con el equipo de  Coordinación y Seguimiento (si no, mencionarlo en la siguiente reunión de seguimiento), para tratar el tema del EER, generar un concepto general de las causas que se exponen, el posible cumplimiento de los requisitos  establecidos en el contrato y establecer tareas en cada área para generar un concepto previo al de la Interventoría._x000D_
 _x000D_
d.	Verificar si el concepto de interventoría es suficiente o requiere aclaraciones. Esta actividad debe realizarse en un plazo de 5 días después de recibir el memorando._x000D_
_x000D_
e.	Analizar y emitir concepto en un plazo de 7 días hábiles (todas las áreas). Si el concepto es negativo y las áreas en las mesas de trabajo están de acuerdo, se procederá a emitir una respuesta negativa con el visto bueno de las áreas correspondientes según la naturaleza del EER o FM._x000D_
_x000D_
f.	Revisión por parte de las áreas del borrador del Acta de Declaratoria (remitida por jurídica) con base en los conceptos de Interventoría y del equipo de Coordinación y Seguimiento del proyecto y emitir pronunciamiento en un plazo de dos (2) días hábiles de cara a observaciones o la aprobación de este._x000D_
_x000D_
ACCIONES PREVENTIVAS_x000D_
_x000D_
1.	Oficio dirigido al Concesionario._x000D_
2.	Oficio dirigido al Interventor._x000D_
_x000D_
INFORME DE CIERRE_x000D_
_x000D_
3.	Actividades realizadas para el cierre de la No Conformidad."_x000D_
_x000D_
La Oficina de Control Interno, por medio de memorando ANI No. 20241020095763 del 05-06-24 informó que procedería a actualizar el plan de mejoramiento. (Adriana Barrios Rodríguez)
5/06/2024  -Modificación de fecha- La Oficina de Control Interno, por medio de memorando ANI No. 20241020095763 del 05-06-24 informó que, según solicitud recibida a través del memornado ANI No. 20243050074983 del 03-05-24 , se estableció 10-10-24 como fecha de terminación del plan de mejoramiento. (Adriana Barrios Rodríguez)
5/06/2024 Se modifica porcentaje de avance con ocasión de la reformulación del plan de mejoramiento. (Adriana Barrios Rodríguez)</t>
  </si>
  <si>
    <t>https://anionline.sharepoint.com/:f:/s/PMPMotor/Eh8XWTypHdpFhcNKoC-odlMBxNhX8OagTxw8TR4vOf_Q2Q?e=kyn20G</t>
  </si>
  <si>
    <t>No se evidenció que la ANI haya hecho efectivos los pagos mensuales a la interventoría HMV Consultoría SAS desde julio de 2020, lo cual contraviene lo establecido en el inciso (e) de la cláusula 1.4 del contrato de interventoría No. 793 de 2015, según el cual : …La Agencia tendrá un plazo máximo de hasta dos (02) meses a partir de que se cumplan las condiciones para llevar a cabo los trámites pertinentes y dar las instrucciones necesarias para el pago del Interventor ante la Fiducia que maneja el Fideicomiso del Contrato de Concesión</t>
  </si>
  <si>
    <t xml:space="preserve">Realizar los pagos a interventoría correspondientes a las cuentas del 20 al 31 de julio de 2021 y del 1 al 30 de agosto de 2020 posterior a la suscripción del otrosí N. 1 del Contrato de Interventoría. </t>
  </si>
  <si>
    <t xml:space="preserve">
24/01/2021 La Oficina de Control Interno verificó los soportes enviados por la Supervisión en la comunicación 20213050018303 en donde se evidencian las comunicaciones: i) 20203050396101 del 22 de diciembre de 2020, correspondiente al pago de la factura a la Interventoría HMV Consultoría SAS del periodo del 20 al 31 de julio de 2020 y ii) 20203050392761 del 19 de diciembre de 2020, correspondiente al pago de la factura de pago a la Interventoría HMV Consultoría SAS del periodo del 1 al 30 de agosto de 2020, visto que se ha subsanado el motivo que dio origen a la No Conformidad 3868, esta Oficina procede a dar cierre a la No Conformidad y se comunica a la Supervisión a través de la comunicación 20211020019543. (Adriana Barrios Rodríguez)</t>
  </si>
  <si>
    <t>No se evidenció que la ANI haya ampliado el periodo especial concedido por el reconocimiento de un evento eximente de responsabilidad posterior a la terminación de la unidad funcional 5 según solicitud del Concesionario, por lo cual, visto que el periodo especial está vencido, da lugar a que las condiciones actuales del contrato sean motivo del inicio de sanciones que a la fecha no se han aplicado, según lo establecido en la sección 4.17 romanito iv de la parte general del contrato de concesión N. 017 de 2015: … si pasados ciento ochenta (180) Días contados desde la suscripción de dicha Acta sin que el Concesionario haya logrado cumplir a cabalidad con las Especificaciones Técnicas, se suspenderá el pago de la Retribución hasta tanto dichas Especificaciones sean debidamente satisfechas. Adicionalmente, de ser el caso, se causarán las Multas que correspondan por el incumplimiento en las Especificaciones Técnicas. Las controversias que surjan de la aplicación de lo previsto en esta Sección serán dirimidas por el Amigable Componedor</t>
  </si>
  <si>
    <t>1. Elaboración los conceptos que sobre el asunto deben emitir las Gerencias Jurídica y de Riesgos de la ANI, solicitados mediante memorando No. 20203050152893 _x000D_
_x000D_
2. Llevar a consideración del Comité de Contratación la solicitud de ampliación del periodo especial para la gestión predial de la Unidad Funcional 5, realizada por el concesionario Autovía Neiva Girardot S.A.S., y de ser procedente se suscribirá el acta de reconocimiento correspondiente</t>
  </si>
  <si>
    <t>13/05/2021</t>
  </si>
  <si>
    <t xml:space="preserve">
24/01/2021  La Supervisión envió en la comunicación 20213050018303 el plan de mejoramiento, el cual se incorpora al PMP, quedando pendiente la fecha de finalización, esto se comunica a la supervisión a través de la comunicación 20211020019543 (Adriana Barrios Rodríguez)
26/03/2021  -Modificación de fecha- Mediante correo electrónico del 26 de marzo de 2021 la Supervisión manifiesta que: "Se informa que se han realizado las gestiones que conlleven el cumplimiento de la fecha de finalización del plan de mejoramiento de la No Conformidad N. 3869 el 31 de marzo de 2021, tales como la elaboración de conceptos de las áreas y proyección y ajuste del borrador de acta de reconocimiento, sin embargo, actualmente no se ha obtenido la totalidad de vistos buenos al borrador de acta de reconocimiento compartida el pasado 12 de marzo de 2021, por la cual se otorgue la solicitud de EER de Ampliación periodo especial gestión predial unidad funcional 5; una vez surtido este procedimiento de aprobación, se espera remitir los documentos soportes para inclusión de este tema a la Agenda de comité de Contratación de la ANI para su respectiva consideración.
De manera respetuosa, se solicita a la Oficina de Control Interno, prorrogar en un termino de 15 días de plazo propuesto como fecha de finalización del plan de mejoramiento, esto para proceder con el cumplimiento de las actividades pendientes que permitan culminar las acciones de mejora establecidas para la No Conformidad N. 3869."
Con base en lo anterior se da prorroga al plan de mejoramiento hasta el 15 de abril de 2021. (Adriana Barrios Rodríguez)
21/04/2021  -Modificación de fecha- Mediante correo electrónico del 20 de abril de 2021 la Supervisión solicitó prórroga de 21 días en el cumplimiento del plan de mejoramiento, es decir hasta el 6 de mayo de 2021, debido a que a la fecha no se cuenta con la la firma del acta de declaratoria de EER y la entrega del cronograma actualizado por parte de la Concesión Autovía Neiva Girardot. (Adriana Barrios Rodríguez)
21/04/2021  -Modificación de fecha- Ajuste formato de fecha. (Adriana Barrios Rodríguez)
30/04/2021 Se recibió correo electrónico de la supervisión reportando los avances del plan de mejoramiento, los cuales corresponden al 50%, se responde por correo electrónico verificando los avances y se solicita una nueva fecha de realización.  (Adriana Barrios Rodríguez)
03/05/2021  -Modificación de fecha- Mediante correo electrónico del 03/05/2021 la Supervisión solicitó prórroga al plan de mejoramiento debido a que "(...)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 (Adriana Barrios Rodríguez)
03/05/2021  -Modificación de fecha- Mediante correo electrónico del 03/05/2021 la Supervisión solicitó prórroga al plan de mejoramiento debido a que "(...)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 (Adriana Barrios Rodríguez)
8/05/2021 Se recibió correo electrónico de la supervisión el 7 de mayo de 2021 en donde se recibió el acta de reconocimiento de EER ampliando el periodo especial otorgado en 10 meses, con lo cual se procede a cerrar la No Conformidad y se comunica a la Supervisión por correo electrónico.  (Adriana Barrios Rodríguez)</t>
  </si>
  <si>
    <t>No se evidenció que los equipos de grabación de la Interventoría instalados en las estaciones de peaje y pesaje de la concesión estén disponibles para ser accedidos en tiempo real de manera remota; sin embargo, esta es una de sus obligaciones contractuales, consignada en la sección 5.3.3 (a) del Plan de Cargas de Trabajo del Contrato de Interventoría No. 793 de 2015</t>
  </si>
  <si>
    <t xml:space="preserve">1.La interventoría se compromete a adelantar las gestiones de contratación de internet a partir de la finalización adecuada y suficiente del servicio de conexión a internet por parte del Concesionario _x000D_
_x000D_
2.Disponer de los equipos de transmisión en las estaciones de peaje y pesaje de la Concesión, así como las licencias de transmisión a través de la página web, para ser accedidos en tiempo real de manera remota </t>
  </si>
  <si>
    <t>31/03/2023</t>
  </si>
  <si>
    <t xml:space="preserve">
24/01/2021  la interventoría envió la comunicación 20214090029762 presentando algunas acciones de mejora, a la cual se dio respuesta con la comunicación 20211020014191 sugiriendo la formulación del plan de mejoramiento (Adriana Barrios Rodríguez)
07/09/2021  -Modificación de fecha- Mediante comunicación con radicado ANI No. 20214090995242 del 1 de septiembre de 2021 la Interventoría expone la gestión para superar la situación que dio lugar a la No Conformidad, solicitando una prórroga hasta el 22 de febrero de 2022 para dar cumplimiento al plan de mejoramiento. La Oficina de Control Interno dio concepto favorable por medio de la comunicación con radicado ANI No. 20211020271521 del 3 de septiembre de 2021. (Adriana Barrios Rodríguez)
23/02/2022  -Modificación de fecha- Mediante radicado ANI No. 20221020045671 del 23/02/2022 la Oficina de Control Interno se pronuncia favorablemente respecto a solicitud de la Interventoría con relación a prórroga del plan de mejoramiento. (Adriana Barrios Rodríguez)
9/11/2022 Se realizó seguimiento por correo electrónico el día 2 de noviembre acerca del avance del plan de mejoramiento, a lo que la Interventoría HMV respondió que el contrato de interventoría N. 793 de 2015 finaliza el 15 de noviembre de 2022 y la fibra óptica aún no ha sido instalada, por lo que se queda a la espera de la posible modificación contractual que pueda tener el proyecto, previo a la fecha de vencimiento de la No Conformidad el próximo 30 de noviembre de 2022 (Adriana Barrios Rodríguez)
13/03/2023  -Modificación de fecha- Mediante memorando con radicado ANI No. 20233050037763 del 9 de marzo de_x000D_
2023, se evidenció que la interventoría del proyecto, Consorcio Interdiseños ANI-005, solicitó prórroga hasta el 31 de marzo de 2023 para dar cumplimiento al plan de mejoramiento. La Oficina de Control Interno se pronunció a través de radicado ANI No. 20231020039023 del 13 de marzo de 2023. (Adriana Barrios Rodríguez)
17/04/2023 La Vicepresidencia ejecutiva remitió mediante memorando 20233050054223 del 13 de abril de 2023 las evidencias de la instalación de las cámaras de la interventoría y transmisión en tiempo real, por lo que se comunicó a través del memorando N. 20231020055023 del 14 de abril de 2023 que las acciones de mejoramiento propuestas se han cumplido. (Adriana Barrios Rodríguez)</t>
  </si>
  <si>
    <t>https://anionline.sharepoint.com/:f:/s/PMPMotor/EmGEzgkppqRPnmgMhsP4FM8By4MHQdV8GMXSNqhgnEamaA?e=vpNBGM</t>
  </si>
  <si>
    <t xml:space="preserve">De conformidad con el artículo 3° del Decreto 1167 de 2016, modificatorio del artículo 2.2.4.3.1.2.12 del Decreto 1069 de 2015, quince (15) de los dieciséis (16) asuntos que se sometieron a consideración del Comité de Conciliación - Procedencia demanda de Repetición, el 17 de diciembre de 2020, se presentaron en un término superior a cuatro (4) meses, a partir de la fecha de pago, para que se adoptara la decisión de iniciar o no demanda en ejercicio del medio de control de repetición. </t>
  </si>
  <si>
    <t xml:space="preserve">Plan de Acción. _x000D_
Acción 1. Generar lineamientos dirigidos a los apoderados de la Entidad y a los miembros del Comité de Conciliación respecto de la periodicidad de sesiones para someter a estudio la procedencia del ejercicio de la acción de repetición. Responsable: Coordinador del GIT de Defensa Judicial._x000D_
Acción 2. Establecer un instrumento de control que contenga alertas del vencimiento de términos para el estudio por parte del Comité de Conciliación y la presentación de la demanda, cuando resulte procedente._x000D_
Responsable: Coordinador del GIT de Defensa Judicial.  </t>
  </si>
  <si>
    <t xml:space="preserve">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8/04/2021 A través de correo electrónico del 17 de marzo de 2021, se solicitó al Coordinador del GIT de Defensa Judicial, informe con soportes, de avance de cumplimiento del Plan de Mejoramiento, medidas correctivas formulado._x000D_
Mediante Memorando 20217010055963 del 5 de abril de 2021, el Coordinador del GIT de Defensa Judicial, manifestó: "Frente a esta No conformidad, y de acuerdo con el plan de acción propuesto, como se dijo en la No conformidad 3859, el Coordinador del G.I.T. de Defensa Judicial estableció los lineamientos con el fin de que los apoderados responsables en cada uno de los asuntos, den estricto cumplimiento a lo establecido en ellos. _x000D_
Aunado a lo anterior, como herramienta de control esta Gerencia, tiene dispuesto el Formato Control de Pagos de Sentencias-Conciliaciones- Laudos y Gestión de la Acción de Repetición -GEJU-F-0043, a través del cual, se registra la información respecto a los pagos realizados, para tal fin, se realizan mesas de trabajo por parte de la Gerencia programadas (sic) el Coordinador del G.I.T. de Defensa Judicial, a las cuales en algunas ocasiones se cuenta con el acompañamiento de la Vicepresidencia Jurídica para realizar el seguimiento."._x000D_
Mediante Memorando 20217010054883 del 30 de marzo de 2021, la Coordinadora del GIT de Defensa Judicial (A), solicitó se amplié el plazo para el cumplimiento de la UM propuesta hasta el 30 de julio de 2021, conforme a las razones expuestas.  (Martha Guzmán León)
5/06/2021 En informe de Seguimiento a las Acciones de Repetición del 1° de diciembre de 2020 al 31 de marzo de 2021, se tomó la siguiente determinación respecto a esta No conformidad - 3871: _x000D_
_x000D_
"Teniendo en cuenta las acciones correctivas adelantadas por el Vicepresidente Jurídico y los Coordinadores del GIT de Defensa Judicial, con el propósito de dar cumplimiento a lo establecido en en artículo 3° del Decreto 1167 de 2016, modificatorio del artículo 2.2.4.3.1.2.12 del Decreto 1069 de 2015, la no conformidad se tendrá como cumplida y se harán las anotaciones correspondientes en el Plan de Mejoramiento por Procesos, con soporte en el presente informe de seguimiento".  (Martha Guzmán León)</t>
  </si>
  <si>
    <t>23/12/2020</t>
  </si>
  <si>
    <t xml:space="preserve">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t>
  </si>
  <si>
    <t>Uso inadecuado de mecanismos de solución de controversias</t>
  </si>
  <si>
    <t xml:space="preserve">Plan de Acción.
1. Impartir lineamientos al GIT Jurídico Predial a efectos de que una vez se tramite el pago en el marco de procesos de expropiación con cargo a recursos de la Entidad, siempre y cuando se configuren lo elementos de procedencia de la acción, se elabore la ficha técnica para someter a estudio del Comité de Conciliación.
Responsable: Coordinador GIT de Defensa Judicial. 
2. Establecer un instrumento de control que contenga alertas del vencimiento de términos para el estudio por parte del Comité de Conciliación y la presentación de la demanda, cuando resulte procedente.
Responsable: Coordinador GIT de Defensa Judicial. 
3. Someter a consideración del Comité de Conciliación los asuntos objeto de la NC y promover en dicho escenario la formulación de directrices frente a los casos en que no resulta procedente someter asuntos al comité.
Responsable: Coordinador GIT de Defensa Judicial. </t>
  </si>
  <si>
    <t>30/06/2022</t>
  </si>
  <si>
    <t>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8/04/2021 A través de correo electrónico del 17 de marzo de 2021, se solicitó al Coordinador del GIT de Defensa Judicial, informe con soportes, de avance de cumplimiento del Plan de Mejoramiento - medidas correctivas formulado. 
Mediante Memorando 20217010055963 del 5 de abril de 2021, el Coordinador del GIT de Defensa Judicial, manifestó: "Frente a la No conformidad mencionada, resulta pertinente señalar que mediante correo electrónico de fecha 18 de diciembre de 2020, se remitió a la Oficina de Control interno las observaciones correspondientes al informe preliminar de seguimiento a las acciones de repetición, donde se explicó las razones jurídicas del porque dichos asuntos no fueron presentados a estudio por parte del Comité de Conciliación. Conforme a lo expuesto, se puede evidenciar que esta Gerencia ha dado cumplimiento a lo establecido en el Plan de Mejoramiento formulado por parte de esta Dependencia.
Ahora bien, es importante señalar que las acciones correctivas y preventivas adoptadas, han permitido que a la fecha solo se encuentren pendientes de estudio los pagos realizados desde noviembre del año 2020 y los mismos serán sometidos a consideración del Comité de Conciliación en la sesión ya programada para el día 12 de marzo de 2021."
Mediante Memorando 20217010054883 del 30 de marzo de 2021, la Coordinadora del GIT de Defensa Judicial, solicitó se amplié el plazo para el cumplimiento de la UM propuesta hasta el 30 de julio de 2021, conforme a las razones expuestas.  (Martha Guzmán León)
5/06/2021 En Informe de Seguimiento a las Acciones de Repetición del 1° de diciembre de 2020 al 31 de marzo de 2021, se tomó la siguiente determinación respecto a esta No conformidad - 3872: 
Entre los asuntos que se someterían a consideración del Comité de Conciliación, en sesión extraordinaria del 12 de marzo de 2021, no se incluyeron la Resolución 8915 de 25 de junio de 2020, Resolución 8725 de 23 de junio de 2020, Resolución 8765 de 24 de junio de 2020, ni el Proceso de Reparación Directa No. 2014-00130-00 - Rama Judicial. La no conformidad se mantiene abierta. 
 (Martha Guzmán León)
13/07/2021 A través de correo electrónico del 23 de junio de 2021, se informó al Coordinador del GIT de Defensa Judicial, el estado de la no conformidad, con corte a 31 de mayo de 2021, en el sentido que se encuentra abierta con plan, fecha de vencimiento: 31 de julio de 2021.  (Martha Guzmán León)
5/08/2021 Mediante Memorando 20217010106163 del 30 de julio de 2021, el Coordinador del GIT de Defensa Judicial, solicitó ampliación del plazo para el cumplimiento de la UM hasta el 30 de septiembre de 2021.  (Martha Guzmán León)
4/11/2021 A través de correo electrónico del 14 de octubre de 2021, informe al Coordinador del Grupo Interno de Trabajo de Defensa Judicial, el estado de la no conformidad con corte a 30 de septiembre de 2021: abierta con plan - vencida, fecha de terminación 30 de septiembre de 2021. No se ha solicitado pròrroga de cumplimiento del Plan formulado. 
En el Informe "Seguimiento a las Acciones de Repeticiòn del 1ª de abril al 31 de julio de 2021", se determinò: "En consideración a que, los actos administrativos: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y iv) Sentencia Proceso de Reparación Directa No. 2014-00130-00 – Rama Judicial, no se han presentado al Comité de Conciliación, para que se adopte la decisión de iniciar o no demanda en ejercicio del medio de control repetición, la no conformidad se mantiene.   (Martha Guzmán León)
10/12/2021 1. Mediante correo electrónico del 4 de noviembre de 2021, se informó a la Doctora Liliana Marcela Poveda Buendía, Coordinadora del Grupo Interno de Trabajo de Defensa Judicial - Encargada, el estado de la no conformidad 3872 del Plan de Mejoramiento por Procesos, Seguimiento a las Acciones de Repetición.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3872 del Plan de Mejoramiento por Procesos, de Seguimiento a las Acciones de Repetición. Se reiteró la solicitud de remitir, esta vez en el mes de diciembre de 2021, el informe de avance de cumplimiento del Plan. 
 (Martha Guzmán León)
26/01/2022 Mediante Memorando 20217010165863 del 17 de diciembre de 2021, el Coordinador del Grupo Interno de Trabajo de Defensa Judicial, solicitó la ampliación del término de cumplimiento, hasta el 3 de abril de 2022. 
Así mismo, hizo los siguientes ajustes al plan ya formulado: reemplaza el numeral 1 e incluye el numeral 3. El numeral 2 no se modifica.   
 (Martha Guzmán León)
27/02/2022 Reunión el 24 de febrero de 2022, con el Coordinador del Grupo Interno de Trabajo de Defensa Judicial, y el Secretario Técnico del Comité de Conciliación, de seguimiento a la No conformidad 3872 del Plan de Mejoramiento por Procesos.  (Martha Guzmán León)
18/03/2022 Mediante Memorando 20227010039663 del 28 de febrero de 2022, el Coordinador GIT de Defensa Judicial, solicito: "(...) unificación y ampliación del término de cumplimiento de Plan de Mejoramiento - No Conformidades No. 3872 y 3885. (...) tener como fecha final de cumplimiento el 30 de junio de 2022" 
A través de correo electrónico del 1º de marzo de 2022, se informó que: "(... el estudio y análisis para determinar si es procedente su solicitud, se hará en el Informe de seguimiento a las Acciones de Repetición, período 1° de diciembre de 2021 al 31 de marzo de 2022, que se adelantará en abril del año en curso". En cuanto a la ampliación del tèrmino de cumplimiento, se hará hasta el 30 de junio de 2022.
 (Martha Guzmán León)
18/03/2022 En el mismo correo del 1º de marzo de 2022, se dijo: "(...)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Repeticiòn".
 (Martha Guzmán León)
23/03/2022  -Modificación de fecha- De acuerdo con lo solicitado vía correo electrónico por el auditor y de acuerdo con el memorando 20227010039663 del 28 de febrero de 2022 (2020)
12/05/2022 Mediante Memorando 20227010039663 del 28 de febrero de 2022, el Coordinador del Grupo Interno de Trabajo de Defensa Judicial, solicitó la unificación y ampliación del término de cumplimiento del Plan de Mejoramiento - No Conformidades 3872 y 3885. 
En "Informe de Seguimiento a las Acciones de Repeticiòn del 1 de diciembre de 2021 al 31 de marzo de 2022", se dispusò:
"El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  (Martha Guzmán León)
13/05/2022 De acuerdo con la solicitud del auditor y con base en el memorando de la dependencia, se cierra la no conformidad por unificación con la NC 3885. (Juan Diego Toro Bautista)</t>
  </si>
  <si>
    <t>https://anionline.sharepoint.com/:f:/s/PMPMotor/EgEX9fV0XUpJr2fG0pZl-oQBY21FxYEcowgfsnt7tdvt_g?e=BCOfNJ</t>
  </si>
  <si>
    <t>Se observó que se incumplió con la meta de ahorro del 10% del servicio de telefonía, dado que el nivel de ahorro para el periodo enero a diciembre de 2020 fue del 0,3%, por lo que no se cumplió con lo establecido en literal d. del artículo 14 del Decreto 1009 de 2020, que dice:_x000D_
“ARTÍCULO 14. PAPELERÍA Y TELEFONÍA. Para el uso adecuado de papelería y telefonía, las entidades que hacen parte del Presupuesto General de la Nación deberán:_x000D_
(…)_x000D_
d. Contratar planes corporativos de telefonía móvil o conmutada que permitan lograr ahorros del 10%, respecto del consumo del año anterior. No se podrán adquirir nuevos equipos de telefonía celular, salvo que las reposiciones de los equipos no representen costos adicionales.” (resaltado fuera de texto).</t>
  </si>
  <si>
    <t>Marzo de 2021</t>
  </si>
  <si>
    <t>Marzo</t>
  </si>
  <si>
    <t>Mediante correo del 19/07/2021 el GIT Administrativa y Financiera suscribe el Plan de Mejoramiento con las siguientes acciones de mejora:_x000D_
1)	Realizar estudio de mercado con diferentes empresas de telefonía móvil. Responsable Marisabel Londoño, fecha de cumplimiento 20/03/2021_x000D_
2)	Contratar nuevos planes disminuyendo costos. Responsable Nelcy Maldonado, fecha de cumplimiento 31/03/2021</t>
  </si>
  <si>
    <t>21/07/2021</t>
  </si>
  <si>
    <t>22/07/2021</t>
  </si>
  <si>
    <t xml:space="preserve">
7/07/2021 Mediante correo del 29/06/2021 la OCI solicitó a la VAF la suscripción del PMP con las acciones de mejora. (Yuber Alexander Peña Cárdenas)
21/07/2021 Mediante correo el 19/07/2021 el GIT Administrativa y Financiera suministró las ofertas de tes empresas de telefonía móvil y se escogió la del menor valor manteniendo las características del anterior plan. Por lo anterior, se cumplió con la actividad 1_x000D_
Además se suministró la factura E5420470182 del mes de noviembre de 2020 en el que se observa un cargo fijo mensual por $967.514,64 y la factura E5478545238 del periodo junio de 2021 observando un cargo fijo mensual de $422.937,71 por lo tanto, se presentó un ahorro en el cargo fijo por valor de $544.576,93 que en términos porcentuales equivale a una disminución del 56.3% por lo anterior, se cumplió la actividad 2 y se dan por cumplidas las acciones de mejora propuestas y se subsanaron las causas de la No Conformidad. (Yuber Alexander Peña Cárdenas)</t>
  </si>
  <si>
    <t>26/03/2021</t>
  </si>
  <si>
    <t>Se observó que en el periodo octubre a diciembre de 2020 se realizaron impresiones a color y en papel Kimberly, lo cual incumple lo establecido en el literal a. del artículo 14 del Decreto 1009 de 2020 y el artículo 2.8.4.5.3 del Decreto 1068 de 2015, que establecen:_x000D_
Decreto 1009 de 2020_x000D_
“ARTÍCULO 14. PAPELERÍA Y TELEFONÍA. Para el uso adecuado de papelería y telefonía, las entidades que hacen parte del Presupuesto General de la Nación deberán:_x000D_
(…)_x000D_
a.	Utilizar medios digitales, de manera preferente, y evitar impresiones. En caso de realizar impresiones, racionalizar el uso de papel y de tinta. Quedan prohibidas las publicaciones impresas y, en especial, las de costos elevados correspondientes a impresiones a color o en papeles especiales. Las publicaciones de toda entidad deberán hacerse en su espacio web.”_x000D_
Decreto 1068 de 2015_x000D_
“Artículo 2.8.4.5.3. La papelería de cada uno de los órganos públicos deberá ser uniforme en su calidad, preservando claros principios de austeridad en el gasto, excepto la que utiliza el jefe de cada órgano público, los miembros del Congreso de la República y los Magistrados de las Altas Cortes.”</t>
  </si>
  <si>
    <t xml:space="preserve">Elaborar formato para control de las impresiones y fotocopiado. (responsable: Natalia Cifuentes, fecha de cumplimiento: 30/04/2021)_x000D_
Proyectar una circular con los lineamientos sobre las impresiones a color y el tipo de papel. (responsable: Nelcy Maldonado - Coordinadora Administrativa y Financiera, fecha de cumplimiento: 30/04/2021._x000D_
Divulgar los lineamientos establecidos por medio de Ecard. (responsable: Nelcy Maldonado - Coordinadora Administrativa y Financiera, fecha de cumplimiento: 06/05/2021)_x000D_
</t>
  </si>
  <si>
    <t>27/04/2021</t>
  </si>
  <si>
    <t xml:space="preserve">
27/04/2021 Mediante Memorando No 20214000058923 del 12/04/2021 el GIT Administrativa y Financiera suscribe el PMP con el análisis de causa raíz. (Yuber Alexander Peña Cárdenas)
11/05/2021 Mediante correo del 28/04/2021 el GIT Administrativa y Financiera suministró las evidencias del avance y cumplimiento de las siguientes acciones de mejora del Plan de Mejoramiento:_x000D_
De la actividad 1, se suministró el formato GADF-F-042 en versión 3 Control de Fotocopiado, con fecha de vigencia del 26/04/2021._x000D_
Para la actividad 2, se proyectó la Circular No. 20214000000244 del 15/04/2021 sobre los lineamientos austeridad en el gasto consumo de papelería._x000D_
De la tercera actividad, se suministró correo de comunicaciones del 22/04/2021 sobre la socialización de los lineamientos de austeridad en el gasto con el consumo de papelería, establecidos en la Circular No. 20214000000244 del 15/04/2021._x000D_
Por lo anterior, las acciones de mejora se dan por cumplidas y la No Conformidad subsanada. (Yuber Alexander Peña Cárdenas)</t>
  </si>
  <si>
    <r>
      <t xml:space="preserve">7.1 En los aspectos generales, respecto al registro y actualización del Sistema eKOGUI en la Entidad, se evidencia lo siguiente: 
I. Reiterada deficiencia en el registro y actualización de la información, en los módulos procesos judiciales y conciliaciones extrajudiciales. 
II. Falta de bases de datos actualizadas y confiables que reflejen el estado actual de los procesos judiciales y conciliaciones extrajudiciales en la Entidad. 
</t>
    </r>
    <r>
      <rPr>
        <b/>
        <sz val="12"/>
        <rFont val="Calibri"/>
        <family val="2"/>
      </rPr>
      <t xml:space="preserve">Reiteración Seguimiento a la actualización del Sistema Único de Gestión e Información Litigiosa del Estado eKOGUI, período 1° de julio al 31 de diciembre de 2021
</t>
    </r>
    <r>
      <rPr>
        <sz val="12"/>
        <rFont val="Calibri"/>
        <family val="2"/>
      </rPr>
      <t xml:space="preserve">Seguimiento marzo 2022 - Segundo semestre 2021. En los aspectos generales, respecto al registro y actualización del Sistema eKOGUI en la Entidad, se evidencia lo siguiente: Reiterada deficiencia en el registro y actualización de la información, en los módulos procesos judiciales y conciliaciones prejudiciales, que se sigue presentando en el período 1° de julio al 31 de diciembre de 2021. </t>
    </r>
  </si>
  <si>
    <t>1.	Designar al administrador del sistema. Fecha límite de cumplimiento ( 30/03/2023)
2.	Actualizar procedimientos del SIG para procesos judiciales y conciliaciones prejudiciales, estableciendo la obligación de registro en formato GEJU-F-010 y actualización del sistema en plazo máximo de 5 días luego de surtida la actuación judicial. Fecha límite de cumplimiento (30/06/2023).
3.	Adopción en el SIG del formato de control de conciliaciones prejudiciales con control de actualización en el sistema ekogui. Fecha límite de cumplimiento (30/05/2023).
4.	Establecer la estrategia de coordinación en la actualización de las bases de datos de procesos judiciales y prejudiciales y el ekogui. Fecha límite de cumplimiento (30/05/2023).
5.	Realizar validación de procesos por abogado entre el GEJU-F-010 y el Sistema Ekogui. Fecha límite de cumplimiento (30/06/2023)</t>
  </si>
  <si>
    <t>13/07/2021</t>
  </si>
  <si>
    <t>11/06/2021 Mediante Memorando 66343 del 27 de abril de 2021, el Coordinador del GIT de Defensa Judicial, informa y aporta el Plan de Mejoramiento para cada una de las  No conformidades del Informe de seguimiento a la Actualización del Sistema Único de Gestión e Información Litigiosa del Estado e-KOGUI, del segundo semestre de 2020; sin embargo, respecto a la no conformidad 3875, en el Plan de Acción se formula la siguiente: "6. Mantener el reporte de conciliaciones extrajudiciales durante las vigencias 2020-2021 y continuar su alimentación dejando registrada la información de 2 vigencias". No se formuló el plan en cuanto a la reiterada deficiencia en el registro y actualización de la información en el módulo proceso judiciales; ni la falta de base de datos actualizada y confiable que refleje el estado actual de los procesos judiciales y conciliaciones extrajudiciales en la Entidad. 
A través de correo electrónico del 13 de mayo de 2021, se reitera al Coordinador del GIT de Defensa Judicial, la formulación del plan y que siendo de tanta relevancia, se debe formular un plan con acciones concretas y realizables a corto tiempo. 
En respuesta al correo anterior, mediante Memorando 79983 del 27 de mayo de 2021, el Coordinador del GIT de Defensa Judicial, se mantiene en que la acción 6 del Plan comprende integralmente la descripción de la No conformidad 3875. Sin embargo, en el mismo se refiere únicamente a conciliaciónes extrajudiales, por lo que se entiende que comprende lo descrito en los numerales 1 y 2 de la no conformidad - solamente en relación con conciliaciones extrajudiciales. 
A través de correo electrónico del 8 de junio de 2021, se reitera, una vez más, al Coordinador GIT de Defensa Judicial, la formulación del plan de mejoramiento, respecto al registro y actualización de la información en el módulo procesos judiciales del Sistema e-KOGUI y la base de datos actualizada y confiable que refleje el estado actual de los procesos judiciales. 
Mediante Memorando 85273 del 10 de junio de 2021, nuevamente envía el plan inicial, precisando: "(...) el cual fue complementado respecto a la NC 3875". Revisado el Plan de Acción, en relación con procesos judiciales, se anotó lo suguiente: "9. Designará a un profesional que apoye la labor de control de actualización del sistema". Como se observa, se trata de un asunto eminentemente operativo, que no corresponde a la formulación de un plan de mejoramiento con acciones correctivas, para la eficiente gestión de los procesos judiciales de la Entidad en el Sistema e-Kogui, siguiendo los lineamientos de la Agencia Nacional de Defensa Jurídica del Estado. Por lo tanto, la no conformidad seguira vencida sin plan.  (Martha Guzmán León)
13/07/2021 Mediante correo electrónico del 23 de junio de 2021, se informó al Coordinador del GIT de Defensa Judicial, el estado de la No conformidad con corte a 31 de mayo de 2021, en el sentido que continuaba sin plan. 
Mediante Memorando 20217010091993 del 28 de junio de 2021, dando alcance al Memorando 20217010079983 del 27 de mayo de 2021, remitió el Formato SEPG-F-019 - Acción Correctiva, por medio del cual se formula el Plan de Mejoramiento. Se aportaron los siguientes documentos: i) acta inicio profesional de apoyo, ii) lineamientos procesos judiciales y arbitramentos, iii) lineamientos reporte semestral enero a junio 2021, y iv) Plan de Mejoramiento Formato SEPG-F-019.  (Martha Guzmán León)
9/09/2021 En "Informe de seguimiento a la actualizaciòn del Sistema Ùnico de Gestiòn e Informaciòn Litigiosa del Estado - eKOGUI del perìodo comprendido del 1ª de enero al 30 de junio de 2021", en cuanto al numeral I. se determinò: "Teniendo en cuenta que este aspecto de la no conformidad tiene relaciòn con los mòdulos procesos judiciales y conciliaciones prejudiciales, se integraràn a los mismos por conexidad, y se haràn las anotaciones correspondientes en el Plan de Mejoramiento por Procesos, con soporte en el presente informe de seguimiento". En el mismo informe, se dispuso el consolidado de las no conformidades de los seguimientos a eKOGUI; y se determinò el cierre de la No conformidad 3878, Conciliaciones Prejudiciales. Por lo tanto, en cuanto al numeral I, se harà el seguimiento en esta no conformidad. 
En cuanto al punto II. se determinò: "Teniendo en cuenta que, respecto a la creaciòn y actualizaciòn de bases de datos, las acciones correctivas adelantadas por el Grupo de Defensa Judicial de la Entidad, se han  llevado a cabo, la no conformidad en este punto se tendrà como cumplida y se haràn las anotaciones correspondientes en el Plan de Mejoramiento por Procesos, con soporte en el presente informe de seguimiento".  (Martha Guzmán León)
7/10/2021 Mediante Memorando 20217010131613 del 30 de septiembre de 2021, el Coordinador del GIT de Defensa Judicial, ampliò el plazo de cumplimiento, hasta el 15 de diciembre de 2021. Formato SEPG-F-0019 Acciòn correctiva. (Martha Guzmán León)
7/10/2021 En Informe de Seguimiento a la actualizaciòn del Sistema Ùnico de Gestiòn e Informaciòn Litigiosa del Estado - eKOGUI Primer semestre de 2021, en cuanto al numeral II, de esta no conformidad, se tuvo como cumplida.  (Martha Guzmán León)
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
10/12/2021 1. Mediante correo electrónico del 4 de noviembre de 2021, se informó a la Doctora Liliana Marcela Poveda Buendía, Coordinadora del Grupo Interno de Trabajo de Defensa Judicial - Encargada, el estado de la no conformidad 3875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3875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de algunas no conformidades, sin incluir ésta. 
Se informará que, teniendo en cuenta que la no conformidad se mantiene, se debe formular un nuevo plan de mejoramiento Medidas Correctivas Formato SEPG-F-019 detallado, que subsane las causas que generaron la no conformidad, el cual comprenderá: 
i) Acciones correctivas. Registro y actualización de la información en el Sistema e-KOGUI, en los módulos procesos judiciales y conciliaciones prejudiciales; y actualización de la base de datos confiable que reflejen el estado actual de los procesos judiciales y conciliaciones extrajudiciales en la Entidad.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conformidades 3875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(3875) hasta el 30 de septiembre de 2022”.
Mediante correo electrónico del 10 de agosto de 2022, le solicité al Administrador del PMP su apoyo, para incorporar en la No conformidad 3875 la nueva fecha de cumplimiento del Planes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logró la efectividad parcialmente; por tanto, la no conformidad se mantiene”. Porcentaje de avance: 60%. El Informe de seguimiento se incorpora al Repositorio SharePoint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 3875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3875 (...): 
• A través de correo electrónico del 12 de diciembre de 2022, informé al Coordinador del Grupo Interno de Trabajo de Defensa Judicial, que en el Plan de Mejoramiento por Procesos las No conformidades están vencidas. 
• Mediante Memorando 20227010154623 del 13 de diciembre de 2022, el Coordinador del Grupo Interno de Trabajo de Defensa Judicial, solicitó prórroga hasta el 30 de marzo de 2023, para el cumplimiento de los Planes de Mejoramiento formulados a las No conformidades 3875 (...), las cuales se incluirán en el Plan de Mejoramiento por Procesos. 
• Mediante Memorando 20221020157473 del 16 de diciembre de 2022, la Jefe de la Oficina de Control Interno, le informó que, en relación con las prórrogas solicitadas, quedarán así: No conformidades 3875 (...): 30 de marzo de 2023.  (Martha Guzmán León)
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
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
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
En este sentido de las 5 acciones planteadas -para superar la causa de la NC- cada una con un peso porcentual del 20%, se observa hasta este corte un avance del 20%. (Aurora Andrea Reyes Saavedra)
Modificación de Plan - Modificación de fecha
05/05/2023 Mediante correo electrónico de fecha 2 de mayo y alcance con los soportes el auditor solicita de manera justificada la modificación del plan y la nueva fecha para el cumplimiento. (Juan Diego Toro Bautista)
8/06/2023 Mediante Memorando 20237010079243 del 31 de mayo de 2023, el Coordinador del Grupo Interno de Defensa Judicial, presentó informe de avance de cumplimiento del Plan de Mejoramiento de la No conformidad 3875, asociadas a los Informes de Seguimiento a la actualización del Sistema Único de Gestión e Información Litigiosa del Estado - eKOGUI. 
A través de correos electrónicos del 8 de junio de 2023, se comunicó que el análisis de cumplimiento de las acciones de mejoramiento formuladas, se hará en el informe de seguimiento del período 1° de enero al 30 de junio de 2023. Así mismo, se concede la prórroga solicitada hasta el 30 de junio de 2023, para el cumplimiento de la Acción de Mejoramiento. (Martha Guzmán León)
13/07/2023 A través de correo electrónico del 26 de junio de 2026, se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3875 Terminación 30 junio 2023”.
Mediante Memorando 20237010096723 del 1° de julio de 2023, el Coordinador del Grupo Interno de Trabajo de Defensa Judicial, solicitó ampliación del plazo de terminación del Plan de Mejoramiento formulado: “1. NC 3875 - EKOGUI – PROCESOS JUDICIALES. Solicitud de prórroga. (…) En virtud de lo expuesto, se solicita se autorice la prórroga para el cumplimiento de este PM hasta el día 30 de noviembre de 2023, para la actualización de procedimiento y hasta el 30 de septiembre de 2023 para la validación de procesos por abogado”.
A través de correo electrónico del 5 de julio de 2023, se informó: “(…) de acuerdo con lo solicitado en relación con la ampliación de los plazos hasta el 30 de septiembre y 30 de noviembre de 2023, para el cumplimiento de los planes formulados en las No conformidades 3875 (…) del Plan de Mejoramiento por Procesos, se concede la ampliación de los plazos y se harán los ajustes pertinentes en el PMP. Es preciso tener en cuenta que, esa Dependencia asumirá los riesgos derivados de la solicitud”. (Martha Guzmán León)
13/07/2023 Mediante correo electrónico el auditor solicita la modificación de la fecha de terminación para el 30 de noviembre de 2023, teniendo en cuenta el memorando 2023-701-0096723 del 1 de julio hasta el 30 de noviembre de 2023. (Juan Diego Toro Bautista)
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Respecto a esta no conformidad, se concluyó: “(…) verificada la inconsistencia que existe entre las bases de datos en la Entidad y los Reportes del Sistema eKOGUI, en esta No conformidad no se ha atacado la causa raíz y la acción formulada no ha sido efectiva. Se mantiene con porcentaje de avance: 60%”.
 (Martha Guzmán León)
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3875 Terminación 30 noviembre 2023. (Martha Guzmán León)
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El 21 de diciembre de 2023, se informará al Coordinador del Grupo Interno de Trabajo de Defensa Judicial, que el análisis de lo planteado en el memorando y los soportes que aportó RADICADOS EN EL SISTEMA ORDFEO COMO ANEXOS AL MEMORANDO, se evaluarán en el Informe de Seguimiento a la actualización del Sistema Único de Gestión e Información Litigiosa del Estado – eKOGUI, con corte a 30 de diciembre de 2023.
"(…)
AMPLIACIÓN DEL PLAZO: hasta el 31 de marzo de 2024. SOPORTES:
1. NC 3875 AM 2 Correo remisión para revisión GEJU-P- Radicado  2023701014714300004 del 30 de noviembre de 2023. 
2. NC 3875 AM 2 Correo remisión para revisión GEJU-P-- Radicado 2023701014714300016 del 30 de noviembre de 2023 
3. NC 3875 AM5 Correo conciliación ekogui y geju- Radicado 2023701014714300017 del 30 de noviembre de 2023.
ACCIONES DE MEJORAMIENTO:
Las acciones de mejoramiento de esta NC se encuentran cumplidas en su mayoría, y sólo queda pendiente de cumplimiento la siguiente:
AM 2: Actualizar procedimientos del SIG para procesos judiciales y conciliaciones prejudiciales, estableciendo la obligación de registro en formato GEJU-F-010 y actualización del sistema en plazo máximo de 5 días luego de surtida la actuación judicial.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AMPLIACIÓN DEL PLAZO:
Teniendo en cuenta lo anterior y los cambios de Coordinador del GIT Defensa Judicial y la vicepresidente Jurídica que se han presentado, a efectos de dar cumplimiento al Plan de Mejoramiento por Procesos se solicita aprobar como nueva fecha el 31 de marzo de 2024.
AM5: Realizar validación de procesos por abogado entre el GEJU-F-010 y el Sistema Ekogui.
Estado: Cumplida. Se realizó la validación entre las bases de datos de GEJU-F-010 y Ekogui y ahora se debe ajustar las inconsistencias evidenciadas. Se remite el correo de análisis de las bases de datos. Se remiten soportes”.
 (Martha Guzmán León)
5/04/2024  -Modificación de fecha- De acuerdo con el memorando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t>
  </si>
  <si>
    <t>https://anionline.sharepoint.com/:f:/s/PMPMotor/Elt99qcdnldPp4AGRwBwgNAB9gHREfq8CezFsVtXQiCsWA?e=NMkoH1</t>
  </si>
  <si>
    <t xml:space="preserve">7.2.1 USUARIOS 
I.	El Usuario Jefe Financiero no recibió capacitación en el período, ni se aportó constancia de que hubiere sido citado por la ANDJE o la Administradora de la Entidad.  
II.	Los Abogados Ramiro Parra Rodriguez y Juan Pablo Estrada Sánchez, no recibieron capacitación. No se adjuntaron soportes.  </t>
  </si>
  <si>
    <t xml:space="preserve">Mediante Memorandos 66033 y 66343 del 26 y 27 de abril de 2021, el Coordinador del GIT de Defensa Judicia, remitió el Formato SEPG-F-019 - Acción Correctiva, por medio del cual se formula el Plan de Mejoramiento: I. "Tramitar la capacitación de los usuarios Jefe Financiero y Enlace de pagos." Responsable: Administradora del Sistema. II. "Capacitar al apoderado Ramiro Parra dejando soporte de dicha gestión." Responsable: Administradora del Sistema. </t>
  </si>
  <si>
    <t>5/06/2021 A través de correo electrónico del 13 de mayo de 2021, se informó al Coordinador del GIT de Defensa Judicial, el estado de la No conformidad 3876, con corte a 30 de abril de 2021. Se hizo la claridad, en el sentido que: "(...) si bien es cierto que tiene (n) fecha de vencimiento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en el sentido que está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de cumplimiento de la UM, hastsa el 31 de agosto de 2021.  (Martha Guzmán León)
8/09/2021 En "Informe de seguimiento a la actualización del Sistema Único de Gestión e Información Litigiosa del Estado - eKOGUI en el período comprendido del 1° de enero al 30 de junio de 2021", se dispuso: "Teniendo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  (Martha Guzmán León)
9/09/2021  (Martha Guzmán León)</t>
  </si>
  <si>
    <r>
      <t xml:space="preserve">PROCESOS JUDICIALES. I. Continúan 293 procesos sin abogado asignado. II. De los 1.251 procesos activos en calidad de demandado al 31 de diciembre de 2020, en 185 no se había calificado el riesgo. 
</t>
    </r>
    <r>
      <rPr>
        <b/>
        <sz val="12"/>
        <rFont val="Calibri"/>
        <family val="2"/>
      </rPr>
      <t>Seguimiento a la actualización del Sistema Único de Gestión e Información Litigiosa del Estado eKOGUI, período 1° de julio al 31 de diciembre de 2021</t>
    </r>
    <r>
      <rPr>
        <sz val="12"/>
        <rFont val="Calibri"/>
        <family val="2"/>
      </rPr>
      <t xml:space="preserve">
Seguimiento marzo 2022 - Segundo semestre 2021. Se evidencia lo siguiente: 
I. Continúan 464 procesos sin abogado asignado. II. En 48 procesos no se ha calificado el riesgo. III. Durante el segundo semestre de 2021, terminaron 60 procesos; de esos, durante el mismo período solo se registraron 15 procesos en el Sistema eKOGUI. IV. De los 104 procesos con probabilidad alta de perder el caso, en algunos no se hizo la provisión contable. </t>
    </r>
  </si>
  <si>
    <t>Designar al administrador del sistema. Fecha límite de cumplimiento ( 30/03/2023)
2.	Asignar y reasignar los procesos judiciales conforme a la redistribución de proyectos entre los apoderados internos del GIT de Defensa Judicial. Fecha límite de cumplimiento ( 30/05/2023)
3.	Identificar los procesos que cuentan con calificación del riesgo alta pero provisión en "0" y determinar las causas y eventuales ajustes a realizar. Fecha límite de cumplimiento ( 30/05/2023)
4.	Identificar los procesos que se encuentran sin calificación del riesgo y determinar las acciones a seguir. Fecha límite de cumplimiento ( 30/05/2023)
5.	Identificar los procesos registrados en el sistema Ekogui cuya representación y/o seguimiento se encuentra a cargo del GIT Jurídico Predial a efectos de poder sustentar la diferencia en el reporte de procesos activos entre el Sistema y formato GEJU f-010. Fecha límite de cumplimiento (30/06/2023).
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Fecha límite de cumplimiento (30/06/2023).
7.	Realizar validación de procesos por abogado entre el GEJU-F-010 y el Sistema Ekogui. Fecha límite de cumplimiento (30/06/2023).</t>
  </si>
  <si>
    <t>5/06/2021 A través de correo electrónico del 13 de mayo de 2021, se informó al Coordinador del GIT de Defensa Judicial, el estado de la No conformidad 3877, con corte a 30 de abril de 2021. Se hizo la claridad, en el sentido que: "(...) si bien es cierto que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con corte a 31 de mayo de 2021, en el sentido que está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término de cumplimiento de la UM, hasta el 31 de agosto de 2021.  (Martha Guzmán León)
9/09/2021 En "Informe de seguimiento a la actualizaciòn del Sistema Ùnico de Gestiòn e Informaciòn Litigiosa del Estado - eKOGUI perìodo del 1ª de enero al 30 de junio de 2021", se determinò: "Continùan 293 procesos sin abogado asignado. En este informe, de 1.618 procesos activos registrados en eKOGUI al 30 de junio de 2021, en 329 no se ha registrado el abogado asignado. 
De los 1.251 procesos activos en calidad de demandado al 31 de diciembre de 2020, en 185 no se habìa calificado el riesgo. En este informe, de los 1.292 procesos activos en calidado de demandado al 30 de junio de 2021, en 48 no se habìa calificado el riesgo. 
Por lo tanto, la no conformidad se mantiene y se haràn las anotaciones correspondientes en el Plan de Mejoramiento por Procesos, con soporte en el presente informe de seguimiento.
En el mismo informe,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se acumulan las siguientes no conformidades: 3813, 3845, 3450 y 3659.  (Martha Guzmán León)
9/09/2021 Respecto a esta no conformidad y las acumuladas,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
7/10/2021 Mediante Memorando 20217010131613 del 30 de septiembre de 2021, el Coordinador del GIT de Defensa Judicial, ampliò el plazo de cumplimiento UM hasta el 15 de diciembre de 2021. Formato SEPG-F-0019 - Acciòn Correctiva. 
A travès de correo electrònico del 6 de octubre de 2021, informè al Doctor Andrès Fernando Huèrfano Huèrfano, Auditor a cargo de las No conformidades 3636 y 3637 Arbitramentos, del Plan de Mejoramiento por Procesos, lo  siguiente: 
"Como se estableció en el consolidado de las no conformidades del Plan de Mejoramiento por Procesos, de Seguimiento a la actualización del Sistema Único de Gestión e Información Litigiosa del Estado - eKOGUI, que te envié el 6 de septiembre de 2021, las no conformidades no se podían acumular a la No conformidad 3845 Procesos Judiciales. No es procedente en consideración a que, de una parte, los arbitramentos no son procesos judiciales, de otra, la Plantilla de la Agencia Nacional de Defensa Jurídica del Estado, comprende el Módulo Arbitramentos, y en las no conformidades a mi cargo ninguna comprendía arbitramentos.
Por lo tanto, de manera atenta, el paso a seguir es desarchivar las No conformidades 3636 y 3637 Arbitramentos, para que continúen a tú cargo y seguimiento en el PMP." El correo se incorporarà al Repositorio SharePoint Plan de Mejoramiento por Procesos OCI. Octubre 2021.  
 (Martha Guzmán León)
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
10/12/2021 1. Mediante correo electrónico del 4 de noviembre de 2021, se informó a la Doctora Liliana Marcela Poveda Buendía, Coordinadora del Grupo Interno de Trabajo de Defensa Judicial - Encargada, el estado de la no conformidad 3877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3877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de algunas no conformidades, sin incluir ésta. 
Se informará que, teniendo en cuenta que la no conformidad se mantiene, se debe formular un nuevo plan de mejoramiento Medidas Correctivas Formato SEPG-F-019 detallado, que subsane las causas que generaron la no conformidad, el cual comprenderá: 
i) Acciones correctivas, respecto a que, i) Continúan 464 procesos sin abogado asignado. Ii) En 48 procesos no se ha calificado el riesgo. Iii) Durante el segundo semestre de 2021, terminaron 60 procesos; de esos, durante el mismo período solo se registraron 15 procesos en el Sistema e-KOGUI, y Iv) De los 104 procesos con probabilidad alta de perder el caso, en algunos no se hizo la provisión contable.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 3877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(3877), hasta el 30 de septiembre de 2022”.
Mediante correo electrónico del 10 de agosto de 2022, solicité al Administrador del PMP su apoyo, para incorporar en la No conformidades 3877 la nueva fecha de cumplimiento del Plan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no logró la efectividad en su totalidad; por tanto, la no conformidad se mantiene”. Porcentaje de avance:  70%. El Informe de seguimiento se incorpora al Repositorio SharePoint -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Conformidades 3877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 3877: 
• Mediante Memorando 20227010154623 del 13 de diciembre de 2022, el Coordinador del Grupo Interno de Trabajo de Defensa Judicial, solicitó prórroga hasta el 30 de marzo de 2023, para el cumplimiento de los Planes de Mejoramiento formulados a las No conformidades (…) 3877,  las cuales se incluirán en el Plan de Mejoramiento por Procesos. 
• Mediante Memorando 20221020157473 del 16 de diciembre de 2022, la Jefe de la Oficina de Control Interno, le informó que, en relación con las prórrogas solicitadas, quedarán así: No conformidades 3875 (…): 30 de marzo de 2023.  (Martha Guzmán León)
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
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
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
En este sentido de las 7 acciones planteadas -para superar la causa de la NC- cada una con un peso porcentual del 14.28%, se observa hasta este corte un avance del 14.28 %.
 (Aurora Andrea Reyes Saavedra)
Modificación de Plan - Modificación de fecha
05/05/2023 Mediante correo electrónico de fecha 2 de mayo y alcance con los soportes el auditor solicita de manera justificada la modificación del plan y la nueva fecha para el cumplimiento. (Juan Diego Toro Bautista)
8/06/2023 Mediante Memorando 20237010079243 del 31 de mayo de 2023, el Coordinador del Grupo Interno de Defensa Judicial, presentó informe de avance de cumplimiento del Plan de Mejoramiento de la No conformidad 3877, asociada a los Informes de Seguimiento a la actualización del Sistema Único de Gestión e Información Litigiosa del Estado - eKOGUI. 
A través de correo electrónico del 8 de junio de 2023, se comunicó que el análisis de cumplimiento de las acciones de mejoramiento formuladas, se hará en el informe de seguimiento del período 1° de enero al 30 de junio de 2023.  (Martha Guzmán León)
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3877 Terminación 30 junio 2023”.
Mediante Memorando 20237010096723 del 1° de julio de 2023, el Coordinador del Grupo Interno de Trabajo de Defensa Judicial, solicitó ampliación del plazo de terminación del Plan de Mejoramiento formulado en la NC 3877: “NC 3877 - EKOGUI – PROCESOS JUDICIALES Solicitud de prórroga. En virtud de lo expuesto, se solicita se autorice la prórroga para el cumplimiento de este PM hasta el día 30 de noviembre de 2023, para la actualización de procedimiento y hasta el 30 de septiembre de 2023 para la validación de procesos por abogado”.
A través de correo electrónico del 5 de julio de 2023, se le informó: “(…) de acuerdo con lo solicitado en relación con la ampliación de los plazos hasta el 30 de septiembre y 30 de noviembre de 2023, para el cumplimiento de los planes formulados en las No conformidades 3877 (…) del Plan de Mejoramiento por Procesos, se concede la ampliación de los plazos y se harán los ajustes pertinentes en el PMP. Es preciso tener en cuenta que, esa Dependencia asumirá los riesgos derivados de la solicitud”. (Martha Guzmán León)
13/07/2023 Mediante correo electrónico el auditor solicita la modificación de la fecha de terminación para el 30 de noviembre de 2023, teniendo en cuenta el memorando 2023-701-0096723 del 1 de julio hasta el 30 de noviembre de 2023. (Juan Diego Toro Bautista)
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Respecto a esta no conformidad, se concluyó: “(…) el porcentaje de cumplimiento es del 80%, teniendo en cuenta que no se puede decir lo mismo de los procesos que terminan y no se registran en el Sistema eKOGUI; y en los procesos donde la probabilidad de perder el caso es alta y no se hace la provisión contable, lo cual se evidenció en este informe, de los 96 procesos con probabilidad de perder el caso alta, y solo se hizo la provisión contable en 25”.
 (Martha Guzmán León)
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3877 Terminación 30 noviembre 2023. (Martha Guzmán León)
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
“(…)
1. NC 3877 AM 6 Correo remisión para revisión GEJU-P- Radicado: 22023701014714300005 del 30 de noviembre de 202.
2. NC 3877 AM7 Correo conciliación ekogui y geju – Radicado: 2023701014714300006 del 30 de noviembre de 2023.
3. NC 3877 AM 6 Correo remisión para revisión GEJU-P- Radicado  2023701014714300013 del 30 de noviembre de 2023.
ACCIONES DE MEJORAMIENTO:
Las acciones de mejoramiento de esta NC se encuentran cumplidas en su mayoría, y sólo queda pendiente de cumplimiento las siguientes:
AM6: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AMPLIACIÓN DEL PLAZO:
Teniendo en cuenta lo anterior y los cambios de Coordinador del GIT Defensa Judicial y la vicepresidente Jurídica que se han presentado, a efectos de dar cumplimiento al Plan de Mejoramiento por Procesos se solicita aprobar como nueva fecha el 31 de marzo de 2024.
AM7: Realizar validación de procesos por abogado entre el GEJU-F-010 y el Sistema Ekogui.
Estado: Cumplida. Se realizó la validación entre las bases de datos de GEJU-F-010 y Ekogui y ahora se debe ajustar las inconsistencias evidenciadas. Se remite el correo de análisis de las bases de datos. Se remiten soportes”.
 (Martha Guzmán León)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t>
  </si>
  <si>
    <t>https://anionline.sharepoint.com/:f:/s/PMPMotor/Ehx-RLrsYxtFvEosvlznFCABn3uMAiynRui7VzU01ehvew?e=QG9tIO</t>
  </si>
  <si>
    <t xml:space="preserve">CONCILIACIONES PREJUDICIALES. I. No se aportó la base de datos de la totalidad de conciliaciones prejudiciales activas en la Entidad al 31 de diciembre de 2020. II. De la muestra de 20 prejudiciales activos registrados antes del 30 de junio de 2020, el Grupo de Defensa Judicial informó que de los 20 hay 3 con ID eKOGUI 1431123, 1432248 y 1433995, que no están registrados en la información de la Entidad. </t>
  </si>
  <si>
    <t>Mediante Memorandos 66033 y 66343 del 26 y 27 de abril de 2021, el Coordinador del GIT de Defensa Judicial, remitió el Formato SEPG-F-019- Acción Correctivas, por medio del cual se formula el Plan de Mejoramiento: I. "Mantener el reporte de conciliaciones extrajudiciales durante las vigencias 2020-2021 y continuar su alimentación dejando registrada la información de 2 vigenicas (sic.)". II. "Solicitar a la ANDJE la eliminación de las solicitudes de conciliaciones que se encuentran registradas en el sistema pero que no fueron radicadas en la Entidad."</t>
  </si>
  <si>
    <t>5/06/2021 A través de correo electrónico del 13 de mayo de 2021, se informó al Coordinador del GIT de Defensa Judicial, el estado de la No conformidad 3878, con corte a 30 de abril de 2021. Se hizo la claridad, en el sentido que: "(...) si bien es cierto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(Martha Guzmán León)
13/07/2021 A través de correo electrónico del 23 de junio de 2021, se informó al Coordinador del GIT de Defensa Judicial, el estado de la no conformidad con corte a 31 de mayo de 2021, en el sentido que se encuentra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8/09/2021 En "Informe de seguimiento a la actualización del Sistema Único de Gestión e Información Litigiosa del Estado - eKOGUI en el período comprendido del 1° de enero al 30 de junio de 2021", se dispuso: "Conforme a lo expuesto, esta no conformidad se tendrá como cumplida y se harán las anotaciones correspondientes en el Plan de Mejoramiento por Procesos, con soporte en el presente informe de seguimiento."  (Martha Guzmán León)
9/09/2021 Se  cierra con el 100% de cumplimiento.  (Martha Guzmán León)</t>
  </si>
  <si>
    <r>
      <t xml:space="preserve">PAGOS. Se verificó que en la Entidad se gestionan pagos en SIIF de MINHACIENDA; sin embargo, durante el período solo se registro 1. 
</t>
    </r>
    <r>
      <rPr>
        <b/>
        <sz val="12"/>
        <rFont val="Calibri"/>
        <family val="2"/>
      </rPr>
      <t xml:space="preserve">Seguimiento a la actualización del Sistema Único de Gestión e Información Litigiosa del Estado eKOGUI, período 1° de julio al 31 de diciembre de 2021
</t>
    </r>
    <r>
      <rPr>
        <sz val="12"/>
        <rFont val="Calibri"/>
        <family val="2"/>
      </rPr>
      <t xml:space="preserve">Seguimiento marzo 2022 - Segundo semestre 2021. Se verificó que en la Entidad se gestionan pagos en SIIF de MINHACIENDA; sin embargo, durante el período solo se registró 1. La no conformidad se mantiene, teniendo en cuenta que, durante el periodo de seguimiento del primer semestre de 2021, se hizo el pago de cuatro (4) sentencias, a través del Sistema SIIF Nación; sin embargo, ninguna se registró.  </t>
    </r>
  </si>
  <si>
    <t>1.	Obtener el listado actualizado de RP expedidos con cargo al rubro de sentencias y conciliaciones de las vigencias 2019-2022. Fecha límite de cumplimiento ( 30/04/2023).
2.	Depurar el listado de RP dejando sólo aquellos que correspondan al pago de condenas [Sentencias o conciliaciones]. Fecha límite de cumplimiento ( 30/05/2023).
3.	Compilar los soportes de los pagos que resulten de la depuración realizada. Fecha límite de cumplimiento ( 30/07/2023).
4.	Solicitar a la ANDJE la depuración del módulo de pagos, excluyendo aquellos que no correspondan al pago de condenas. Fecha límite de cumplimiento ( 30/07/2023).
5.	Registrar la información del módulo de pagos. Fecha límite de cumplimiento ( 30/09/2023).</t>
  </si>
  <si>
    <t>5/06/2021 A través de correo electrónico del 13 de mayo de 2021, se informó al Coordinador del GIT de Defensa Judicial, el estado de la No conformidad 3879, con corte a 30 de abril de 2021. Se hizo la claridad, en el sentido que: "(...) si bien es cierto que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(Martha Guzmán León)
13/07/2021 A través de correo electrónico del 23 de junio de 2021, se informó al Coordinador del GIT de Defensa Judicial, el estado de la no conformidad con corte a 31 de mayo de 2021, en el sentido que se encuentra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9/09/2021 En "Informe de seguimiento a la actualizaciòn del Sistema Ùnico de Gestiòn e Informaciòn Litigiosa del Estado - eKOGUI perìodo del 1ª de enero al 30 de junio de 2021", se precisò: "Se verificò que en la Entidad se gestionan pagos en SIIF de MINHACIENDA; sin embargo, durante el perìodo solo se registrò 1.  La no conformidad se mantiene, teniendo en cuenta que, durante el perìodo de seguimiento del primer semestre de 2021, se hizo el pago de tres (3) sentencias, a travès del Sistema SIIF Naciòn; ninguna se registrò. La no conformidad se mantiene, se harà las anotaciones correspondientes en el Plan de Mejoramiento por Procesos, con soporte en el presente informe de seguimiento."
En el mismo informe, se dispuso consolidar todas las no conformidades de seguimiento al Sistema eKOGUI del PMP, y acumularlas por conexidad. En consecuencia, respecto al Mòdulo PAGOS, de la Plantilla de Certificado de Control Interno - eKOGUI, Agencia Nacional de Defensa Jurìdica del Estado, a esta, se acumula la siguiente no conformidad: 3846. (Martha Guzmán León)
9/09/2021 Respecto a esta no conformidad y la acumulada,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
7/10/2021 Mediante Memorando 20217010131613 del 30 de septiembre de 2021, el Coordinador del GIT de Defensa Judicial, formulò nuevo Plan de Mejoramiento - Acciones Correctivas, complementario del ya formulado.  (Martha Guzmán León)
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
10/12/2021 1. Mediante correo electrónico del 4 de noviembre de 2021, se informó a la Doctora Liliana Marcela Poveda Buendía, Coordinadora del Grupo Interno de Trabajo de Defensa Judicial - Encargada, el estado de la no conformidad 3879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3879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de algunas no conformidades, sin incluir ésta. 
Se informará que, teniendo en cuenta que la no conformidad se mantiene, se debe formular un nuevo plan de mejoramiento Medidas Correctivas Formato SEPG-F-019 detallado, que subsane las causas que generaron la no conformidad, el cual comprenderá: 
i) Acciones correctivas. Registro de todos los pagos que gestiona la Entidad en SIIF de MINHACIENDA, en el Sistema e-KOGUI.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 3879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(3879), hasta el 30 de septiembre de 2022”.
Mediante correo electrónico del 10 de agosto de 2022, solicité al Administrador del PMP su apoyo, para incorporar en la No conformidades 3879 la nueva fecha de cumplimiento del Plan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Defensa Judicial no logró la efectividad; por tanto, la no conformidad se mantiene”.  Porcentaje de avance: 0%. El Informe de seguimiento se incorpora al Repositorio SharePoint -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 3879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3875, 3877, 3879 y 3924: 
• Mediante Memorando 20227010154623 del 13 de diciembre de 2022, el Coordinador del Grupo Interno de Trabajo de Defensa Judicial, solicitó prórroga hasta el 30 de marzo de 2023, para el cumplimiento de los Planes de Mejoramiento formulados a las No conformidades (…) 3879 las cuales se incluirán en el Plan de Mejoramiento por Procesos. 
• Mediante Memorando 20221020157473 del 16 de diciembre de 2022, la Jefe de la Oficina de Control Interno, le informó que, en relación con las prórrogas solicitadas, quedarán así: No conformidades 3879 (…): 30 de marzo de 2023.  (Martha Guzmán León)
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
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
2/05/2023 Mediante correo electrónico de fecha 2 de mayo de 2023 la OCI solicitó al GIT de defensa judicial lo siguiente: “(…) el envío por este medio de los soportes de cumplimiento de la acción No. 1 de la no conformidad del PMP No. 3879: ACCIÓN 1. Obtener el listado actualizado de RP expedidos con cargo al rubro de sentencias y conciliaciones de las vigencias 2019-2022 FECHA DE CUMPLIMIENTO 30 de abril de 2023 (…)” (Aurora Andrea Reyes Saavedra)
3/05/2023 Mediante correo electrónico de fecha 3 de mayo de 2023 el GIT de Defensa Judicial remitió soportes respecto del seguimiento de la acción No. 1 y 2 e indicó: 
“(…) adjunto a la presente se remite el documento “LISTADO RPs RUBRO SENTENCIAS Y CONCILIACIONES VIGENCIAS 2019 AL 2022”, con lo cual se da cumplimiento a la UM 1 del Plan de Mejoramiento formulado a la NC del asunto, en el sentido de “Obtener el listado actualizado de RP expedidos con cargo al rubro de sentencias y conciliaciones de las vigencias 2019-2022”
Sumado a lo anterior, se acredita el cumplimiento de la UM 2, esto es “Depurar el listado de RP dejando sólo aquellos que correspondan al pago de condenas [Sentencias o conciliaciones]”, lo cual se evidencia en la clasificación hecha en las columnas W [Clasificación DJ] y X [Área que tramita], lo que da como resultado que de todos los RP relacionados, sólo 46 corresponden al pago de sentencias a cargo del GIT de Defensa Judicial [se encuentran en la hoja “Pago de condenas” y 32 corresponden a pagos realizados en el marco de procesos de expropiación, lo cuales no constituyen una condena propiamente dicha, sino la fijación del valor de la indemnización para al adquisición predial por este mecanismo judicial.”
Es así como una vez verificado por la OCI el archivo Excel remitido como soporte de las acciones No. 1 y 2 se observa su cumplimiento.
En este sentido de las 5 acciones planteadas -para superar la causa de la NC- cada una con un peso porcentual del 20%, se observa hasta este corte un avance del 40 % (Acciones 1 y 2 cumplidas)
 (Aurora Andrea Reyes Saavedra)
Modificación de Plan - Modificación de fecha
05/05/2023 Mediante correo electrónico de fecha 2 de mayo y alcance con los soportes el auditor solicita de manera justificada la modificación del plan y la nueva fecha para el cumplimiento. (Juan Diego Toro Bautista)
8/06/2023 Mediante Memorando 20237010079243 del 31 de mayo de 2023, el Coordinador del Grupo Interno de Defensa Judicial, presentó informe de avance de cumplimiento del Plan de Mejoramiento de la No conformidad 3879, asociada a los Informes de Seguimiento a la actualización del Sistema Único de Gestión e Información Litigiosa del Estado - eKOGUI. 
A través de correo electrónico del 8 de junio de 2023, se comunicó que el análisis de cumplimiento de las acciones de mejoramiento formuladas, se hará en el informe de seguimiento del período 1° de enero al 30 de junio de 2023.  (Martha Guzmán León)
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3879 Terminación 30 junio 2023”.
Mediante Memorando 20237010096723 del 1° de julio de 2023, el Coordinador del Grupo Interno de Trabajo de Defensa Judicial, solicitó ampliación del plazo de terminación del Plan de Mejoramiento formulado: “NC 3879 - EKOGUI – PAGOS Solicitud de prórroga. Fecha límite de cumplimiento (30/09/2023)”.
A través de correo electrónico del 5 de julio de 2023, se le informó: “(…) de acuerdo con lo solicitado en relación con la ampliación de plazo hasta el 30 de septiembre y, para el cumplimiento de los planes formulados en las No conformidades 3879 (…) del Plan de Mejoramiento por Procesos, se concede la ampliación de los plazos y se harán los ajustes pertinentes en el PMP. Es preciso tener en cuenta que, esa Dependencia asumirá los riesgos derivados de la solicitud”. (Martha Guzmán León)
13/07/2023 Mediante correo electrónico el auditor solicita la modificación de la fecha de terminación para el 30 de septiembre de 2023, teniendo en cuenta el memorando 2023-701-0096723 del 1 de julio hasta el 30 de septiembre de 2023. (Juan Diego Toro Bautista)
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Respecto a esta no conformidad, se concluyó: “(…) el Plan de Mejoramiento que formuló el GIT de Defensa Judicial no logró la efectividad; por tanto, la no conformidad se mantiene. Porcentaje de avance: 0%” (Martha Guzmán León)
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3879 Terminación 30 septiembre 2023 - Vencida.  (Martha Guzmán León)
20/12/2023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
“(…)
NC 3879 AM5 Memorando 20237010147143 del 30092023 – Radicado:  2023701014714300007 del 30 de noviembre de 2023. 
ACCIONES DE MEJORAMIENTO: Las acciones de mejoramiento de esta NC se encuentran cumplidas. Se reitera que mediante memorando 20237010147143 del 30 de septiembre de 2023 se informó el cumplimiento en tiempo de la AM No. 5. Se adjunta soporte.” 
 (Martha Guzmán León)</t>
  </si>
  <si>
    <t>https://anionline.sharepoint.com/:f:/s/PMPMotor/ErMX_nJTy8pOh3Qtqaw_iwcB5gDheEh_xAzwq7ZR15j_Wg?e=dOfBfL</t>
  </si>
  <si>
    <t>Se evidenció la existencia de obras anexas para el manejo de aguas de escorrentía superficial en el sector del Centro de Control de Operaciones del Túnel de Sumapaz, que fueron construidas por la Sociedad Concesión Autopista Bogotá – Girardot, y que se encuentran fuera del área requerida que se encuentra en trámite de expropiación. Teniendo en cuenta que la custodia del corredor concesionado Bogotá - Girardot se encuentra a cargo la Concesión Vía 40 Express S.A.S, la falta de seguimiento por parte de la Interventoría a la protección y vigilancia del corredor concesionado, contraría lo reglado en el Plan de cargas del Contrato de Interventoría No 395 de 2016, en el numeral 5.3.4 sección (h) Área Predial:_x000D_
• “Verificar que el concesionario esté cumpliendo con sus obligaciones para la protección y vigilancia del corredor vial concesionado, de tal manera que adelante oportunamente la gestión conducente a la restitución del bien de uso público, en caso de que este sea invadido.”</t>
  </si>
  <si>
    <t>1.	Presentar a Control Interno el seguimiento y vigilancia que se ha realizado, al cumplimiento de la gestión conducente a la restitución de los bienes de uso público en el corredor concesionado, por invasiones._x000D_
2.	Se continuará con la revisión al seguimiento de los cerramientos de los predios que se adjunta en los informes mensuales, presentándose un informe a Control Interno de la gestión realizada, que evidencie el seguimiento._x000D_
3.	Verificar el cumplimiento de los requerimientos resultantes del periodo de cura del cerramiento del predio los Picachos, mediante la presentación de un informe._x000D_
4.	Una vez cercado el predio, se realizará una reunión con la Familia Russi para verificar conjuntamente la realización del cerramiento. Se hará registro mediante la elaboración del Acta de visita respectiva, que será compartida con Control Interno._x000D_
5.	Solicitar a la ANI toda la información del predio, el expediente correspondiente al predio en expropiación, con el historial de la gestión predial adelantada y las decisiones y ejecuciones adoptadas por la anterior concesión Sociedad Concesión Autopista Bogotá – Girardot y la Interventoría de esa Concesión._x000D_
6.	De la información entregada por la ANI y después de su análisis, se podrán establecer acciones específicas considerando el proceso de adquisición ejecutado y acordes con el alcance del Contrato de la Interventoría._x000D_
7.	Para fortalecer la vigilancia, seguimiento y control del espacio público correspondiente a los predios entregados a la Concesión Vía 40 Express, se implementará un formato de verificación, el cual se reportará mensualmente en el informe mensual de Interventoría a partir del mes de Julio 2021.</t>
  </si>
  <si>
    <t>15/08/2021</t>
  </si>
  <si>
    <t xml:space="preserve">
27/08/2021 Se adelantó seguimiento con relación a la No conformidad No. 3880 (IP Tercer Carril Bogotá Girardot), con base en la gestión de la interventoría en la cual se dio cierre de la no conformidad mediante Rad ANI 20211020263541 del 27/08/2021, no obstante, se emitió recomendación (Mary Alexandra Cuenca Noreña)</t>
  </si>
  <si>
    <t>En 2019 finalizó la vigencia de las garantías de i) cumplimiento de las obligaciones generales del contrato de concesión portuaria, de ii) de pago de salarios, prestaciones sociales e indemnizaciones laborales, así como la vigencia de la iii) póliza de responsabilidad civil extracontractual, incumpliendo lo establecido en la cláusula decimoquinta del contrato de concesión portuaria No. 001 de 2014; sin embargo, no se evidenció que se haya iniciado un procedimiento administrativo sancionatorio al respecto, ni que se haya hecho una solicitud de declaratoria de caducidad al contrato de concesión No. 001 de 2014 que incluya este incumplimiento, lo cual incumple la función del Equipo de Coordinación y Seguimiento del proyecto establecida en el literal (f) de la sección 2.2.2 del Manual de Seguimiento a Proyectos e Interventoría y Supervisión Contractual (GCSP-M-002), según la cual se debe:_x000D_
_x000D_
“Recomendar al ordenador del gasto respectivo la solicitud de inicio de procedimientos sancionatorios, en el marco de los contratos que se suscriban para la ejecución del proyecto, cuando a ello haya lugar (…)”_x000D_
_x000D_
Así como el artículo 84 de la Ley 1474 de 2011, según el cual la Supervisión es responsable de mantener informada a la Entidad contratante e los hechos o circunstancias que “puedan poner o pongan en riesgo el cumplimiento del contrato, o cuando tal incumplimiento se presente.”</t>
  </si>
  <si>
    <t>Sociedad Terminal de IFO'S</t>
  </si>
  <si>
    <t>Abril de 2021</t>
  </si>
  <si>
    <t>Finalizar la gestión necesaria de cara a la presentación al GIT Sancionatorios de la solicitud formal de inicio al procedimiento administrativo con el propósito de declarar el incumplimiento total y grave de las obligaciones previstas en el contrato de concesión portuaria No. 001 de 2014 y la consecuente declaratoria de caducidad del contrato a la Sociedad Portuaria Terminal de IFOS de acuerdo con el procedimiento establecido en el artículo 86 de la ley 1474 de 2011. (100%)</t>
  </si>
  <si>
    <t>24/05/2021</t>
  </si>
  <si>
    <t>31/03/2025</t>
  </si>
  <si>
    <t xml:space="preserve">
24/05/2021 Mediante correo electrónico se recibió acción de mejoramiento. (Daniel Felipe Sáenz Lozano)
01/12/2021 Teniendo en cuenta que el plan de mejoramiento vence el 31-12-2021, mediante correo electrónico se solicitó remitir evidencias que acrediten el cumplimiento del mismo. (Daniel Felipe Sáenz Lozano)
06/12/2021 Ante la solicitud de la Oficina de Control Interno, la Supervisión informa que "Mediante el presente correo se informa que la solicitud de inicio de proceso de caducidad se encuentra en revisión y complemento  final del documento, lo anterior teniendo en cuenta el 29 de noviembre de 2021 se realizó visita de seguimiento al proyecto evidenciado el estado actual de la terminal, con el fin de incorporarlo a la solicitud de inicio de proceso de caducidad como evidencia objetiva.
Así las cosas, una vez se tenga la versión final de documento y respectiva remisión al GIT de Sancionatorios, se remitirá la evidencia a la Oficina de Control Interno."
Al respecto se solicitó remitir la documentación que acredite el cumplimiento del plan de mejoramiento antes del 31-12-2021. (Daniel Felipe Sáenz Lozano)
23/12/2021  -Modificación de fecha- Mediante correo electrónico la Supervisión informa que "(...) nos encontramos en el proceso de ajuste a la solicitud de inicio de proceso de caducidad en virtud del contrato de concesión portuaria No.001 de 2014 otorgado a la Sociedad Portuaria Terminal de IFOS , teniendo en cuenta lo identificado en la visita realizada el pasado 29 de noviembre de 2021. Por lo anterior solicitamos plazo de entrega de evidencia del PMP hasta el 30 de mayo de 2022, sin perjuicio de entregarla con anterioridad una vez se radique el documento al GIT de Sancionatorios."; razón por la cual, se establece 30/05/2022 como fecha de terminación del plan de mejoramiento. (Daniel Felipe Sáenz Lozano)
12/05/2022  -Modificación de fecha- Mediante correo electrónico del 12 de mayo de 2022, el Líder del Equipo de Coordinación y Seguimiento informó:
"En virtud del Plan de mejoramiento planteado para la no conformidad No. 3881, se informa que el equipo de seguimiento al proyecto se encuentra realizando mejoras a proyección de documento de caducidad, de acuerdo con las últimas actuaciones realizadas como lo son la declaratoria de incumplimiento a la no ejecución del plan de inversiones, así como el estado del sancionatorio por presunto incumplimiento al no pago de la contraprestación. Por lo anterior de manera respuesta solicitamos plazo hasta el 20 de julio de la presente vigencia y así presentar la evidencia correspondiente."
Por lo tanto, se establece 20 de julio de 2022 como fecha de terminación del plan de mejoramiento. (Daniel Felipe Sáenz Lozano)
30/06/2022  -Modificación de fecha- Mediante correo electrónico del 30/06/2022 la Supervisión informó y solicitó:
"En virtud del Plan de mejoramiento planteado para la no conformidad No. 3881, informamos que como equipo de seguimiento remitimos solicitud a la Dirección General Marítima -DIMAR con radicado ANI No. 20223030182381 referente a registros de zarpe y atraque para el periodo comprendido desde el 01 de enero de 2019 hasta el 30 de junio de 2022, lo anterior para tener como evidencia los movimientos presentados en la terminal portuaria y así mismo relacionarlo con lo evidenciado en la última visita de seguimiento.
Por lo anterior y con el fin de incorporar evidencias correspondientes una vez se obtenga la respectiva respuesta de DIMAR, se solicita otorgar plazo hasta el 30 de marzo de 2023."
En virtud de lo anterior se estableción 30/03/2023 como fecha de terminación del plan de mejoramiento.  (Daniel Felipe Sáenz Lozano)
14/03/2023  -Modificación de fecha- Mediante correo electrónico del 09-03-2023 la Supervísión informó:
"Por medio del presente me permito solicitar ampliar el plazo para el cumplimento del plan de mejoramiento a la no conformidad No. 3881 hasta el 10 marzo 2024, toda vez que a la fecha se adelanta el trámite de tasación de perjuicios y posteriormente su inclusión en la proyección de proceso sancionatorio tendiente a la caducidad del contrato, y así mismo la revisión por parte del equipo de apoyo al proyecto y sus respectivos gerentes."
Por lo anterior, se establece 10-03-2024 como fecha de terminación del plan de mejoramiento. (Daniel Felipe Sáenz Lozano)
6/03/2024 Mediante correo electrónico se solicitó al Líder del Equipo de Supervisión las evidencias del cumplimiento del plan de mejoramiento. (Daniel Felipe Sáenz Lozano)
8/03/2024  -Modificación de fecha- Mediante correo electrónico el Líder del Equipo de Coordinación y Seguimiento presentó la siguiente justificación para establacer 31/03/2025 como fecha de terminación del plan de mejoramiento:
"Hasta la fecha, se tienen los siguientes avances:
Emisión de memorando con informe de supervisión, identificado con el número N. 20233030138323 del 14-09-23, en el cual se solicita el inicio del proceso de caducidad.
El Grupo de Trabajo (GIT) financiero se encuentra inmerso en la elaboración de un concepto detallado sobre la liquidación de la cláusula pecuniaria y los perjuicios. Dicha tarea responde a la solicitud de tasación de perjuicios emitida, buscando así una evaluación exhaustiva y precisa de los aspectos financieros involucrados.
La Defensa Judicial, a través del memorando N. 20237010137653, ha recomendado la emisión de un oficio dirigido al representante legal, revisor fiscal e integrantes de la junta directiva de la sociedad.
Actualmente se continúan adelantando las gestiones con la necesidad de concluir de manera satisfactoria los procesos en curso, por lo anterior nos permitimos solicitar una prórroga de un año para continuar con el desarrollo y la culminación exitosa del plan de mejoramiento establecido en el contrato de concesión." (Daniel Felipe Sáenz Lozano)</t>
  </si>
  <si>
    <t>https://anionline.sharepoint.com/:f:/s/PMPMotor/EixV4fZIjTlHpZEk6ZO2BlEBhlqgNgcwkJP8f8G72e-dmQ?e=Xm8kh4</t>
  </si>
  <si>
    <t>1.	No se evidencia la publicación del Registro de publicaciones en la página web de la Entidad, lo cual presuntamente incumple el Literal j) del Artículo 11o. Información mínima obligatoria respecto a servicios, procedimientos y funcionamiento del sujeto obligado de la Ley 1712 de 2014. De igual manera, contraviene lo estipulado en la subcategoría 10.7 del anexo 1 de la Resolución 3564 de 2015.</t>
  </si>
  <si>
    <t>Revisar el cumplimiento de la Ley 1712 de 2014 en la página Web de
la ANI.( Literal j y Literal i)) del Artículo 11º).</t>
  </si>
  <si>
    <t xml:space="preserve">
5/11/2021 Se vrifica la información en la pagina web de la Entidad se encuentra actualizada a 30 de julio de 2021 y fecha de publicación 30 de agosto de 2021 en el siguiente vinculo https://www.ani.gov.co/sites/default/files/pagina_web-esquema_de_publicacion_julio_2021.xlsx (Juan Diego Toro Bautista)</t>
  </si>
  <si>
    <t>30/04/2021</t>
  </si>
  <si>
    <t>No se evidencia en los Componentes del Esquema de Publicación de Información la participación ciudadana en la definición del esquema, lo cual presuntamente incumple el Literal i) del Artículo 11o. Información mínima obligatoria respecto a servicios, procedimientos y funcionamiento del sujeto obligado de la Ley 1712 de 2014.</t>
  </si>
  <si>
    <t>Revisar el cumplimiento de la Resolución 3564 de 2015 en la página
Web de la ANI. (subcategoría 10.7, subcategoría 6.5. Participación en
la formulación de Políticas del anexo 1).</t>
  </si>
  <si>
    <t xml:space="preserve">
5/11/2021 Se verifica en el esquema de publicación actualizado la incorporación del componente de participación ciudadana. Este esquema se actualizó el 30 de julio de 2021 y se publicó el 30 de agosto de 2021 bajo el link: https://www.ani.gov.co/sites/default/files/pagina_web-esquema_de_publicacion_julio_2021.xlsx (Juan Diego Toro Bautista)</t>
  </si>
  <si>
    <t>No se evidencian los mecanismos o procedimientos que deben seguir los ciudadanos, usuarios o interesados para participar en la formulación de políticas, en el control o en la evaluación de la gestión institucional, indicando: a. Sujetos que pueden participar; b. Medios presenciales y electrónicos; y c. Áreas responsables de la orientación y vigilancia para su cumplimiento., así como, tampoco se evidencian los resultados de la participación ciudadana en la elaboración de los planes de la Entidad. Lo anterior contraviene lo requerido en la subcategoría 6.5. Participación en la formulación de Políticas, definida en el anexo 1 de la Resolución 3564 de 2015.</t>
  </si>
  <si>
    <t>31/08/2022</t>
  </si>
  <si>
    <t>Publicar en la página Web de la ANI el “Registro de publicaciones” el
“Componentes del Esquema de Publicación de Información” y el
“mecanismo o procedimiento que deben seguir los ciudadanos,
usuarios o interesados para participar en la formulación de políticas”.</t>
  </si>
  <si>
    <t>5/11/2021 Se verifica la incorporación de los mecanismos que deben seguir los ciudadanos en el esquema de publicación actualizado el 30 de julio de 2021 y publicado en la página web de la Entidad el 30 de agosto de 2021 bajo el link: https://www.ani.gov.co/sites/default/files/pagina_web-esquema_de_publicacion_julio_2021.xlsx (Juan Diego Toro Bautista)</t>
  </si>
  <si>
    <t>https://anionline.sharepoint.com/:f:/s/PMPMotor/EhRME98vW9hJh0Y-ZfmSa9kB6BCva5WZDE4LlvUnfB0Llg?e=utq9rW</t>
  </si>
  <si>
    <t xml:space="preserve">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de repetición:
i) Resolución 14605 del 14 de octubre de 2020, Vicepresidencia Jurídica, y ii) Resolución 15565 del 29 de octubre de 2020, Vicepresidencia de Planeación, Riesgos y Entorno. 
Se unifica con lo descrito en la NC 3872
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t>
  </si>
  <si>
    <t>“Informe de seguimiento al cumplimiento de las Acciones de Repetición. Período 1º de abril al 31 de octubre de 2022”</t>
  </si>
  <si>
    <t>29/11/2022</t>
  </si>
  <si>
    <t xml:space="preserve">1.	Establecer un instrumento de control que contenga alertas del vencimiento de términos para el estudio por parte del Comité de Conciliación y la presentación de la demanda, cuando resulte procedente. 
2.	Someter a consideración del Comité de Conciliación los asuntos objeto de las NC. 
3.	Emitir concepto que defina con claridad los elementos o requisitos indispensables para que resulte procedente someter a estudio del Comité de Conciliación la recomendación de iniciar o no acción de repetición 
4.	Someter a aprobación del Comité de Conciliación el concepto emitido a efectos que se impartan los lineamientos respecto de aquellos asuntos que no requieren ser sometidos a consideración del mismo, en relación con la procedencia de la acción de repetición. 
5.	Poner en conocimiento de los apoderados del GIT de trabajo de Defensa Judicial y del GIT Jurídico Predial los lineamientos impartidos por parte del Comité de Conciliación. </t>
  </si>
  <si>
    <t>14/07/2021</t>
  </si>
  <si>
    <t xml:space="preserve">
9/12/2022 En "Informe de seguimiento a las Acciones de Repeticiòn. Perìdo 1ª de abril al 31 de octubre de 2022", se detrminò el cierre de la No conformidad: _x000D_
“De lo expuesto, se evidencia que el Grupo Interno de Trabajo de Defensa Judicial dio cumplimiento al Plan de Mejoramiento formulado en la No conformidad 3885._x000D_
Ahora, en cuanto a la eficacia de este, de todo lo expuesto en el presente informe, las evidencias y verificación por parte de la Oficina de Control Interno, hasta el 31 de octubre de 2022, se sometieron a consideración del Comité de Conciliación todos los actos administrativos, y respecto de los mismos se tomó la decisión de fondo correspondiente. _x000D_
En consecuencia, se hace un reconocimiento especial al Grupo Interno de Trabajo de Defensa Judicial, por la buena gestión en la implementación de acciones de mejoramiento que demuestran efectividad para garantizar el cumplimiento de lo establecido en el Decreto 1167 de 2016 “Por el cual se modifican y se suprimen algunas disposiciones del Decreto 1069 de 2015, Decreto Único Reglamentario del Sector Justicia y del Derecho” Artículo 3, modificatorio del artículo 2.2.4.3.1.2.12. del Decreto 1069 de 2015, de la Acción de Repetición._x000D_
Teniendo en cuenta no solo el cumplimiento, sino la eficacia del Plan de Mejoramiento formulado en la No conformidad 3885 del Plan de Mejoramiento por Procesos, se procede a su cierre”. (Martha Guzmán León)</t>
  </si>
  <si>
    <t>30/09/2021 Mediante Memorando 20217010130453 del 29 de septiembre de 2021, el Coordinador del GIT de Defensa Judicial, frente a esta NC - 3885- solicitò:  "ampliaciòn del plazo hasta el 30 de noviembre de 2021, teniendo en cuenta que se encuentran en evaluaciòn los mecanismos a adoptar para la coordinaciòn entre las àreas de Defensa Judicial y Jurìdico Predial, para el control y seguimiento de los pagos realizados en el marco de procesos de expropiaciòn y su remisiòn a estudio del Comitè de Conciliaciòn". Asì mismo, se relacionaron las UM que se formularon, para esta no conformidad.  (Martha Guzmán León)
4/11/2021 A través de correo electrónico del 14 de octubre de 2021, informè al Coordinador del Grupo Interno de Trabajo de Defensa Judicial, el estado de la no conformidad con corte a 30 de septiembre de 2021: abierta con plan, fecha de terminación 30 de noviembre de 2021.
En Informe "Seguimiento a las Acciones de Repeticiòn del 1ª de abril al 31 de julio de 2021", se determinò: "En consideración a que, los actos administrativos: i) Resolución 14605 del 14 de octubre de 2020, Vicepresidencia Jurídica, y ii) Resolución 15565 del 29 de octubre de 2020, Vicepresidencia de Planeación, Riesgos y Entorno, no se han presentado al Comité de Conciliación, para que se adopte la decisión de iniciar o no demanda en ejercicio del medio de control repetición, la no conformidad se mantiene." (Martha Guzmán León)
10/12/2021 1. Mediante correo electrónico del 4 de noviembre de 2021, se informó a la Doctora Liliana Marcela Poveda Buendía, Coordinadora del Grupo Interno de Trabajo de Defensa Judicial - Encargada, el estado de la no conformidad 3885 del Plan de Mejoramiento por Procesos, Seguimiento a las Acciones de Repetición.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3885 del Plan de Mejoramiento por Procesos, de Seguimiento a las Acciones de Repetición.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26/01/2022 Mediante Memorando 20217010165863 del 17 de diciembre de 2021, el Coordinador del Grupo Interno de Trabajo de Defensa Judicial, solicitó la ampliación del plazo de cumplimiento, hasta el 30 de junio de 2022.    (Martha Guzmán León)
27/02/2022 Reunión el 24 de febrero de 2022, con el Coordinador del Grupo Interno de Trabajo de Defensa Judicial, y el Secretario Técnico del Comité de Conciliación, de seguimiento a la No conformidad 3885 del Plan de Mejoramiento por Procesos.  (Martha Guzmán León)
18/03/2022 Mediante Memorando 20227010039663 del 28 de febrero de 2022, el Coordinador GIT de Defensa Judicial, solicito: "(...) unificación y ampliación del término de cumplimiento de Plan de Mejoramiento - No Conformidades No. 3872 y 3885. (...) tener como fecha final de cumplimiento el 30 de junio de 2022" 
A través de correo electrónico del 1ª de marzo de 2022, se informó que: "(... el estudio y análisis para determinar si es procedente su solicitud, se hará en el Informe de seguimiento a las Acciones de Repetición, período 1° de diciembre de 2021 al 31 de marzo de 2022, que se adelantará en abril del año en curso". En cuanto a la ampliación del tèrmino de cumplimiento, se hará hasta el 30 de junio de 2022.
 (Martha Guzmán León)
18/03/2022 En el mismo correo del 1º de marzo de 2022, se dijo: "(...)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Repetición."  (Martha Guzmán León)
23/03/2022  -Modificación de fecha- De acuerdo con lo solicitado vía correo electrónico por el auditor y de acuerdo con el memorando 20227010039663 del 28 de febrero de 2022 (2021)
12/05/2022 Mediante Memorando 20227010039663 del 28 de febrero de 2022, el Coordinador del Grupo Interno de Trabajo de Defensa Judicial, solicitó la unificación y ampliación del término de cumplimiento del Plan de Mejoramiento - No Conformidades 3872 y 3885. 
En "Informe de seguimiento a las Acciones de Repeticiòn del 1 de diciembre de 2021 al 31 de marzo de 2022", se estableciò: 
"El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 (Martha Guzmán León)
3/06/2022 A travès de correo electrònico del 25 de mayo de 2022, se informò al Coordinador del Grupo Interno de Trabajo de Defensa Judicial que, se unificaron las No conformidades 3872 y 3885, del Plan de Mejoramiento por Procesos. La No conformidad 3872 quedó en estado cerrada, integrada a la No conformidad 3885.  De otra parte, se incorporó el nuevo Plan de Mejoramiento formulado, con fecha de terminación 30 de junio de 2022. 
 (Martha Guzmán León)
14/07/2022 Mediante Memorando 20227010081673 del 30 de junio de 2022, el Coordinador del Grupo Interno de Trabajo de Defensa Judicial, en procura del cumplimiento del Plan de Mejoramiento formulado para la No Conformidad 3885,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del plan de mejoramiento de la No conformidad 3885, asociada a los Informes de Seguimiento al cumplimiento de las Acciones de Repetición.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 3885 del Plan de Mejoramiento por Procesos, asociada a los Seguimientos a las Acciones de Repetición. Mediante Memorando 20227010093753 del 29 de julio de 2022, presentó el informe de las actividades adelantadas con soportes._x000D_
_x000D_
Mediante Memorando 20227010093693 del 29 de julio de 2022, el Coordinador del Grupo Interno de Trabajo de Defensa Judicial, solicitó la ampliación del plazo de cumplimiento del Plan de Mejoramiento formulado, hasta el 30 de agosto de 2022. Mediante correo electrónico del 10 de agosto de 2022, solicité al Administrador del PMP su apoyo, para incorporar en la No conformidad 3885 la nueva fecha de cumplimiento del Plan de Mejoramiento, hasta el 30 de agosto de 2022.  _x000D_
 (Martha Guzmán León)
12/08/2022  -Modificación de fecha- Mediante correo electrónico de fecha 10 de agosto de 2022 el auditor solicita la ampliación del plazo hasta el 30 de agosto de 2022, con base en el memorando 20227010093693 remitido por la dependencia el 29 de julio de 2022. (2021)
13/10/2022 Mediante Memorando 20227010093753 del 29 de julio de 2022, el Coordinador del Grupo Interno de Trabajo de Defensa Judicial, presentó informe de cumplimiento del Plan de Mejoramiento formulado No conformidad 3885. Los soportes se incorporan al Repositorio SharePoint Documentos asociados al Plan de Mejoramiento por Procesos – PMP de la Oficina de Control Interno. En Seguimiento a las Acciones de Repetición en la ANI, de noviembre de 2022, se evaluará la efectividad, con el fin de determinar si es procedente o no, el cierre de la No conformidad._x000D_
_x000D_
Numeral 1. Establecer un instrumento de control que contenga alertas del vencimiento de términos para el estudio por parte del Comité de Conciliación y la presentación de la demanda, cuando resulte procedente: _x000D_
Acción: El equipo del GIT de Defensa Judicial cuenta con el formato GEJU-F-043 “FORMATO CONTROL DE PAGOS DE SENTENCIAS - CONCILIACIONES – LAUDOS Y GESTIÓN DE LA ACCIÓN DE REPETICIÓN”, el cual permite llevar un control en cuanto a los términos para los asuntos que requieren ser sometidos ante el Comité de Conciliación. Se aportó la evidencia._x000D_
_x000D_
Numeral 2. Someter a consideración del Comité de Conciliación los asuntos objeto de las NC:_x000D_
Acción: En sesión de fecha 30 de marzo de 2022 se sometieron los asuntos objeto de la No Conformidad No. 3855. Se aportó la evidencia. _x000D_
_x000D_
Numeral 3. Emitir concepto que defina con claridad los elementos o requisitos indispensables para que resulte procedente someter a estudio del Comité de Conciliación la recomendación de iniciar o no acción de repetición:  _x000D_
Acción: El GIT de Defensa Judicial en asocio con el GIT Jurídico Predial elaboraron los lineamientos sobre la improcedencia de los asuntos que no son objeto de estudio por parte del Comité de Conciliación. Se aportó la evidencia. _x000D_
_x000D_
Numeral 4. Someter a aprobación del Comité de Conciliación el concepto emitido a efectos que se impartan los lineamientos respecto de aquellos asuntos que no requieren ser sometidos a consideración del mismo, en relación con la procedencia de la acción de repetición: _x000D_
Acción: En sesión de fecha 2 de junio de 2022 se sometió ante el Comité de Conciliación los lineamientos sobre la procedencia de los asuntos que deben ser objeto de estudio por parte del Comité de Conciliación. Se aportó la evidencia._x000D_
_x000D_
Numeral 5. Poner en conocimiento de los apoderados del GIT de trabajo de Defensa Judicial y del GIT Jurídico Predial los lineamientos impartidos por parte del Comité de Conciliación:_x000D_
Acción: Mediante memorando 20227010091913 de fecha 26 de julio se comunicó al GIT Jurídico Predial los lineamientos sobre la Improcedencia de la acción de Repetición, en la misma fecha se comunicó mediante correo electrónico el mismo documento a los abogados del GIT de defensa Judicial. Se aportó la evidencia.  (Martha Guzmán León)
14/10/2022 A través de correo electrónico del 27 de septiembre de 2022, hice seguimiento alertando al Coordinador del Grupo Interno de Trabajo de Defendsa Judicial que, desde el 30 de agosto de 2022, se encuentra vencido el término de cumplimiento del Plan de Mejoramiento formulado. El mismo día aportó las evidencias de cumplimiento.  (Martha Guzmán León)
9/12/2022 A través de correo electrónico del 30 de noviembre de 2022, se informó al Coordinador del Grupo Interno de Trabajo de Defensa Judicial, en relación con la No conformidad 3885 asociada a los seguimientos al cumplimiento de las Acciones de Repetición, que se hacen las anotaciones pertinentes y cierre de la misma en el Plan de Mejoramiento por Procesos, con soporte en el “Informe de seguimiento al cumplimiento de las Acciones de Repetición. Período 1º de abril al 31 de octubre de 2022”._x000D_
_x000D_
 (Martha Guzmán León)</t>
  </si>
  <si>
    <t>https://anionline.sharepoint.com/:f:/s/PMPMotor/EjtGAQwvLftCrZAluaH-OjYBZM-IcJYQP1GwGIf1X7bOkw?e=UTvaSh</t>
  </si>
  <si>
    <t>5.1	Se observó que el informe correspondiente al cuarto (4°) trimestre de 2020, se omitió informar lo referente con el número de solicitudes que fueron trasladadas a otras instituciones, incumpliéndose con lo señalado en el artículo 2.1.1.6.2 del Decreto 1081 del 26 de mayo de 2015, el cual señala” El informe debe discriminar la siguiente información mínima “(…) El número de solicitudes que fueron trasladadas (…)”</t>
  </si>
  <si>
    <t xml:space="preserve">
8/06/2021 El 04/06/2021: La OCI, realiza la verificación del ajuste, informado por la VAF, evidenciándose que en la publicación del “Informe Cuarto Trimestre 2020 Servicio al Ciudadano, página 6, aparece en la actualidad el dato correspondiente con el número los traslados, para lo cual se precisa que:  La Agencia durante el CUARTO trimestre del año 2020, ha recibido peticiones en traslado y ha dado traslado de peticiones, a un total de (657) documentos”. (Luz Mary Hernández Villadiego)
8/06/2021 Mediante memorando Rad. 20214000079023 del 26/05/2021, la VAF informa y soporta que: “Se ajustó el informe del cuarto trimestre de 2020, de acuerdo con las indicaciones dadas por la Oficina de Control Interno, el cual puede consultarse en el siguiente enlace: https://www.ani.gov.co/sites/default/files/informe_-_4to_trimestre_2020_- _servicio_al_ciudadano_3.pdf. “ (Luz Mary Hernández Villadiego)</t>
  </si>
  <si>
    <t>5.2	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t>
  </si>
  <si>
    <t xml:space="preserve">La VAF, informa que: “5.2 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 _x000D_
_x000D_
La VP- Ejecutiva, informa mediante memorando rad. No. 20215000082773 del 03/06/2021, que, se implementaran las siguientes acciones de mejora para la atención de requerimientos:_x000D_
1. Se enlazarán las respuestas en Orfeo a los radicados padres correspondientes y/o se cargará la respuesta en formato PDF._x000D_
 2. Se remitirá copia al peticionario cuando se den traslados por competencia a otras entidades._x000D_
</t>
  </si>
  <si>
    <t xml:space="preserve">
8/06/2021 El 08/06/2021: Se realiza revisión de las acciones propuestas por dos (2) de las seis (6) Vicepresidencias. (Luz Mary Hernández Villadiego)
14/07/2021 La Vicepresidencia de Planeación, mediante memorando Rad. 20216010087513,  envía plan de mejoramiento con cinco (5) acciones de mejora, cuya fecha de finalización es 31/12/2021, así: 1) Verificar semanalmente y emitir alerta a las Gerencias de la VPRE sobre las PQRS que se reportan fuera de termino en el ORFEO, 2) Realizar seguimiento trimestral a las alertas preliminares preventivas emitidas por parte de la OCI, 3) Presentar Informe de manera trimestral a la Vicepresidente de la VPRE , con el estado de las PQRS y requerimientos de Entes de control, 4) Realizar seguimiento constante a las PQRS que se referencian como incumplidas en las diferentes Gerencias de la VPRE, según los informes mensuales del estado de las PQRS, emitido por la Oficina de Servicio al Ciudadano y 5) Solicitar capacitaciones y generar socializaciones sobre PQRS y manejo de ORFEO a los colaboradores de la VPRE por parte de la Oficina de Servicio al Ciudadano.(cuando aplique)._x000D_
La Vicepresidencia Jurídica, mediante correo electrónico de fecha 28/06/2021, informó que: de conformidad con la reunión llevada a cabo el viernes pasado (25/06/2021), relacionada con la presentación del plan de mejoramiento correspondiente a la No Conformidad general (3887) contenida en el informe de evaluación de PQRS – Segundo semestre 2020, a continuación, se informan las acciones de mejora correspondientes a la VJ:_x000D_
-	Acciones de mejora permanente: Llevar a cabo un seguimiento quincenal de las PQRS recibidas por las gerencias de la VJ y el estado de avance de la respuesta correspondiente. Lo anterior, con el fin de tener un control sobre el cumplimiento de tiempos y cargue de los documentos a que haya lugar. (fecha de cumplimiento diciembre 2021)_x000D_
-	Solicitar mesa de trabajo con la oficina de Atención al Ciudadano, con el fin de revisar los parámetros de asignación de las PQRS. Ello, en aras de garantizar que las mismas sean asignadas a la dependencia correspondiente. (fecha de cumplimiento agosto de 2021)._x000D_
_x000D_
La Vicepresidencia de Estructuración, mediante correo electrónico de fecha 21/06/2021, informó que:  Con el fin de atender de manera completa las diferentes observaciones que se presentaron por parte del Grupo de Control Interno, se presentan las siguientes Unidades de Medida:_x000D_
1.	Reunión de Capacitación a los nuevos y antiguos funcionarios de la Vicepresidencia: Con el fin de actualizar y recordar la importancia de atender de manera efectiva los requerimientos presentados por las distintas entidades o personas naturales, se llevó a cabo reuniones con los equipos de trabajo, donde se les explico de manera completa los términos para atender las peticiones externas. Como soporte de lo anterior, se adjunta el listado de asistencia y link de la Reunión._x000D_
2.	Seguimiento de requerimientos pendientes y funcionarios asignados: Con el fin de mantener un seguimiento efectivo a los requerimientos y que los funcionarios respectivos no pasen por alto los mismo, se envía correo recordando los PQRS pendientes con el fin de atenderlos dentro del término respectivo._x000D_
3.	Como soporte, se adjuntan algunos de los correos que se remiten a los respectivos funcionarios._x000D_
 (Luz Mary Hernández Villadiego)
16/07/2021 El 16/07/2021: La OCI, realiza seguimiento, mediante llamada telefónica efectuada al enlace de la VP- Gestión, para lo cual esa dependencia, informó en correo electrónico del 16/07/2021, lo siguiente: “Expuesto lo anterior y en línea de la mejora continua se realizará desde la VGC:_x000D_
 _x000D_
Se implementarán las siguientes acciones de mejora para la atención de requerimientos:_x000D_
1. Se enlazarán las respuestas en Orfeo a los radicados padres correspondientes y/o se cargará la respuesta en formato PDF._x000D_
2. Se remitirá copia al peticionario cuando se den traslados por competencia a otras entidades._x000D_
3. Se realizará reuniones y/o charlas con los equipos de trabajo con el fin de exponer y explicar lo observado y que ello contribuya a la mejora del trabajo”._x000D_
 _x000D_
Control Interno, en correo electrònico, (16/07/2021) solicito que soportes de las acciones de mejora que se realicen en su momento, con la finalidad de tener evidencias de la ejecuciòn de cada una de ellas.  (Luz Mary Hernández Villadiego)
7/10/2021 07/10/2021: Mediante correo electrónico, la OCI, requirió a la VP- jurídica, soporte de la ejecución de la (2da) acción de mejora, propuesta (Mesa de Trabajo) para desarrollar en agosto de 2021. (Luz Mary Hernández Villadiego)
12/11/2021 En correo electrónico enviado por la OCI, se realiza seguimiento, motivo por el cual se solicita indicar los avances y/o novedades soportadas al respecto. En respuesta ofrecida por la VP Juricica el 11/11/2021 y la Vp- gestión Contractual, se indica los siguiente: _x000D_
Frente a la presente no conformidad la VJ presentó un Plan de Mejoramiento consistente en: _x000D_
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Y_x000D_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
_x000D_
VP- Gestión Contractual, en correo de fecha 10/11/2021, informa que: Pendiente por realizar la actividad 3 indicadas y relacionadas con: La realización de las_x000D_
reuniones y/o charlas con los equipos de trabajo respecto con lo observado._x000D_
 (Luz Mary Hernández Villadiego)
10/02/2022 _x000D_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
_x000D_
En correo electrónico del 11/11/2021: La Vicepresidencia de Estructuración informa que:  Con el fin de dar respuesta al correo remitido el lunes 8 de noviembre de 2021, esta vicepresidencia se permite informar lo siguiente:_x000D_
Con el fin de atender los requerimientos de manera completa y dentro de los plazos normativos, se remite soporte del recordatorio que se hace a cada responsable de la petición o requerimiento presentado._x000D_
Esto, con el fin de garantizar que el supervisor o gerente está al tanto del tiempo de respuesta y evitar que se responda de manera tardía. _x000D_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
_x000D_
En correo del 09/11/2021 La VPRE envió soportes para las no conformidades 3854, 3856, 3857, 3858 y 3887, así:_x000D_
•	Correo informe PQRS 3 trimestre VPRE: Correo donde se envía el informe trimestral del estado de las PQRS de la VPRE._x000D_
•	Correo seguimiento PQRS VPRE: Correo semanal donde el GITP reporta a los usuarios de la VPRE las demoras o incumplimientos en las respuestas._x000D_
•	Correo reenvió seguimiento PQRS Atención al ciudadano: Correo mensual de Atención al ciudadano donde el GITP realiza seguimiento._x000D_
_x000D_
En correo del 10/11/2021, la Vicepresidencia de Gestión contractual informó que: Para la NO Conformidad 3887 de 2021, al respecto se informa que, dada la vinculación en propiedad del nuevo Vicepresidente Dr. Juan Francisco Arboleda Osorio, está pendiente la realización de las reuniones y/o charlas con los equipos de trabajo respecto de lo observado; tal como se indicó previamente como actividad desde VGC._x000D_
_x000D_
En Correo del 08/11/2021, la Vicepresidencia Jurídica informa lo siguiente: _x000D_
Frente a la presente no conformidad la VJ presentó un Plan de Mejoramiento consistente en: 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
_x000D_
En correo del 10/02/2022, la OCI, requirió a la Vicepresidencia de Gestión Contractual informar si existía algún avance y/o gestión soportada en cuanto al compromiso por esa dependencia en el correo del 10/11/2021, y el cual hacía referencia a la realización de las reuniones y/o charlas con los equipos de trabajo respecto de lo observado. _x000D_
_x000D_
_x000D_
_x000D_
 (Luz Mary Hernández Villadiego)
11/02/2022 En correo electrónico del 10/02/2022, la Vicepresidencia de Gestión Contractual informa que: La Vicepresidencia de Gestión Contractual -VGC realizó las respectivas reuniones y/o charlas, de la resultante y en consideración sobre los temas particulares de atención a las Peticiones, Quejas y Reclamos (PQR´s), se determinó adicional a lo expuesto y revisado el contexto de que tratan, la contratación de una Profesional para realizar actividades de soporte a la VGC en esa materia y con ello, fortalecer los seguimientos respectivos en el marco de la atención a los PQR's entre otros. De este modo, se informa que bajo el contrato de prestación de servicios VGC-303-2022, se contrató a la Ing. Beatriz Juliana Vanegas García; quien además es la persona enlace en esta materia. En estes sentido se palida y se procede cerra por parte de la OCI, la No Conformidad. (Luz Mary Hernández Villadiego)</t>
  </si>
  <si>
    <t>https://anionline.sharepoint.com/:f:/s/PMPMotor/EvI1m3xHH6FCmoPGCp8jGpIBN-Kmag_QlhnwC9PvUxKvKQ?e=2QalPd</t>
  </si>
  <si>
    <t>Se evidenció incumplimiento del procedimiento GCSP-P-035 de 22 de mayo de 2018, toda vez que no se observó en el ejercicio auditor los soportes de los registros GADF-F-010 (pasos 1 y 3), el acta de reunión SEPG-F-027 (pasos 10 al 13 y 16 al 19 y 21) y el registro de asistencia SEPG-F-016 (pasos 10 al 13, 19 y 21), en los expedientes Accesos Cali, Buga-Loboguerrero – Buenaventura y Canal del Dique, como se ilustró en el cuerpo del presente informe.</t>
  </si>
  <si>
    <t>Consultas previas</t>
  </si>
  <si>
    <t>Mayo de 2021</t>
  </si>
  <si>
    <t>Actualización del procedimiento Desarrollo y Seguimiento a Consultas Previas, GCSP-P-035 V1</t>
  </si>
  <si>
    <t>25/10/2021</t>
  </si>
  <si>
    <t>30/11/2021 Se envió solicitud de información para seguimiento el 25/10/2021 y el 30/11/2021.  (Andrés Fernando Huérfano Huérfano)
29/06/2022 Se envía correo de seguimiento.  (Andrés Fernando Huérfano Huérfano)
12/08/2022  -Modificación de fecha- Mediante correo electrónico de fecha 29 de julio de 2022, el auditor, remite solicitud para modificación de la fecha de terminación para el 30 de agosto de 2022. (2021)
09/09/2022 Mediante correo de 09/09/2022, se envió recordatorio sobre el vencimiento.  (Andrés Fernando Huérfano Huérfano)
20/09/2022 El 20/09/2022 se recibe correo mediante el que informan: "a la fecha no hemos obtenido respuesta por parte de la Vicepresidencia de Estructuración, razón por la cual, se procederá nuevamente a remitir la comunicación a la VE reiterando la necesidad de poder contar con los aportes para el ajuste del procedimiento". Solicitan prórroga hasta el 20/10/2022. (Andrés Fernando Huérfano Huérfano)
22/03/2022 De acuerdo a instrucciones de la jefatura se reasigna la responsabilidad de la gestión de esta No Conformidad pasando de Andrés Fernando Huérfano Huérfano a Keiri Yulith Araújo Rodríguez. (Juan Diego Toro Bautista)
22/03/2023 Mediante correo electrónico solicité a los responsables la remisión de los soportes que evidencian el cumplimiento de las Unidades de Medida propuestas para la No Conformidad, teniendo en cuenta que se encuentra en estado vencida. (Keiri Yulith Araújo Rodríguez)
5/06/2023 Mediante correo electrónico del 5/06/2023, reiteré a la VPRE la solicitud de la remisión de los soportes que evidencien el cumplimiento del Plan de Mejoramiento propuesto. (Keiri Yulith Araújo Rodríguez)
8/06/2023 Mediante correo electrónico del 7/06/2023, la VPRE solicitó ajuste en las unidades de medida, para que sea únicamente la actualización del procedimiento "GCSP-P-035 - DESARROLLO Y SEGUIMIENTO  A CONSULTAS  PREVIAS" y ampliación de término del plan de mejoramiento para el 30 de diciembre de 2023. (Keiri Yulith Araújo Rodríguez)
08/06/2023 Mediante correo electrónico del 8 de junio de 2023 la auditora solicita la modificación de la fecha y del plan. Siendo la nueva fecha de terminación 30/12/2023, (Juan Diego Toro Bautista) 
26/12/2023 Mediante correo electrónico del 12 de diciembre de 2023, la OCI remitió recordatorio de próximo vencimiento del Plan de Mejoramiento (30 de diciembre de 2023). (Keiri Yulith Araújo Rodríguez)
26/12/2023 Mediante correo electrónico del 26 de diciembre de 2023, se solicitó al administrador de la herramienta PMP - Motor la modificación del término de vencimiento del PMP, teniendo en cuenta la solicitud de ampliación del término de cumplimiento del PMP para esta No Conformidad. (Keiri Yulith Araújo Rodríguez)</t>
  </si>
  <si>
    <t>31/05/2021</t>
  </si>
  <si>
    <t>https://anionline.sharepoint.com/:f:/s/PMPMotor/EsdBEdnWqK5Krui-ZHEteEIBi-sJnBmJXcd379XBZzvMBQ?e=Hd5TYm</t>
  </si>
  <si>
    <t xml:space="preserve">EXTEMPORANEIDAD DE LA CONCERTACIÓN DE COMPROMISOS FUNCIONALES Y COMPORTAMENTALES: _x000D_
Para el periodo de evaluación comprendido entre el 01 de febrero de 2020 al 31 de enero de 2021, se observó respecto de la concertación de compromisos funcionales y comportamentales del periodo anual del funcionario cuyo número de identificación termina en xxxxx593 que ésta se realizó por parte del evaluador -Gerente de Proyectos del GIT de Planeación- de manera extemporánea, como se ilustró en el contenido del informe, incumpliendo lo establecido en el artículo 3 del Acuerdo 617 de 2018.41 No conformidad que se informa al evaluador (Gerente de Proyectos del GIT de Planeación) y al GIT de Talento Humano para que en lo correspondiente de manera conjunta construyan las acciones de mejoramiento (preventivas y/o correctivas) a que haya lugar. </t>
  </si>
  <si>
    <t>1. Presentar la concertación de compromisos de la vigencia 2021 - 2022, firmada por las partes, que permita identificar que se concertó dentro de las términos establecidos._x000D_
_x000D_
2. Realizar la concertación de compromisos para la vigencia 2021 - 2022, en los términos establecidos._x000D_
_x000D_
3. Remitir al GIT de Talento Humano la concertación firmada por evaluado y evaluador, en donde se evidencie que ésta se concertó dentro de los plazos establecidos._x000D_
_x000D_
4. Remitir memorando al Gerente de Proyecto del GIT de Planeación Evaluador, indicando los plazos establecidos para la concertación y demás criterios relacionados con el proceso de evaluación del desempeño.</t>
  </si>
  <si>
    <t>21/02/2022</t>
  </si>
  <si>
    <t xml:space="preserve">
4/09/2023 De manera adicional a lo indicado respecto del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del_x000D_
Desempeño Laboral en la Entidad, radicada bajo No. 20231020063773 del_x000D_
2/05/2023 para la cual no se observó circunstancias que evidencien la continuidad de la No conformidad. De esto se concluye que no hay repetición de las causas identificadas en la No Conformidad 3889, formulada en el informe de seguimiento de la vigencia 2021. (Keiri Yulith Araújo Rodríguez)</t>
  </si>
  <si>
    <t xml:space="preserve">
9/08/2021 Se remitió el Plan de Mejoramiento vía correo electrónico del 8 de julio de 2021 por parte del GIT de Planeación. (Keiri Yulith Araújo Rodríguez)
30/09/2021 27/09/2021 Vía correo electrónico la OCI solicitó al G.I.T. de Talento Humano la remisión de soportes en el que se evidencie el cumplimiento de las unidades de medida propuestas._x000D_
_x000D_
 (Keiri Yulith Araújo Rodríguez)
30/09/2021 El 30/09/2021 vía correo electrónico el G.I.T. de Talento Humano remitió soporte de la Concertación de compromisos funcionales y comportamentales de fecha 15/02/2021 de funcionario cuyo No. de identificación termina en xxxxxx593, en el que se evidencia que la concertación se efectuó dentro del término establecido en el Art. 3 del acuerdo 617 de 2018 de la Comisión Nacional del Servicio Civil. Sin embargo no se evidencia la suscripción de la concertación por parte del evaluador. (Keiri Yulith Araújo Rodríguez)
6/10/2021 Vía correo electrónico del 05/10/2021 el GIT de Talento Humano me remitió el soporte de la primera acción de mejoramiento planteada. Sin embargo, al efectuar la revisión del soporte de cumplimiento se evidenció que la Concertación de Compromisos funcionales y comportamentales vigencia 2021 - 2022 del funcionario público cuyo No. de identificación termina en xxxxx593 carece de la suscripción de por parte del evaluador, motivo por el cual se solicitó el soporte que evidencie el cumplimiento de la Unidad de Medida.  (Keiri Yulith Araújo Rodríguez)
13/10/2021 Mediante correo electrónico del 11 de octubre de 2021 el GIT de Talento Humano remitió soporte de la concertación de compromisos funcionales y comportamentales suscrita por las partes para la vigencia 2021 - 2022 del funcionario público cuyo No. de identificación termina en xxxx593. Con esta actividad se tiene por cumplida la unidad de medida No. 1 propuesta. (Keiri Yulith Araújo Rodríguez)
7/03/2022 Mediante correo electrónico del 28 de febrero de 2022, solicité a los responsables la remisión de los soportes del cumplimiento de las acciones de mejoramiento planteadas, teniendo en cuenta que se encontraban con fecha de vencimiento de febrero de 2022 y a la fecha del envío del correo no se habían remitido los soportes que evidenciaran el cumplimiento. (Keiri Yulith Araújo Rodríguez)
7/03/2022 Mediante correo electrónico del 28 de febrero de 2022 el GIT de Planeación de la VPRE remitió los soportes correspondientes en los que se evidenció el cumplimiento de las acciones de mejoramiento propuestas._x000D_
_x000D_
Dentro de la información relacionada con el cumplimiento de las mismas, se evidenció el cumplimiento de las acciones propuestas para el GIT de Talento Humano, con lo que se tienen por cumplidas las acciones de mejoramiento. (Keiri Yulith Araújo Rodríguez)</t>
  </si>
  <si>
    <t>https://anionline.sharepoint.com/:f:/s/PMPMotor/EvKwYqxqlj9JmpxVZtasAI8BPHugOM8NQd77zSs7UgpxTg?e=pzGf5u</t>
  </si>
  <si>
    <t xml:space="preserve">EXTEMPORANEIDAD EN LA NOTIFICACIÓN DE LA CALIFICACIÓN DEFINITIVA:_x000D_
Para el periodo de evaluación comprendido entre el 01 de febrero de 2019 al 31 de enero de 2020 y el periodo de evaluación comprendido entre el 01 de febrero de 2020 al 31 de enero de 2021, se observó extemporaneidad en la notificación de la calificación definitiva realizada por el evaluador, respecto de 1 funcionario público de carrera administrativa, señalado en el contenido del cuerpo del informe, incumpliendo con lo establecido en el Art. 34 de la Ley 760 de 200542. No conformidad que se informa al evaluador (Gerente de Proyectos o Funcional GIT Proyectos Carreteros, Estrategia Contractual, Permisos y Modificaciones Gestión Contractual 1) y al GIT de Talento Humano para que en lo correspondiente de manera conjunta construyan las acciones de mejoramiento (preventivas y/o correctivas) a que haya lugar. </t>
  </si>
  <si>
    <t>1. Remitir al GIT de Talento Humano la calificación definitiva, firmada por las partes donde se evidencie que se comunicó en los términos establecidos en la norma._x000D_
_x000D_
2. Remitir a la Oficina de Control Interno la calificación definitiva, firmada por las parteas donde se evidencia que se comunicó en los términos establecidos._x000D_
_x000D_
3. Remitir memorando al evaluador  del GIT Proyectos Carreteros, Estrategia Contractual, Permisos y Modificaciones Gestión Contractual 1, indicando los plazos establecidos para la concertación y demás criterios relacionados con el proceso de evaluación del desempeño._x000D_
_x000D_
4. Realizar la calificación definitiva del periodo de evaluación 2021 - 2022 en los términos establecidos en el articulo 8. del acuerdo 617 de 2018._x000D_
_x000D_
5. Realizar la notificación de la calificación definitiva del periodo 2021 - 2022, dentro de los tiempos establecidos en el articulo 34 del decreto 760 de 2015.</t>
  </si>
  <si>
    <t xml:space="preserve">
4/09/2023 Respecto del cumplimiento de las unidades de medida propuestas para la No Conformidad, es importante mencionar que de acuerdo con el_x000D_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 Desempeño Laboral en la Entidad, radicada bajo No. 20231020063773 del 2 de mayo de 2023 para la cual no se_x000D_
observó circunstancias que evidencien la continuidad de la No Conformidad. De esto se concluye que no hay repetición de las causas identificadas en la No Conformidad 3890, formulada en el informe de seguimiento de la vigencia 2021. (Keiri Yulith Araújo Rodríguez)</t>
  </si>
  <si>
    <t xml:space="preserve">
9/08/2021 Vía correo electrónico del 21 de julio de 2021 se allegó plan de mejoramiento por parte del GIT de Proyectos Carreteros, Estrategia Contractual, permisos y modificaciones. (Keiri Yulith Araújo Rodríguez)
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propuestas._x000D_
_x000D_
Dentro de la información relacionada con el cumplimiento de las mismas, se evidenció el cumplimiento de las acciones propuestas en las que el GIT de Talento Humano es el responsable, con lo que se tienen por cumplidas las acciones de mejoramiento. (Keiri Yulith Araújo Rodríguez)</t>
  </si>
  <si>
    <t>https://anionline.sharepoint.com/:f:/s/PMPMotor/En5Jd4bwJltPgW9e8Njt5ysBHmCIcTrNf2-0K10UwUL7UA?e=WleRBk</t>
  </si>
  <si>
    <t>Con base en el balance de pago de la contraprestación del contrato de concesión N. 001 de 2011, realizado por la Supervisión con corte a mayo de 2021, se evidenció que  el Concesionario adeuda a capital la suma de USD 111.600,36 de los cuales USD 89.280,29 corresponden a la Nación y USD 22.320,07 al Municipio, debido a saldos pendientes desde 2019, los cuales están generando intereses moratorios y según la cláusula 20.2: Por no cumplir con el pago de la contraprestación de que trata la cláusula octava del presente contrato, en la cuantía y fecha indicada en el mismo, se causará una multa por incumplimiento, equivalente al 1% del valor de la contraprestación anual; sin embargo, no se evidenció que entre 2019 y mayo de 2021 se haya alertado sobre un presunto incumplimiento, causando una multa o hecho una solicitud de inicio de un proceso administrativo sancionatorio al respecto, lo cual incumple la función de la Supervisión del proyecto establecida en el literal (f) de la sección 2.2.2 del Manual de Seguimiento a Proyectos e Interventoría y Supervisión Contractual (GCSP-M-002), según la cual se debe: Recomendar al ordenador del gasto respectivo la solicitud de inicio de procedimientos sancionatorios, en el marco de los contratos que se suscriban para la ejecución del proyecto, cuando a ello haya lugar.</t>
  </si>
  <si>
    <t>Sociedad Portuaria Puerto Nuevo S.A.</t>
  </si>
  <si>
    <t>Junio de 2021</t>
  </si>
  <si>
    <t>1.Realizar evaluación financiera para definir valores de intereses y capital adeudaos por concepto de contraprestación portuaria. Peso: (20%)_x000D_
2. Realizar cobro de acuerdo con resultado de la evaluación financiera. Peso: (20%)_x000D_
3. De no presentar soporte de pago el concesionario respecto de liquidación realizada por la ANI, elaborar Informe de presunto incumplimiento por contraprestación portuaria, tasación de multas y perjuicios Peso: (20%)_x000D_
4. Solicitar el inicio de proceso administrativo sancionatorio conforme el informe anterior. Peso: (20%)_x000D_
5. Una vez el concesionario realice el pago correspondiente, generar el concepto financiero por parte de la ANI en donde se verifique que el concesionario se encuentra al día en el pago de la contraprestación Peso: (20%)</t>
  </si>
  <si>
    <t>26/08/2021</t>
  </si>
  <si>
    <t>30/08/2021</t>
  </si>
  <si>
    <t xml:space="preserve">
26/08/2021 Según las evidencias citadas como avance de las acciones de mejoramiento (comunicaciones 20213080214521 del 15 de julio, 20213080216831 del 19 de julio de 2021, 20213080093343 del 30 de junio de 2021 y 20214090861302 02 de agosto 2021), en donde en particular en el oficio 20214090861302 del 2 de agosto de 2021 emitido por el Concesionario, se evidenció que éste manifestó "con fecha 29 de julio de 2021 realizamos el pago a favor del INVIAS y del Municipio de Ciénaga de los intereses correspondientes a la contraprestación portuaria de acuerdo con la liquidación remitida por la ANI", y adicionalmente con el memorando 20213080114373 del 20 de agosto de 2021 por parte del GIT financiero, en donde se concluye que “Al realizar el cruce de los valores pagados por el Concesionario, CONPES 3679 de 2010 y 3744 de 2013, se encuentra que a fecha de corte febrero de 2021 el Concesionario se encuentra al día en el pago de las contraprestaciones y cuenta con un saldo a favor del Invias de USD 56,10 y saldo a favor del municipio de USD 14,03.", con lo que se evidencia la realización del plan de mejoramiento y se da cierre a la No Conformidad. (Adriana Barrios Rodríguez)</t>
  </si>
  <si>
    <t>24/06/2021</t>
  </si>
  <si>
    <t>No se evidenciaron acciones por parte de la Supervisión para asegurar el cabal cumplimiento de la cláusula octava del contrato de concesión N. 011 de 2011 ya que el plan de inversiones no ha culminado, y su ejecución se ha realizado con la supervisión de la ANI sin la participación de una interventoría externa, lo que incumple la cláusula contractual mencionada: CLÁUSULA OCTAVA – Interventoría y Control del Plan de Inversiones. El Plan de Inversión estará sujeto al control de una interventoría externa, la cual será contratada por el INCO mediante los procedimientos aplicables que garanticen transparencia en su selección.</t>
  </si>
  <si>
    <t>Ausencia de interventoría en los proyectos</t>
  </si>
  <si>
    <t xml:space="preserve">1. Realizar solicitud al concesionario de constitución de patrimonio autónomo para la administración de los recursos para contratación de la interventoría. Peso: (20%)_x000D_
2. Revisión jurídica y financiera de los ajustes al borrador de contrato de fiducia para la constitución de patrimonio autónomo conforme las observaciones ya presentadas. (20%), Fecha: 3 de septiembre de 2021_x000D_
3. Aprobación de la minuta del contrato de fiducia y requerimiento al concesionario para consignar los recursos al patrimonio autónomo. (20%), Fecha: 30 de noviembre de 2021_x000D_
4. Elaboración del estudio previo para solicitar el inicio del proceso de contratación de la interventoría. (20%), Fecha: 31 de enero de 2022_x000D_
5. Firma acta de inicio contrato interventoría. (20%) fecha: 31 de marzo de 2022._x000D_
</t>
  </si>
  <si>
    <t xml:space="preserve">
7/08/2021 La supervisión en correo electrónico del 4 de agosto de 2021 reportó el avance de la primera acción de mejoramiento de la siguiente manera: 1. Realizar solicitud al concesionario de constitución de patrimonio autónomo para la administración de los recursos para contratación de la interventoría. Peso: (20%), Estado: Cumplido al 100%, Evidencia: 20207050198571 14 de julio de 2020, 20203030388201 del 16 de diciembre de 2020, 20213030132201 del 04 de mayo de 2021, 2021303017352 del 09 de junio de 2021., por lo cual se pasa el estado de avance de la No Conformidad a 20%. (Adriana Barrios Rodríguez)
15/02/2022 La supervisión reportó en correo electrónico las evidencias de realización de la acción de mejora N. 2 a través de la remisión de los conceptos jurídico y financiero del borrador del contrato de fiducia con radicados N. 20217050134743 del 7 de octubre de 2021 y 20213080114243 del 19 de agosto de 2021. Adicionalmente la Supervisión reportó las evidencias de realización de la acción de mejoramiento N. 3 a través de la remisión del contrato de fiducia firmado con sus respectivas certificaciones donde se evidencia el fondeo de recursos, por lo que se establece un avance del 60% del plan de mejoramiento. (Adriana Barrios Rodríguez)
01/04/2022  -Modificación de fecha- Debido a que la situación que dio origen a la formulación de la No Conformidad 3892 está relacionada con las mismas circunstancias del hallazgo formulado por la Contraloría General de la República, indentificado en el Plan de Mejoramiento Institucional con el número 1104-12, se modifica la fecha de terminación a 31/07/2022; dado que mediante correo electrónico del 31/03/2022 la Supervisión solicitó a la OCI, de manera justificada, establecer 31/07/2022 como fecha de terminación del plan de mejoramiento para superar el hallazgo 1104-12. (Adriana Barrios Rodríguez)
29/07/2022  -Modificación de fecha- Mediante correo electrónico del 28/07/2022 la Supervisión informa sobre los avances para que el contrato de concesión cuente con interventoría, solicitando prórroga para dar cumplimiento al plan de mejoramiento hasta el 31/12/2022. (Adriana Barrios Rodríguez)
22/03/2023 Mediante memorando con radicado ANI No. 20231020043993 del 22 de marzo de 2023 se solicitaron evidencias de cumplimiento del plan de mejoramiento, debido a que se tenía prevista su terminación el 31 de diciembre de 2022. (Adriana Barrios Rodríguez)
17/04/2023  -Modificación de fecha- Mediante comunicación con radicado ANI N. 20233030053853 del 13 de abril de 2023, la Supervisión solicitó prorrogar el plan de mejoramiento hasta el 30 de julio de 2023; lo que tuvo concepto favorable de la OCI  a través del memorando ANI No. 20231020055013 del 14 de abril de 2023. (Adriana Barrios Rodríguez)
15/08/2023  -Modificación de fecha- Mediante memorando No. 20233030110383 la dependencia solicita a la OCI ampliación del plazo hasta el 30 de julio de 2024. El auditor remite solicitud para actualizar el PMP. (Adriana Barrios Rodríguez)</t>
  </si>
  <si>
    <t>https://anionline.sharepoint.com/:f:/s/PMPMotor/EkSo2HAbPzpAhwy8yGuGfTwBewCmviCFGvgI-1XWhvl-5w?e=4IAp3h</t>
  </si>
  <si>
    <t xml:space="preserve">1.	Se evidenció que, a junio de 2021, el contrato de concesión no cuenta con una interventoría, sin embargo, según la Cláusula Décima Primera del otrosí No. 3 se acordó la contratación de una interventoría para efectos de seguimiento y control a la ejecución del Plan de Inversiones y al proceso de reversión del contrato de concesión: _x000D_
“Se adiciona una Cláusula al Contrato de Concesión Portuaria No. 016 de 1996 y sus Otrosíes No. 1 y 2 denominada “INTERVENTORÍA” a efectos de que la ejecución del plan de inversiones y proceso de reversión estén sujetos al control de una auditoría o interventoría, la cual será contratada por la ANI mediante los procedimientos aplicables que garanticen la transparencia en su selección. El costo de dicha interventoría será asumido por el Concesionario OCENSA con cargo a los costos del proyecto reflejados en el modelo financiero de la presente modificación, (…)”_x000D_
Asimismo, la falta de interventoría contradice lo reglado en el MANUAL DE SEGUIMIENTO A PROYECTOS DE INTERVENTORÍA Y SUPERVISIÓN CONTRACTUAL (GCSP-M-002) en el numeral 1.4 Marco Normativo 1.4.1 Coordinación y control de Proyectos de Infraestructura de Transporte a Cargo de la ANI: _x000D_
“(…) de acuerdo con la política adoptada por la Vicepresidencia de Gestión Contractual (VGC), se requiere interventoría para los contratos de concesión portuaria con plan de inversión vigente y en ejecución o para aquellos que entren a etapa de reversión.”_x000D_
</t>
  </si>
  <si>
    <t>Sociedad Portuaria Oleoducto Central S.A – Ocensa S.A</t>
  </si>
  <si>
    <t xml:space="preserve">1.	Realizar las gestiones previas y proyectar los documentos preliminares para la contratación de la interventoría y su presentación a las áreas de estructuración y contratación. _x000D_
2.	Solicitar formalmente el inicio del proceso de contratación de la interventoría. _x000D_
3.	Suscribir el contrato de interventoría_x000D_
_x000D_
</t>
  </si>
  <si>
    <t xml:space="preserve">
26/08/2021 Mediante la informacion suministrada en el correo en cola y en el desarrollo de la auditoria técnica se evidencio el desarrollo de los estudios previos a la contratación de la interventoría del proyecto Puerto Ocensa, lo que evidencia el desarrollo y cumplimiento de la primera acción de mejoramiento propuesta por la supervisión. (33.3%) 
Se recomienda allegar evidencias de las acciones de mejora a esta Oficina una vez se hayan efectuado. 
 (Mary Alexandra Cuenca Noreña)
30/11/2021 Mediante la informacion suministrada en el correo en cola y en el desarrollo de la auditoria técnica se evidencio la solicitud formal de inicio de proceso de contratación de interventoría para el proyecto Puerto Ocensa, lo que evidencia el desarrollo y cumplimiento de la segunda acción de mejoramiento propuesta por la supervisión. Por lo que se cuenta con un 66.6% de avance en el plan de mejoramiento. Se recomienda allegar evidencias de la última acción de mejora a esta Oficina una vez se hayan efectuado.  (Mary Alexandra Cuenca Noreña)
15/12/2021 -	Mediante correo electrónico del 13/12/2021 se solicitó a la supervisión lo siguiente - En virtud de la no conformidad N. 3893 del proyecto Portuario Ocensa la cual está próxima a vencer su fecha de cierre el 31 de diciembre de 2021, pido se remitan las acciones de mejora pendientes para su cumplimiento (Contrato de interventoría suscrito) o se solicite prorroga de termino para el cumplimiento de esta.  (Mary Alexandra Cuenca Noreña)
20/12/2021  -Modificación de fecha- Mediante correo electrónico del 16/12/2021 la Supervisión expone estado de contratación de la interventoría, solicitando una prórroga hasta el 30/04/2022 para dar cumplimiento al plan de mejoramiento. (Mary Alexandra Cuenca Noreña)
23/03/2022 Por medio del presente me permito solicitar reprogramar la fecha de cumplimiento del plan de mejoramiento solicitando su ampliación hasta el 10 de junio de 2022, toda vez que hubo una reprogramación en el cronograma debido a unas nuevas disposiciones legales que eran de estricto cumplimiento a ser incorporadas en los estudios previos durante el trámite del proceso de contratación de interventoría. (Daniel Felipe Sáenz Lozano)
07/06/2022 El 23 de mayo de 2022 la Supervisión del proyecto portuario allego a la OCI la minuta del contrato de interventoría por un termino de 11 meses a partir de la suscripción del contrato. Asimismo, se remitió la trazabilidad de la firma del contrato en la plataforma Secop II del día 20 de mayo de 2022 (inicio del contrato de interventoría). Con lo anterior, se evidencia el cumplimiento del 100% de las acciones de mejoramiento de la no conformidad planteadas por la supervisión del contrato portuario Ocensa.  (Mary Alexandra Cuenca Noreña)</t>
  </si>
  <si>
    <t>https://anionline.sharepoint.com/:f:/s/PMPMotor/EqQKCPzbrNNCuKGe8RC4XPMBqlNcPJ2Uq3y2K5snY4lUEQ?e=eHOlcf</t>
  </si>
  <si>
    <t xml:space="preserve">En la muestra auditada, se hallaron tres (3) eventos relacionados con el NO registro de las cesiones de los contratos en el SIGEP, es decir que figuraba en el sistema, el registro del cedente y no el cesionario. Lo cual genera incumplimiento a lo estipulado en el artículo 2.2.17.7 del Decreto 1083 de 2015, que establece que las entidades son responsables directamente de la gestión, operación y actualización de la información en el SIGEP. </t>
  </si>
  <si>
    <t>14/09/2021: mediante correo elctrónico el CIT-Contratación, propone, las siguientes acciones: _x000D_
1- Dar alcance de los errors presentados en la plataforma de  DAFP._x000D_
2- Solicitar acompañamiento del DAFP en el cargue de la información de las cesiones, con el fin de identificar errores adicionales en la plataforma._x000D_
3- Solicitar ante el DAFP, las soluciones tecnologícas o aquellas que de lugar para mitigar los errores presentados.</t>
  </si>
  <si>
    <t>15/12/2021</t>
  </si>
  <si>
    <t xml:space="preserve">
9/11/2021 El 02/11/2021: Mediante correo electrónico, la OCI, requirió al GIT-Contratación informar sí: Existe algún avance en las acciones y/o gestiones propuestas con relación a la NO Conformidad 3894, y la cual hace referencia con el “NO registro de las cesiones de los contratos en el SIGEP”.  (Luz Mary Hernández Villadiego)
8/12/2021 Mediante correo electrónico del 8/11/2021, el GIT - Contratación, envia documento y soportes de las diferentes gestiones realizas ante el DAFP, de igual manera aporta un link, del audio de la reunión realizada el 27/08/2021 y denominada asesoria SIGEP Contratos. Por otra parte, informan que el 06/09/2021 mediante Rad. 20213000326231, se recibio respuesta por parte de DAFP, donde indican que la plataforma tiene incoveninetes y por lo tanto exponen otra alternativa para realizar el cargue de las cesiones.  (Luz Mary Hernández Villadiego)
10/02/2022 Mediante correo electrónico enviado por la OCI, el 10/02/2022 al GIT- Contratación, se requirió informar sí al respecto exisitia alguna gestión adicional sobre la presente NO Conformidad, para lo cual respondieron, que las evidencias fuero aportadas en el último seguimiento efectuado por la OCI. se precisa por parte de control interno que se realizó la respectiva validación de todo lo aportado por esa dependencia. (Luz Mary Hernández Villadiego)</t>
  </si>
  <si>
    <t>15/07/2021</t>
  </si>
  <si>
    <t>https://anionline.sharepoint.com/:f:/s/PMPMotor/EpqHxQaEudFFg1Y0SUZiNHEBgwxGFdDdiyJAQv_-62cUJQ?e=2ulg9d</t>
  </si>
  <si>
    <t>Se observó que la obligación por valor de $2.194,7 millones con fecha de obligación del 16/08/2018 correspondiente al tercero 900866551, se registró contablemente hasta el 30/11/2020 es decir dos años después, generando subvaloración de la subcuenta 131104005 Contractuales de la cuenta 1311 Contribuciones Tasas e Ingresos No Tributarios para las vigencias 2018 y 2019, incumpliendo con lo establecido en el Marco Conceptual para la Preparación y Presentación de Información Financiera de las Entidades de Gobierno, en el numeral 5. Principios de Contabilidad Pública, que dice:_x000D_
_x000D_
“5. PRINCIPIOS DE CONTABILIDAD PUBLICA_x000D_
La información financiera de las entidades debe ser útil y para que sea útil, debe ser relevante y representar fielmente los hechos económicos. A fin de preparar información financiera que cumpla con estas características cualitativas, las entidades observan pautas básicas o macro-reglas que orientan el proceso contable, las cuales se conocen como principios de contabilidad._x000D_
(…)_x000D_
Devengo: los hechos económicos se reconocen en el momento en que suceden, con independencia del instante en que se produce el flujo de efectivo o equivalentes al efectivo que se deriva de estos, es decir, el reconocimiento se efectúa cuando surgen los derechos y obligaciones, o cuando el hecho económico incide en los resultados del periodo.”</t>
  </si>
  <si>
    <t>Julio de 2021</t>
  </si>
  <si>
    <t>Mediante correo del 29/10/2021 el GIT Administrativa y Financiera suscribió el Plan de Mejoramiento._x000D_
ACCIONES_x000D_
1. Actualización de lineamientos respecto del reporte de novedades contables, que incluya la generación de reportes periódicos. (Memorando, oficio, circular, en conjunto entre las Vicepresidencias Jurídica - Administrativa y Financiera). Responsable VJ – VAF fecha de cumplimiento 31/03/2022._x000D_
2. Control de reportes de sentencias favorables y/o desfavorables y laudos arbitrales definitivos, en cabeza del Grupo Interno de Trabajo de Defensa Judicial, con el fin de remitir a las Vicepresidencia Administrativa y Financiera las decisiones judiciales, con la oportunidad requerida. (Control de reportes de sentencias favorables y/o desfavorables y laudos arbitrales definitivos). Responsable GIT Defensa Judicial, fecha de cumplimiento 31/03/2022._x000D_
3. Mesas de trabajo entre las Vicepresidencias Jurídica - Administrativa y Financiera. (Actas de seguimiento). Responsable VJ – VAF fecha de cumplimiento 31/03/2022.</t>
  </si>
  <si>
    <t>31/03/2022</t>
  </si>
  <si>
    <t xml:space="preserve">
14/09/2021 Mediante correo del 14/09/2021 se solicitó al GIT Administrativa y Financiera la suscripción del Plan de Mejoramiento por Procesos dado que el término de suscripción de los treinta días después de radicado el informe venció el 29/08/2021. (Yuber Alexander Peña Cárdenas)
26/10/2021 Mediante correo del 26/10/2021 se reiteró al GIT Administrativa y Financiera la suscripción del PMP. (Yuber Alexander Peña Cárdenas)
9/05/2022 Mediante correo del 05/04/2022 se solicitó al GIT Administrativa y Financiera el envío de las evidencias de las acciones de mejora que se cumplió el tiempo de ejecución del 31/03/2022._x000D_
_x000D_
Mediante correo del 08/04/2022 el GIT Administrativa y Financiera suministró las evidencias del cumplimiento de las acciones de mejora, así:_x000D_
_x000D_
De la acción 1: Se suministró las Circular No. 20204010000274 del 02/07/2020 sobre aspectos a considerar en el reporte de información litigiosa, Circular 20214000000664 del 11/05/2020 sobre los aspectos a considerar con ocasión del cierre de la vigencia fiscal 2021 y apertura de la vigencia fiscal 2022, y la Circular No. 20214010000274 del 21/04/2021 en la que se informa que se acortaron las fechas límite para los registros contables en el SIIF Nación, por lo tanto, se modificaron las fechas límite en que los procesos de la ANI entregan información a contabilidad, en el caso de la Vicepresidencia Jurídica se detallan las actividades (procesos judiciales y tribunales de arbitramento, embargos judiciales, multas y sanciones, deudores, tribunales de arbitramento y amigables componedores, laudos arbitrales y sentencias ejecutoriadas, y revelaciones en las notas a los estados financieros) y se establecen los responsables de la entrega a contabilidad con las fechas límite. Por lo tanto, la acción 1 se da como cumplida._x000D_
_x000D_
De la acción 3: se suministraron copias de las actas de las mesas de trabajo mensual de revisión del reporte información contable entre la Vicepresidencia Administrativa y Financiera y la Vicepresidencia Jurídica, de los meses de agosto de 2021 hasta enero de 2022. Por lo tanto, la acción 3 se da como cumplida._x000D_
_x000D_
De la acción 2: la VAF indica que estas se deben solicitar a la Vicepresidencia Jurídica que son los responsables del control de reportes de sentencias favorables y/o desfavorables y laudos arbitrales definitivos, mediante correo el 9 mayo de 2022 se solicitó a la VJ las evidencias del cumplimiento de la acción 2. (Yuber Alexander Peña Cárdenas)
27/07/2022 El 27 de julio de 2022 se solicitó mediante correo al GIT Jurídica, el envío de las evidencias del cumplimiento de la acción No. 2. (Yuber Alexander Peña Cárdenas)
9/08/2022 Mediante correo del 1 de agosto de 2022 el GIT Defensa Judicial suministró para la acción de mejora 2, los treinta y ocho (38) reportes semanales desde marzo a diciembre de 2021, que son la ejecución del control establecido para las sentencias favorables y/o desfavorables, así como las que están para pago y las que aún tiene gestión por realizar. Por lo tanto, se da como cumplidas las tres acciones de mejora propuestas y subsanada la No Conformidad. (Yuber Alexander Peña Cárdenas)</t>
  </si>
  <si>
    <t>29/07/2021</t>
  </si>
  <si>
    <t>https://anionline.sharepoint.com/:f:/s/PMPMotor/Ej0I4huDHdlOoyVf8FlKPlcBj2sk0JUkJOqk6Yh8F59yjw?e=VpBwg9</t>
  </si>
  <si>
    <t>INCUMPLIMIENTO DE LA ACTIVIDAD No. 22 DEL PROCEDIMIENTO INTERNO DENOMINADO “APROBACIÓN Y ADMINISTRACIÓN DE PÓLIZAS Y DEMAS GARANTÍAS”_x000D_
_x000D_
Se observó la falta de cumplimiento de lo establecido en la actividad No. 22 del procedimiento interno denominado “Aprobación y Administración de pólizas y demás garantías” que a la letra indica: “Realizar seguimiento trimestral y aleatorio por parte de la Gerencia de Riesgos a las pólizas de los contratos de concesión, con apoyo de la Vicepresidencia Jurídica.”, toda vez que no se evidenció en etapa de planeación y ejecución de la auditoría soporte y/o registro de cumplimiento respecto de los últimos 3 informes emitidos por la Entidad en el periodo comprendido entre el 1 de mayo de 2020 al 31 de mayo de 2021._x000D_
_x000D_
Por lo que se recomienda que de manera conjunta los actuales líderes del procedimiento y/o los responsables actuales de la ejecución del procedimiento analicen la viabilidad de actualizar el procedimiento, en materia de responsables y actividades, teniendo en cuenta lo evidenciado y soportado en etapa de planeación, ejecución y socialización del informe preliminar.</t>
  </si>
  <si>
    <t>Grupo interno de trabajo riesgos.
Grupo interno de trabajo Defensa Judicial</t>
  </si>
  <si>
    <t>Agosto de 2021</t>
  </si>
  <si>
    <t>1. Realizar mesas de trabajo para revisar la pertinencia del procedimiento “Aprobación y administración de pólizas y demás garantíasGCSP-P-012” entre los involucrados al mismo. (GIT Planeación)
2. Actualizar y aprobar el procedimiento “Aprobación y administración de pólizas y demás garantíasGCSP-P-012”. (VEj - VGC)
3. Publicar el procedimiento “Aprobación y administración de pólizas y demás garantíasGCSP-P-012” en la página Web. (GIT Planeación)
4. Iniciar el registro de la información en el nuevo módulo de pólizas en la herramienta ANIscopio (GIT TI)</t>
  </si>
  <si>
    <t>22/11/2021</t>
  </si>
  <si>
    <t>30/09/2023</t>
  </si>
  <si>
    <t>6/10/2021 Vía correo electrónico de fecha 6 de octubre de 2021 recordé sobre la suscripción del PMP e invité a la VJU y a la VPRE aplicar la metodología causa raíz, a formular el Plan de mejoramiento y a remitirlo a la OCI.
La VJU indicó en respuesta al correo electrónico que el PMP debe ser suscrito por la VGC y por la VEJ. Por este motivo convoqué, en el marco del seguimiento del rol evaluación y seguimiento, a mesa de trabajo con los enlaces de las vicepresidencias para el 11/10/2021. (Keiri Yulith Araújo Rodríguez)
11/10/2021 A través de la herramienta Microsoft Teams el día 11 de octubre de 2021 se llevó a cabo mesa de trabajo con los enlaces de las Vicepresidencias de la Entidad con el fin de que se lleve a cabo de manera conjunta el análisis de causa - Raíz así como el planteamiento de las acciones de mejoramiento a que haya lugar y sea remitido a la OCI el Plan de Mejoramiento correspondiente. Para lo cual se indicó que la VPRE está liderando mesas de trabajo cuyo fin es analizar los procedimientos internos y documentos para efectos de adelantar ajustes y actualizaciones a que haya lugar. (Keiri Yulith Araújo Rodríguez)
3/12/2021 Mediante memorando interno 20213110152453 del 19 de noviembre de 2021 ls Vicepresidencias de Gestión Contractual y Ejecutiva remitieron el Plan de Mejoramiento por Procesos.
Vía correo electrónico del 3 de diciembre de 2021 el G.I.T. de Planeación remitió el soporte de las mesas de trabajo realizadas para revisar la pertinencia del procedimiento “Aprobación y administración de pólizas y demás garantías GCSP-P-012” entre los involucrados al mismo. Esta actividad tiene como fecha de cumplimiento el 30 de noviembre de 2021. Se evidencia el cumplimiento de la acción de mejormiento planteada. (Keiri Yulith Araújo Rodríguez)
13/12/2021 Modificación plan y fecha. De acuerdo con memorando No. 20213110152453 la dependencia solicita modificación del plan y de la fecha de cumplimiento para el 31 de diciembre de 2021. (Juan Diego Toro Bautista)
25/01/2022 Vía correo electrónico de fecha 25 de enero de 2021 solicité a los enlaces de las Vicepresidencias de Planeación, Riesgos y Entorno de Gestión Contractual y Ejecutiva el soporte de cumplimiento de las acciones planteadas (No. 2, 3 y 4) con fecha límite del 31/12/2021 . (Keiri Yulith Araújo Rodríguez)
5/07/2022 Mediante correo electrónico del 30 de junio de 2022 las vicepresidencias responsables solicitaron el cambio de la fecha de cumplimiento al 30 de septiembre de 2022.
Mediante correo electrónico del 1 de julio de 2022 remití al administrador de la herramienta PMP - Pocket los soportes de la solicitud (Correos electrónicos) del cambio de fecha de cumplimiento de las acciones propuestas para la No Conformidad y solicité su apoyo para el cambio de la fecha de cumplimiento. (Keiri Yulith Araújo Rodríguez)
06/07/2022 Modificación fecha de cumplimiento de acuerdo con correo electrónico de fecha 1 de julio de 2022 remitido por el auditor. (Juan Diego Toro Bautista)
28/09/2022 Mediante correo electrónico del 28/09/2022 la VPRE informó sobre que la actualización del procedimiento se encuentran en espera de vistos buenos en ORFEO.  (Keiri Yulith Araújo Rodríguez)
10/10/2022 Mediante correo electrónico del 3/10/2022, los responsables solicitaron desde la VPRE la ampliación del término de cumplimiento a las Unidades de medida para el 31 de marzo de 2023. (Keiri Yulith Araújo Rodríguez)
10/10/2022 Mediante correo electrónico del 3/10/2022, remití al administrador de la herramienta de PMP el soporte con el que los responsables solicitaron la modificación de la fecha de cumplimiento de las unidades de medida de la No Conformidad, para el próximo 31 de marzo de 2023. (Keiri Yulith Araújo Rodríguez)
2/05/2023 Mediante correo electrónico del 25/04/2023, solicité a la VPRE la remisión de los soportes correspondientes al cumplimiento del Plan de Mejora propuesto para la No Conformidad 3896, teniendo en cuenta que la última fecha acordada para el cumplimiento fue del 31 de marzo de 2023. (Para este requerimiento se indicó el plazo máximo de respuesta del 4/05/2023). (Keiri Yulith Araújo Rodríguez)
2/05/2023 Mediante correo electrónico del 27/04/2023 la VPRE indicó que se han efectuado reuniones programadas los martes, de lo cual remitieron soportes documentales, con el fin de actualizar el procedimiento. Estas reuniones según indicó la VPRE, se han llevado a cabo entre las Vicepresidencias Ejecutiva, Gestión Contractual, Jurídica y de Planeación, Riesgos y Entorno con el apoyo de una asesora delegada por el Presidente de la entidad. (Keiri Yulith Araújo Rodríguez)
2/05/2023 Mediante correo electrónico del 27/04/2023, la VPRE solicitó la ampliación del término para el cumplimiento del Plan de Mejoramiento por Procesos para el próximo 30 de septiembre de 2023. Esta solicitud se envía vía correo electrónico al deministrador de la herramienta de control, para el ajuste correspondiente. (Keiri Yulith Araújo Rodríguez)
5/05/2023  -Modificación de fecha- Mediante correo electrónico de fecha 2 de mayo de 2023 el auditor remite el soporte correspondiente para justificar la prórroga. (Keiri Yulith Araújo Rodríguez)
6/07/2023 Mediante correo electrónico del 30 de junio de 2023, la Vicepresidencia de Planeación, Resigos y Entorno remitió a la Oficina de Control Interno, memorando interno con radicado No. 20233110093243 del 27 de junio de 2023, mediante el cual las Vicepresidencias Ejecutiva, de Gestión Contractual y Jurídica revisaron y actualizaron el procedimiento interno denominado "Aprobación y administración de pólizas y demás garantías (GCSP-P-012)" y que se encuentra aprobado para la actualización en el Sistema de Gestión de Calidad de la Entidad. (Keiri Yulith Araújo Rodríguez)
12/07/2023 Mediante correo electrónico del 11 de julio de 2023, el enlace de la Vicepresidencia de Planeación, Riesgos y Entorno, remitió cadena de correos relacionada con la revisión y finalmente con la actualización del procedimiento GCSP-P-012, denominado Aprobación y administración de pólizas y demás garantías. (Keiri Yulith Araújo Rodríguez)
12/07/2023 En el marco del seguimiento adelantado, una vez consultada el Sistema de Gestión de Calidad, se evidenció que el procedimiento GCSP-P-012, denominado "Aprobación y administración de pólizas y demás garantías" se evidenció que se encuentra publicado con fecha de actualización del 10 de julio de 2023, por lo que se da por cumplido el plan de mejoramiento propuesto. (Keiri Yulith Araújo Rodríguez)</t>
  </si>
  <si>
    <t>https://anionline.sharepoint.com/:f:/s/PMPMotor/EtZI1anUJSxAmlaz56F4dY4BFFPO0bwtvUOKShI9S7VPcQ?e=dra74q</t>
  </si>
  <si>
    <t>Se observó que en el periodo de abril a junio de 2021 se pagaron ocho (8) comisiones por caja menor de Viáticos, de las cuales cinco (5) de ellas se legalizaron posterior a los cinco (5) días, lo que incumple lo establecido en el Párrafo 1 del Artículo 5 y el Artículo 7 del Decreto 2768 de 2012, que establecen:_x000D_
ARTÍCULO 5°. Destinación. .(…)_x000D_
PARÁGRAFO 1°. Los dineros entregados para viáticos y gastos de viaje se legalizarán dentro de los cinco (5) días siguientes a la realización del gasto y, para las comisiones al exterior, en todo caso, antes del 29 de diciembre de cada año._x000D_
“ARTÍCULO 7°. Legalización. La legalización de los gastos de la caja menor deberá efectuarse durante los cinco (5) días siguientes a su realización. (…)”</t>
  </si>
  <si>
    <t>Septiembre de 2021</t>
  </si>
  <si>
    <t>Mediante correo del 29/10/2021 el GIT Administrativa y Financiera suscribió el Plan de Mejoramiento._x000D_
_x000D_
ACCIONES_x000D_
_x000D_
Elaborar una comunicación dirigida a los Jefes de los conductores, indicando las responsabilidades de NO apoyar la gestión de la legalización de comisiones. Coordinación GIT Administrativa y Financiera, fecha de cumplimiento 31/12/2021_x000D_
_x000D_
Socializar los lineamientos de comisiones y viáticos por caja menor al grupo de conductores con la finalidad de recordar los tiempos de legalización. Responsable Cuentadante, fecha de cumplimiento 31/12/2021</t>
  </si>
  <si>
    <t xml:space="preserve">
26/10/2021 Mediante correo del 26/10/2021 se solicitó al GIT Administrativa y Financiera la suscripción del Plan de Mejoramiento. (Yuber Alexander Peña Cárdenas)
25/01/2022 Mediante correo del 25/01/2022 se solicitó al GIT Administrativa y Financiera enviar los soportes del cumplimiento de las acciones de mejora. (Yuber Alexander Peña Cárdenas)
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dan como cumplidas las acciones de mejora propuestas. (Yuber Alexander Peña Cárdenas)</t>
  </si>
  <si>
    <t>https://anionline.sharepoint.com/:f:/s/PMPMotor/Eu6wzcTUMbBPuSPeDK3duDUB-kpwRtfi6ePTWcD7Bn_WcQ?e=5U4haj</t>
  </si>
  <si>
    <t>Se observó que los documentos presentados para soportar las solicitudes de reembolso de las cajas menores, no son adecuados, toda vez que de los analizados en las solicitudes 221, 321 y 421 de la vigencia 2021 correspondientes a la caja menor de viáticos, tienen algunas solicitudes de comisión y legalizaciones sin las firmas de los beneficiarios y de quien verifica y/o autoriza la comisión; por otra parte, se determinó que los gastos del comprobante de caja menor No. 721 del 09/03/2021 se registraron antes del reembolso No. 321 del 23/03/2021; lo anterior, denota incumplimiento de los numerales 2 y 4 del Artículo 13 De la legalización del Decreto 2768 de 2012 y de lo establecido en el numeral 4 del Sistema Documental Contable de la Norma de Proceso Contable y Sistema Documental Contable de la Resolución No. 525 del 13 de septiembre de 2016.</t>
  </si>
  <si>
    <t>Memorando : 20231020148023 del 03/10/2023</t>
  </si>
  <si>
    <t>Dar cumplimiento a la circular vigente de VIÁTICOS – GASTOS DE DESPLAZAMIENTO.
Se subsanó las firmas de los comisionados y/o jefes inmediatos, que se encontraban pendientes en los formatos.
Al efectuar el pago en caso de no tener la firma de quien autoriza la comisión se podrá tener en cuenta la aprobación</t>
  </si>
  <si>
    <t xml:space="preserve">
5/10/2022 En el informe de seguimiento al Decreto 2768 de 2012 las acciones de devolución y no recepción de las solicitudes de comisión sin las firmas del comisionado y de quien autoriza, se revisaron en este en el mismo y se determinó que las acciones no fueron efectivas, dado que, del total de comisiones otorgadas en mayo, junio y julio de 2022, trece (13) de ellas se aceptaron sin cumplir con el requisito de las firmas. (Yuber Alexander Peña Cárdenas)
3/10/2023 Para determinar la efectividad de las acciones del Plan de Mejoramiento, la Oficina de Control Interno realizó análisis de efectividad en el informe de auditoría con radicado No. 20231020146753 del 29/09/2023 sobre el cumplimiento del Decreto 2768 de 2012, observando que las acciones de mejora suscritas para la No Conformidad 3898 fueron efectivas, porque los soportes analizados de la caja menor de Viáticos y Gastos de Viaje como  los comprobantes de egreso registrados en el SIIF Nación y legalizados para efectos de reembolso con las Resoluciones Nos. 20234010004925 del 26 de abril de 2023 y 20234010005615 del 17 de mayo de 2023, fueron debidamente diligenciadas con las firmas de los viajeros, los supervisores y/o quien autoriza, y la firma de quien certifica, revisa y aprueba el informe de la legalización; para aquellas solicitudes y legalizaciones que no están con firma mecánica o digital, se anexan los correos que son el soporte de aceptación y autorización. (Yuber Alexander Peña Cárdenas)</t>
  </si>
  <si>
    <t xml:space="preserve">
26/10/2021 Mediante correo del 26/10/2021 se solicitó al GIT Administrativa y Financiera la suscripción del Plan de Mejoramiento. (Yuber Alexander Peña Cárdenas)
25/01/2022 Mediante correo del 25/01/2022 se solicitó al GIT Administrativa y Financiera enviar los soportes del cumplimiento de las acciones de mejora. (Yuber Alexander Peña Cárdenas)
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 como cumplidas la acción No. 1, respecto de las acciones 2 y 3, están se revisarán en el seguimiento al Decreto 2768 de 2012 que no se hayan recibido solicitudes y legalizaciones sin la respectiva firma. Se da como subsanada la No Conformidad. (Yuber Alexander Peña Cárdenas)
5/10/2022 Se cumplió el Plan con las acitivdades. (Yuber Alexander Peña Cárdenas)
7/10/2022 Se analiza la efectividad y se declara no efectivo. Esta no conformidad pasó a estado no efectivo pendiente de reformulación.
12/10/2022 Se recibe memorando con la reformulación del plan y la nueva fecha de terminación. Radicado No. 20224010123133 por lo tanto pasa a estado abierto con plan y el avance se reinicia en 0.
13/02/2023 Mediante correo del 13/02/2023 se solicitó al GIT Administrativa y Financiera suministrar las evidencias de las acciones de mejora propuestas. (Yuber Alexander Peña Cárdenas)
3/03/2023 Mediante correo del 20/02/2023 el GIT Administrativa Y Financiera suministró las evidencias de la acción corrección con los egresos de la caja menor de viáticos Nos. 3422, 3622, 4322, 4422, 5822, 6222, 7322, 7822, 8022, 8122, 8522, 9722 y 9822 en los que se evidenciaron las solicitudes de desplazamientos debidamente firmadas por el viajero y el jefe inmediato y/o quien autoriza. Se dan como cumplidas las acciones de mejora. (Yuber Alexander Peña Cárdenas)</t>
  </si>
  <si>
    <t>https://anionline.sharepoint.com/:f:/s/PMPMotor/EsVOf_qbgwpOvci-S82asUsBxUj7JzWcdZCZpUZX94iqUQ?e=sFyVXj</t>
  </si>
  <si>
    <t>En la ejecución de las cajas menores de enero a junio de 2021 generada en el SIIF Nación, se observó que el ingreso reembolso de la Caja Menor de Viáticos No. 521 del 15/06/2021 con Resolución No. 20214010008285 del 31/05/2021 comprende la solicitud de reembolso de los movimientos registrados en abril y mayo de 2021, representados en los comprobantes 1421, 1621, 1821 y 1921 con fecha de abril y el comprobante 2221 de mayo, denotando incumplimiento de realizar los reembolsos de gastos en forma mensual o cuando se consume el 70% de alguno de los rubros, lo que ocurra primero como lo establece el artículo 14 del Decreto 2768 de 2012.</t>
  </si>
  <si>
    <t>Mediante correo del 29/10/2021 el GIT Administrativa y Financiera suscribió el Plan de Mejoramiento._x000D_
_x000D_
ACCIONES_x000D_
Proyectar la resolución de caja menor del año 2022, teniendo en cuenta las necesidades requeridas en la presente vigencia. Responsable Gestor G3-06 Servicios Generales, fecha de cumplimiento 31/01/2022._x000D_
_x000D_
Elaborar una comunicación solicitando apoyo para acelerar el flujo de reembolso de las cajas menores. Responsable Coordinación GIT Administrativa y Financiera, fecha de cumplimiento 31/01/2022.</t>
  </si>
  <si>
    <t>31/01/2022</t>
  </si>
  <si>
    <t xml:space="preserve">
5/10/2022 Del seguimiento a las cajas menores de la vigencia 2022, se observó que las solicitudes de reembolso se realizaron mensualmente, según los reportes de ejecución de las cajas menores generados del aplicativo SIIF Nación, por lo que las acciones de mejora de la No Conformidad fueron efectivas. En consecuencia, se registrará la respectiva efectividad en el PMP consolidado. (Yuber Alexander Peña Cárdenas)</t>
  </si>
  <si>
    <t xml:space="preserve">
26/10/2021 Mediante correo del 26/10/2021 se solicitó al GIT Administrativa y Financiera la suscripción del Plan de Mejoramiento. (Yuber Alexander Peña Cárdenas)
4/04/2022 Mediante correo del 03/03/2022 se solicitó al GIT Administrativa y Financiera suministrar las evidencias del cumplimiento de las acciones de mejora._x000D_
El 03/03/2022 el GIT Administrativa y Financiera suministró las evidencias del cumplimiento de las acciones de mejora, una vez analizadas por la OCI, se observó que las evidencias no correspondían a las acciones, por lo que se envío correo el 09/03/2022 solicitando las evidencias sobre las acciones propuestas._x000D_
Mediante correo del 23/03/2022 el GIT Administrativa y Financiera – Servicios Generales suministró para la actividad No. 1 la Resolución No. 20224010003055 del 04/03/2022 de constitución de la Caja Menor de Viáticos para el 2022 teniendo en cuenta los siguientes rubros: A-02-02-01-003- 003, A-02-02-02-006- 003, A-02-02-02-006- 007 y A-02-02-02-010 por valor total de $18.4 millones, aumentando el total en $5.7 millones respecto de la caja menor de la vigencia 2021. Se suministró la Resolución No. 20224010003245 del 08/03/2022 de constitución de la caja menor de Servicios Generales por $8.5 millones._x000D_
Pendiente envío de la evidencia de la acción No. 2. Sobre la comunicación solicitando apoyo para acelerar el flujo de reembolso de las cajas menores. (Yuber Alexander Peña Cárdenas)
5/10/2022 En el seguimiento al cumplimiento del Decreto 2768 de 2012 se verificó el cumplimiento de legalización mensual, observando que se realizaron las solicitudes de reembolso mensualmente, desde enero a junio de 2022 (Yuber Alexander Peña Cárdenas)</t>
  </si>
  <si>
    <t>https://anionline.sharepoint.com/:f:/s/PMPMotor/EmQS7MOBOGZMjc0I-u9BGPUBhhBnlB_CshORk7bm784S8g?e=YFkIoS</t>
  </si>
  <si>
    <r>
      <t xml:space="preserve">En el Sistema eKOGUI no se han inactivado cuatro (4) abogados, quienes se retiraron de la Entidad en el primer semestre de 2021.
</t>
    </r>
    <r>
      <rPr>
        <b/>
        <sz val="12"/>
        <rFont val="Calibri"/>
        <family val="2"/>
      </rPr>
      <t>Seguimiento a la actualización del Sistema Único de Gestión e Información Litigiosa del Estado eKOGUI, período 1° de julio al 31 de diciembre de 2021</t>
    </r>
    <r>
      <rPr>
        <sz val="12"/>
        <rFont val="Calibri"/>
        <family val="2"/>
      </rPr>
      <t xml:space="preserve">
Seguimiento marzo 2022 - Segundo semestre 2021. En el Sistema eKOGUI no se han inactivado cuatro (4) Abogados, quienes se retiraron de la Entidad en el primer semestre de 2021. En el segundo semestre de 2021 se retiraron de la Entidad tres (3) abogados, sin embargo, no se inactivaron en el período.  </t>
    </r>
  </si>
  <si>
    <t>Informe seguimiento a la actualización del Sistema Único de Gestión e Información Litigiosa del Estado - eKOGUI Primer semestre de 2022</t>
  </si>
  <si>
    <t xml:space="preserve">1_ Llevara a cabo mesas de trabajo con los abogados a cargo de los procesos judiciales, a efectos de verificar los procesos a cargo y su asignación en el sistema. Fecha de cumplimiento 30/06/2022. 
2_Realizar la asignación y/o reasignación de procesos a los apoderados a cargo. Fecha de cumplimiento 20/06/2022. 
3_ Una vez reasignados los procesos judiciales, inactivar los usuarios. Fecha de cumplimiento 30/07/2022. </t>
  </si>
  <si>
    <t>30/09/2022</t>
  </si>
  <si>
    <t xml:space="preserve">
12/10/2022 En Seguimiento a la actualizaciòn del Sistema Único de Gestión e Información Litigiosa del Estado - eKOGUI Primer semestre de 2022 se verificó que, en el período se inactivaron los abogados Sergio Javier García Jovel, Natalia Ramírez Yépez, Sol Milena Díaz Viloria y Milton Julián Cabrera Pinzón, quienes se habían retirado de la Entidad el año 2021 y no se habían inactivado en el Sistema. En cuanto a las abogadas María Lorena Arenas Suárez y Angelica María Rodríguez Valero, se encontraban en la misma situación y fueron inactivadas el 11 de agosto de 2022. Andrea Estefanía Merlano Castellanos, se inactivó el 28 de julio de 2022. En consecuencia, la no conformidad se tendrá cumplida, por cuanto las acciones fueron efectivas y pertinentes para realizar su cierre.  (Martha Guzmán León)</t>
  </si>
  <si>
    <t>7/10/2021 Mediante Memorando 20217010131613 del 30 de septiembre de 2021, el Coordinador del GIT de Defensa Judicial, remitiò el Formato SEPG-F-0019, formulaciòn Plan de Mejoramiento - Medida Correctiva, fecha cumplimiento 30 de noviembre de 2021. Mediante Memorando 20217010133263 del 5 de octubre de 2021, diò alcance al memorando anterior, realizando un ajuste de la UM, y aportando`imagen de  pantalla del Sistema eKOGUI, donde se verifica que el 29 de julio de 2021, se inactivò el Usuario - Abogado Juan Pablo EstradaSànchez.  (Martha Guzmán León)
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
11/12/2021 1. Mediante correo electrónico del 4 de noviembre de 2021, se informó a la Doctora Liliana Marcela Poveda Buendía, Coordinadora del Grupo Interno de Trabajo de Defensa Judicial - Encargada, el estado de la no conformidad 3900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3900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Se limitó a lo siguiente: “2 - En el proceso de empalme entre la administradora saliente y el nuevo funcionario a cargo, realizar la depuración e inactivación de usuario”.
Se informará que se debe formular un plan de mejoramiento Medidas Correctivas Formato SEPG-F-019 detallado, que subsane las causas que generaron la no conformidad, el cual comprenderá: 
i) Acciones correctivas, respecto a que, en el Sistema eKOGUI no se han inactivado los Abogados Sol Milena Díaz Viloria, Angelica María Rodríguez Valero, Milton Julián Cabrera Pinzón y Juan Pablo Estrada Sánchez, quienes se retiraron de la Entidad en el primer semestre de 2021. En el segundo semestre de 2021 se retiraron de la Entidad los abogados María Lorena Arenas Suárez, Sergio Javier García Jovel; Natalia Ramírez Yépez, sin embargo, no se inactivaron en el período.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9/06/2022 A través de correo electrónico del 25 de mayo de 2022, se solicitó al Coordinador del Grupo Interno de Trabajo de Defensa Judicial, un nuevo Plan que cumpla con los parámetros descritos anteriormente en forma detallada, el cual se debe formular en el Formato SEPG-F-019.
Mediante Memorando 20227010073563 del 6 de junio de 2022, el Coordinador del Grupo Interno de Trabajo de Defensa Judicial, remitió nuevo Plan de Mejoramiento Medidas Correctivas Formato SEPG-F-019.  (Martha Guzmán León)
10/08/2022 Mediante correo electrónico del 22 de julio de 2022, solicité al Coordinador del Grupo Interno de Trabajo de Defensa Judicial, un informe pormenorizado de cumplimiento del Plan de Mejoramiento formulado por esa Dependencia en la No conformidad 3900 del Plan de Mejoramiento por Procesos, asociada a los Seguimientos a la actualización del Sistema Único de Gestión e Información Litigiosa del Estado - eKOGUI._x000D_
_x000D_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_x000D_
_x000D_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(3900), hasta el 30 de septiembre de 2022”._x000D_
_x000D_
Mediante correo electrónico del 10 de agosto de 2022, solicité al Administrador del PMP su apoyo, para incorporar en la No conformidad 3900 la nueva fecha de cumplimiento del Plan de Mejoramiento, hasta el 30 de septiembre de 2022.  _x000D_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“La no conformidad se tendrá cumplida, por cuanto las acciones fueron efectivas y pertinentes para realizar su cierre”. Porcentaje de cumplimiento: 100%. El Informe de seguimiento se incorpora al Repositorio SharePoint - Documentos asociados al Plan de Mejoramiento por Procesos – PMP. (Martha Guzmán León)</t>
  </si>
  <si>
    <t>31/08/2021</t>
  </si>
  <si>
    <t>https://anionline.sharepoint.com/:f:/s/PMPMotor/EsSOFs7Y4khNv7S1fpf6mc4BZHbO16IGLJaWLiYe-jVu3g?e=XdFU9A</t>
  </si>
  <si>
    <t>5.2.1. 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la_x000D_
ejecución del contrato” y la Circular 20204010101901 del 27 de mayo de 202060; obligación que corresponde al contratista. No obstante lo anterior se recomienda a la supervisión establecer controles efectivos que permitan verificar con la periodicidad requerida en cada_x000D_
contrato la publicación de los documentos contractuales generados en la ejecución: a. De prestación de servicios de apoyo a la gestión suscritos con personas naturales: Contrato Ordenador CONTRATO 485-2021 Vicepresidencia Jurídica; CONTRATO 071-2021 Vicepresidencia Ejecutiva; CONTRATO 309-2021 Vicepresidencia Jurídica; CONTRATO 316-2021 Vicepresidencia Ejecutiva; CONTRATO 317-2021 Vicepresidencia Ejecutiva; CONTRATO 318-2021 Vicepresidencia Ejecutiva; CONTRATO 320-2021 Vicepresidencia Ejecutiva; CONTRATO 321-2021 Vicepresidencia Ejecutiva; b. De prestación de servicios suscritos con personas jurídicas: Contrato Ordenador CONTRATO 463-2021 Vicepresidencia Jurídica; CONTRATO 559-2020 Vicepresidencia Jurídica CONTRATO 406-2021 Vicepresidencia Jurídica; CONTRATO 430-2021 Vicepresidencia Jurídica; CONTRATO 425-2021 Vicepresidencia Jurídica; CONTRATO 389-2021 Vicepresidencia Jurídica; CONTRATO 469-2021 Vicepresidencia Jurídica; CONTRATO 391-2021 Vicepresidencia Jurídica; CONTRATO 407-2021 Vicepresidencia Jurídica; CONTRATO 408-2021 Vicepresidencia Jurídica; CONTRATO 568-2020 Vicepresidencia Jurídica; CONTRATO 435-2021 Vicepresidencia Jurídica. c. Suscritos por el proceso de selección abreviada de mínima cuantía: CONTRATO 447-2021 Vicepresidencia de Planeación, Riesgos y Entorno CONTRATO 381-2021 Vicepresidencia Administrativa y Financiera; CONTRATO 560-2020 Vicepresidencia Administrativa y Financiera; CONTRATO 486-2021 Vicepresidencia de Planeación, Riesgos y Entorno; d. Suscrito por el proceso de selección abreviada de menor cuantía, No. 567-2020 a cargo de la Vicepresidencia Administrativa y Financiera.</t>
  </si>
  <si>
    <t>Memorando 20214000158623. (1) Revisar en el SECOP los informes de los contratistas para establecer aquellos que no lo han registrado en el sistema; elaborar un informe de seguimiento y remitirlo por correo a  los Supervisores cuyos contratistas no han cumplido con el registro, para que los insten a su cumplimiento. (2) Realizar seguimiento mensual en el SECOP, al cargue de los documentos que prueben la ejecución del contrato en el SECOP, para enviar_x000D_
correo a los supervisores y contratistas que falten por subir la información. (3) Solicitar a la Oficina de Comunicaciones elaborar y divulgar una Ecard informando a todos los contratistas de la entidad la obligación de cargar las cuentas en SECOP.</t>
  </si>
  <si>
    <t xml:space="preserve">
15/12/2021 El 09/12/2021, se efectuó reunión de seguimiento con la VEJ, sobre la evidencia presentada mediante memorando 20215000148713. El 15/12/2021, se envía correo a la VEJ sobre el avance de las UM presentadas sobre la No Conformidad. Se acredita avance del 25% sobre lo que corresponde a la VEJ.  (Andrés Fernando Huérfano Huérfano)
23/12/2021 Mediante correo electrónico de 15/12/2021, se remitió a la OCI, se envió copia de la evidencia de las UM 1 y 2.  (Andrés Fernando Huérfano Huérfano)
15/02/2022 Mediante memorando 20227030028173 de 03/02/2022, se acreditó el cumplimiento de la UM3, vinculada a la E Card, sobre la obligación de cargar cuentas en el SECOP.  (Andrés Fernando Huérfano Huérfano)</t>
  </si>
  <si>
    <t>https://anionline.sharepoint.com/:f:/s/PMPMotor/Ery4W0gTfZpHm13ylEhNhWsBli17ffRrXvUgejdGlEracw?e=bKckRl</t>
  </si>
  <si>
    <t>5.2.2. Se evidenció un posible incumplimiento de los artículos 9 y 10 de la Ley 1712 de 2014, los_x000D_
artículos 10 y el literal g. del artículo 11 de la Ley 1712 de 2014, el artículo 83 de la Ley 1474 de 2011 y el artículo 2.8.3.1.6. del Decreto 1080 de 2015, de la etapa precontractual del contrato 550-2020 a cargo de la Vicepresidencia de Planeación, Riesgos y Entorno, debido a que los estudios previos no prevén ningún mecanismo periódico de seguimiento contractual como tampoco se encuentran incorporados los informes de ejecución y las cuentas de cobro en el expediente digital del contrato.</t>
  </si>
  <si>
    <t xml:space="preserve">(1) Solicitud de creación del expediente digital correspondiente al contrato 550 de 2020 y se continuará con el cargue de la documentación de su ejecución en dicho expediente. (2) Cada vez que se adjudique un contrato se procederá con la solicitud de creación de expediente digital para almacenar allí la documentación correspondiente. Se recibió con fecha anterior a la recepción 30/11/2021. Se efectúa seguimiento 15/02/2021. 
2. Validación de la información faltante e incorporación de esta en el expediente digital de Orfeo No 20207030140200549E, del contrato VPRE-550-2020.
3. Solicitud al contratista del cargue del os documentos de pago de la cuenta del contrato VPRE-550-2020, en la plataforma SECOP II.	</t>
  </si>
  <si>
    <t>15/02/2022</t>
  </si>
  <si>
    <t xml:space="preserve">
15/02/2022 Se recibe el 10/02/2022, copia de los soportes de las UM formuladas. Se envía solicitud con aclaración debido a que los soportes hacen referencia a expedientes Orfeo y no a acciones vinculadas a la estructuración de los procesos de contratación como tampoco de evidencias de publicación en SECOP.  (Andrés Fernando Huérfano Huérfano)
15/02/2022 15/02/2022. Texto del correo: "recomend(a)mos que se analice la posibilidad de formular el plan en dirección a la causa del hallazgo, esto es, (i) tanto a la generación de los estudios que preceden los contratos de este tipo en la Vicepresidencia, así como a (ii) obtener la incorporación de los informes de ejecución y cuentas de cobro en esa plataforma digital".  (Andrés Fernando Huérfano Huérfano)
28/02/2022 El 10/02/2022, se recibió soporte sobre los avances (expedientes digitales en ORFEO), documentación sobre la que se recomendó ajuste el 15/02/2022, toda vez que no prevé medidas sobre la información a reportar en el SECOP (causa de la NC). A 28/02/2022, se remite requerimiento por falta de respuesta al correo de 15/02/2022.  (Andrés Fernando Huérfano Huérfano)
29/06/2022 Mediante correo de 17/05/2022 (aboada@ani.gov.co) se remite evidencia de gestión de cargue de cuentas en SECOP.  (Andrés Fernando Huérfano Huérfano)</t>
  </si>
  <si>
    <t>https://anionline.sharepoint.com/:f:/s/PMPMotor/EifzQUmGMexGqUejEIZM7M8BwZ5um3G6hTEgiNB7_Vzuug?e=VUxYke</t>
  </si>
  <si>
    <t>5.2.3. Se evidenció un posible incumplimiento del contenido del artículo 60 de la Ley 80 de 1993,_x000D_
según el cual, &lt;&lt;Los contratos de tracto sucesivo, aquellos cuya ejecución o cumplimiento se prolongue en el tiempo y los demás que lo requieran, serán objeto de liquidación&gt;&gt;, debido a que, de pleno, el numeral 16 de la minuta del contrato No. 550-2020 a cargo de la_x000D_
Vicepresidencia de Planeación, Riesgos y Entorno estipuló excluir del trámite de liquidación el contrato , sin considerar que, en efecto, al ser suscrito el 6 de octubre de 2020, la ejecución de las obligaciones como las que se encuentran en la página 6 del anexo 1 (ficha técnica) , se_x000D_
extendía por el tiempo hasta el 21 de diciembre del mismo año.</t>
  </si>
  <si>
    <t>Solicitar socialización al GIT de Juridica respecto de cuales son los criterios a tener en cuenta para definir si un contrato tiene o no procedimiento de liquidación (Se recibe con posterioridad a la fecha de planteamiento de las medidas 30/11/2021).	
2. Se dará alcance al radicado ANI No. 2020607016447 del 28/12/2020, correspondiente al informe final de supervisión del contrato VPRE-550-2020, indicando que dicho contrato deberá ser liquidado de acuerdo a lo establecido en la normatividad vigente.</t>
  </si>
  <si>
    <t xml:space="preserve">
15/02/2022 Se efectuó reunión de seguimiento a 15/02/2022, en el cual se indica que la fecha de vencimiento es anterior a la recepción del plan, razón por la que se recomienda ajuste.  (Andrés Fernando Huérfano Huérfano)
28/02/2022 Se envía correo solicitando el ajuste de plazo y contenido formulado por el equipo de la VPRE en sesión de 15/02/2022.  (Andrés Fernando Huérfano Huérfano)
29/06/2022 Se adjuntó mediante correo electrónico (aboada@ani.gov.co), el memorando No. 20226070046383 radicado 18 de marzo de 2022, en el que se solicita el trámite de liquidación.  (Andrés Fernando Huérfano Huérfano)
29/06/2022 Se envía solicitud de información mediante correo al GIT Contratación con el fin de saber el estado actual de la liquidación.  (Andrés Fernando Huérfano Huérfano)</t>
  </si>
  <si>
    <t>https://anionline.sharepoint.com/:f:/s/PMPMotor/EmuHFKd7t3hArJq4jhgb2GQBVtNaDelk_7ohBJPYtXySIA?e=AmZ7c1</t>
  </si>
  <si>
    <t xml:space="preserve">5.2.4. Se evidenció un posible incumplimiento del artículo 60 de la Ley 80 de 1993, según el cual, &lt;&lt;Los contratos de tracto sucesivo, aquellos cuya ejecución o cumplimiento se prolongue en el tiempo y los demás que lo requieran, serán objeto de liquidación&gt;&gt;, en la etapa_x000D_
precontractual del Contrato No. 567-2020 VAF, VJ-VAF-SA-001-2020 (Manifestación de interés (Menor Cuantía) a cargo de la Vicepresidencia Administrativa y Financiera, toda vez que se evidenció que el clausulado de este contrato, excluye de pleno la presentación la liquidación del contrato, por cuanto que el anexo técnico de la obra civil prevé que será de cargo del contratista ejecutar la prestación en un plazo de un mes y cuatro días (17/11/2020 a 27/12/2020). </t>
  </si>
  <si>
    <t>Verificar el estado del contrato 567 para proceder con la liquidación. Apoyar la remisión del informe final de supervisión, balance financiero y pólizas del contrato 567. Realizar la liquidación del contrato 567. Socializar la No conformidad con el GIT de Contratación, para evitar que vuelva a suceder.</t>
  </si>
  <si>
    <t xml:space="preserve">
23/12/2021 Mediante correo electrónico de 22/12/2021, se remitió soporte de la sesión de reunión formulada por el GIT Contratación. AFHH.  (Andrés Fernando Huérfano Huérfano)
11/04/2022 Mediante correo electrónico de 06/04/2022, el GIT Contratación (jromero@ani.gov.co), remite copia del acta de liquidación fechada 28 de febrero de 2022, suscrita entre la Vicepresidencia Administrativa y Financiera y el Contratista, Construvicas Ingenieria SAS (se evidencia UM1, UM3 y UM4). Se solicitará copia del informe final de supervisión (UM2).  (Andrés Fernando Huérfano Huérfano)
12/04/2022 Mediante correo electrónico de 12 de abril de 2022, se allegó copia del radicado No. 20214000056383 de 6 de abril de 2021, que corresponde a informe final de supervisión del contrato No. VAF 567.  (Andrés Fernando Huérfano Huérfano)</t>
  </si>
  <si>
    <t>https://anionline.sharepoint.com/:f:/s/PMPMotor/EuVKxf8vhAVBuTDDtlDiHcIBC0tpls0GLWm2soR0RED63Q?e=G1g2f9</t>
  </si>
  <si>
    <t xml:space="preserve">5.2.5. Se evidenció un posible incumplimiento al contenido artículo 10 y el literal g. del artículo 11 de la Ley 1712 de 2014, el artículo 83 de la Ley 1474 de 2011 y el artículo 2.8.3.1.6. del Decreto 1080 de 2015, concordante con el subnumeral 8 del numeral 8 de la minuta del contrato del Contrato No. 567-2020 VAF, VJ-VAF-SA-001-2020 (Manifestación de interés (Menor Cuantía) a cargo de la Vicepresidencia Administrativa y Financiera, debido a que no se encuentran cargados en el SECOP II, los informes de actividades que demuestren la ejecución del contrato. </t>
  </si>
  <si>
    <t>Verificar el estado del contrato para revisar la pertinencia del cargue de la información. Solicitar al contratista, el cargue de los informes que demuestren la ejecución del contrato en el SECOP, si es necesario. Solicitar mesa de trabajo con el GIT de Contratación, para revisar la posibilidad de incluir dentro de ANISCOPIO la gestión de las cuentas de los contratos de adquisición de bienes y servicios (recibido mediante correo de 24/11/2021 VAF cegarcia@ani.gov.co)</t>
  </si>
  <si>
    <t xml:space="preserve">
16/02/2022  -Modificación de fecha- Mediante correo electrónico con adjunto memorando el auditor solicita la modificación. (2021)
09/09/2022 Mediante correo electrónico de 19/07/2022 (cegarcia@ani.gov.co), se remite evidencia de la incorporación del acta de liquidación del contrato VAF567. (Andrés Fernando Huérfano Huérfano)</t>
  </si>
  <si>
    <t>https://anionline.sharepoint.com/:f:/s/PMPMotor/EsN_U9Ahg2NGhQC3ELv72rIBJGhZCVgB42Ddi4lqgwQICw?e=9zFqLy</t>
  </si>
  <si>
    <t>5.2.6. Se evidenció un posible incumplimiento del Artículo 2.2.1.1.1.7.1. del Decreto 1082 de 2015, según el cual, &lt;&lt;La Entidad Estatal está obligada a publicar en el SECOP los Documentos del Proceso y los actos administrativos del Proceso de Contratación, dentro de los tres (3) días_x000D_
siguientes a su expedición&gt;&gt;, para los proyectos Santa Marta – Riohacha – Paraguachón, Rumichaca-Pasto y Autopista Conexión Norte, que a la fecha de emisión del informe no han publicado en sus respectivos expedientes contractuales de esa plataforma pública, las modificaciones aplicadas con ocasión de los memorandos de entendimiento suscritos con los concesionarios el 5 de octubre de 2021 (acuerdo No. 1).</t>
  </si>
  <si>
    <t xml:space="preserve">Parcial. Mediante radicado 20213060144433 de 02/11/2021, la gerencia del proyecto Rumichaca - Pasto, indica sobre la NC que: el &lt;&lt;Acuerdo 1 suscrito el 5 de octubre por varios Concesionario_x000D_
dentro de los que se encuentra la Concesionaria Vial Unión del Sur S.A.S, fue publicado en la página del_x000D_
SECOP el día 28 de octubre de 2021&gt;&gt;. Este plan es parcial y aún se encuentra pendiente los demás proyectos. Se coloca fecha para seguimiento. </t>
  </si>
  <si>
    <t>29/11/2021</t>
  </si>
  <si>
    <t xml:space="preserve">
29/11/2021 Mediante memorando 20213060144433 la gerencia del proyecto Rumichaca-Pasto informa que: el &lt;&lt;Acuerdo 1 suscrito el 5 de octubre por varios Concesionario_x000D_
dentro de los que se encuentra la Concesionaria Vial Unión del Sur S.A.S, fue publicado en la página del SECOP el día 28 de octubre de 2021&gt;&gt;.  (Andrés Fernando Huérfano Huérfano)
29/11/2021 Mediante radicado 20215000146383 de 05/11/2021, se informó a la OCI sobre la publicación del modificatorio en la web SECOP.  (Andrés Fernando Huérfano Huérfano)
29/11/2021 Mediante radicado No. 20213110147283 de 08/11/2021. Se informa a la OCI &lt;&lt; que, por parte del equipo de apoyo al seguimiento del Proyecto Conexión Norte, se realizó el cargue el 25 de agosto de 2021 del Acuerdo No. 1  COVID-19 en el SECOP I, tal como se evidencia&gt;&gt;. El plan se incorpora completo y se da por cumplido el plan propuesto para los tres proyectos.  (Andrés Fernando Huérfano Huérfano)</t>
  </si>
  <si>
    <t xml:space="preserve">De conformidad con el artículo 3° del Decreto 1167 de 2016, modificatorio del artículo 2.2.4.3.1.2.12. del Decreto 1069 de 2015, los siguientes actos administrativos se presentaron al Comité de Conciliación, en un término superior a cuatro (4) meses, a partir de la fecha de pago, para que se adoptara la decisión de iniciar o no demanda en ejercicio del medio de control se repetición: _x000D_
_x000D_
i. Resolución 18295 del 11 de diciembre de 2020, Vicepresidencia Jurídica. _x000D_
ii. Resolución 1350 del 10 de septiembre de 2019, Resolución 0483 del 1° de abril de 2020 y Resolución 120205000005925 del 14 de mayo de 2020, Vicepresidencia Ejecutiva._x000D_
iii. Resolución 6135 del 29 de mayo de 2020, Vicepresidencia de Gestión Contractual. _x000D_
iv. Resolución 14725 del 16 de octubre de 2020. Laudo Arbitral de fecha 23 de junio de 2020, Vicepresidencia de Gestión Contractual._x000D_
</t>
  </si>
  <si>
    <t>Octubre de 2021</t>
  </si>
  <si>
    <t>Con ocasión de la modificación de la resolución por medio de la cual se establece el reglamento del Comité de Conciliación; aprobada en sesiones del 5 de septiembre y 17 de noviembre; se enviará comunicación a cada uno de los miembros del Comité a través de la cual:_x000D_
_x000D_
1. Se comunicará la resolución modificatoria_x000D_
2. Se notificará su designación como miembro del Comité_x000D_
3. Se pondrá en conocimiento esta NC a efectos de ratificar la necesidad y obligatoriedad de su asistencia a las sesiones, en particular aquellas en las que se someterá a consideración la procedencia o no de iniciar acción de repetición.</t>
  </si>
  <si>
    <t>26/01/2022 Mediante Memorando 20217010169283 del 24 de diciembre de 2021, el Coordinador del Grupo Interno de Trabajo de Defensa Judicial, comunicó a los Miembros del Comité de Conciliación, la Resolución No. 20217010020885 de 21-12-2021 “Por medio de la cual se conforma y establece el funcionamiento del Comité de Conciliación de la Agencia Nacional de Infraestructura y se dictan otras disposiciones”.
Así mismo, que: “El Artículo Quinto de la citada resolución establece la conformación del Comité y algunas precisiones que resulta pertinente destacar a través de la transcripción de la literalidad de los apartes respectivos, como sigue:
“ARTÍCULO QUINTO. INTEGRANTES, INVITADOS PERMANENTES, OCASIONALES Y SECRETARÍA TÉCNICA DEL COMITÉ DE CONCILIACIÓN. El Comité de Conciliación de la Agencia Nacional de Infraestructura estará conformado por los siguientes servidores públicos.”
(…)
PARÁGRAFO 2°. La asistencia al Comité de Conciliación es obligatoria para los integrantes con voz y voto, así como para los invitados permanentes con derecho a voz, la cual no es delegable, excepto para el caso del Presidente y el Jefe de Control Interno.
Señala: “De otra parte, el Artículo Décimo Tercero, hace referencia a la inasistencia de alguno de los miembros del Comité, en los siguientes términos: (…)”
Finalmente, ratificar la necesidad y obligatoriedad de su asistencia a las sesiones en los siguientes términos:  “Lo indicado en el Artículo Décimo Tercero, resulta de vital importancia a efectos de poder adoptar las medidas pertinentes en caso de que, para una determinada sesión se prevea que no se contará con el quorum necesario para deliberar y decidir válidamente; aspecto fundamental con ocasión de las sesiones en las cuales se evalúa la procedencia o no de iniciar acción de repetición, toda vez, que el Comité cuenta con cuatro (4) meses contados a partir de la fecha en que se realice el pago de una condena o acuerdo conciliatorio para adoptar la respectiva decisión, recordando que lo anterior es objeto de seguimiento por parte de la Oficina de Control Interno.”
 (Martha Guzmán León)</t>
  </si>
  <si>
    <t>26/10/2021</t>
  </si>
  <si>
    <t>Se observó que de las 24 comisiones de la muestra, 15 de ellas no se legalizaron dentro del término de los tres días siguientes de terminación de la comisión, lo que en términos porcentuales equivale al 62%, denotando incumplimiento de lo establecido en el Artículo décimo séptimo de la Resolución No. 0079 del 15 de enero de 2019, que dice:_x000D_
“ARTÍCULO DÉCIMO SEPTIMO: Cumplida la comisión / desplazamiento al funcionario / contratista deberá legalizarla dentro de los tres (3) días siguientes a su término diligenciando para el efecto el formato respectivo, al cual anexará los pasa bordos del tiquete aéreo utilizado o en caso de que el traslado se haya realizado en transporte intermunicipal por vía terrestre, el comprobante de pago respectivo.” (…)</t>
  </si>
  <si>
    <t>Mediante correo del 10/12/2021 el GIT Administrativa y Financiera suscribió plan de Mejoramiento._x000D_
ACTIVIDAD_x000D_
1)	Realizar un diagnóstico para la identificación de las causas con las personas que incumplen con las fechas de legalización. Responsable Coordinación Administrativa y Financiera (Viáticos y Tiquetes), fecha de cumplimiento 31/03/2022_x000D_
_x000D_
2)	Efectuar campaña de socialización al interior de la Agencia enfatizando en la importancia de legalizar cumpliendo el termino respectivo. Responsable Profesional Coordinación Administrativa y Financiera (Viáticos y tiquetes), fecha de cumplimiento 31/03/2022.</t>
  </si>
  <si>
    <t>19/12/2021</t>
  </si>
  <si>
    <t xml:space="preserve">
6/12/2021 Mediante correo del 03/12/2021 se solicitó al GIT Administrativa y Financiera la suscripción del Plan de Mejoramiento. (Yuber Alexander Peña Cárdenas)
9/05/2022 Mediante correo del 05/04/2022 se solicitó al GIT Administrativa y Financiera el envío de las evidencias de las acciones de mejora que se cumplió el tiempo de ejecución del 31/03/2022._x000D_
_x000D_
Mediante correo del 23/03/2022 se suministraron las evidencias del cumplimiento de las acciones de mejora como son las campañas realizadas desde la Oficina de Comunicaciones por medio de correo masivo a los colaboradores de la ANI con las directrices para las solicitudes de comisiones o desplazamientos. Por lo tanto, la No Conformidad se da como subsanada. (Yuber Alexander Peña Cárdenas)</t>
  </si>
  <si>
    <t>29/10/2021</t>
  </si>
  <si>
    <t>https://anionline.sharepoint.com/:f:/s/PMPMotor/EqW3azSSw9xEvh4yFFvvqwEBKoY9DbI945slw3JtFTo8Kg?e=hX5Zfn</t>
  </si>
  <si>
    <t>De la base de datos para el registro y control de las solicitudes y legalización de las comisiones, se observó que para algunos terceros de la muestra de auditoría se les otorgaron comisiones nuevas sin que el funcionario o contratista hubiera legalizado la anterior, denotando inobservancia de lo establecido en el Artículo décimo octavo de la Resolución No. 0079 del 15 de enero de 2019, que dice:_x000D_
“ARTÍCULO DÉCIMO OCTAVO: En ningún caso podrá autorizarse comisión de servicios/ desplazamientos al funcionario/ contratista de la Agencia que tenga pendiente por legalizar una comisión/ desplazamiento anterior._x000D_
PARÁGRAFO: De no mediar justificación razonable para que el funcionario/ contratista no haya legalizado la Comisión de Servicios/ Desplazamiento en el plazo previsto contemplado para ello, se aplicaran las medidas administrativas correspondientes, sin perjuicio de las disciplinarias a que haya lugar.”</t>
  </si>
  <si>
    <t>Mediante correo del 10/12/2021 el GIT Administrativa y Financiera suscribió plan de Mejoramiento._x000D_
ACTIVIDAD_x000D_
Apoyar al GIT de Tecnologías de la Información en la estructuración y puesta en marcha del módulo de solicitud de comisiones y desplazamiento en Aniscopio, sistema que permitirá validar en tiempo real las legalizaciones pendientes y así interrumpir el registro de nuevas solicitudes de comisión/desplazamiento a menos que medie justificación razonable y esta quede registrada en dicho aplicativo. Responsable Profesional Coordinación Administrativa y Financiera (Viáticos y tiquetes), fecha de cumplimiento 31/12/2022</t>
  </si>
  <si>
    <t xml:space="preserve">
6/12/2021 Mediante correo del 03/12/2021 se solicitó al GIT Administrativa y Financiera la suscripción del Plan de Mejoramiento. (Yuber Alexander Peña Cárdenas)
13/02/2023 Mediante correo del 13/02/2023 se solicitó al GIT Administrativa y Financiera suministrar las evidencias del apoyo de Financiera a Tecnología sobre la puesta en marcha del módulo de solicitud de comisiones y desplazamientos en ANISCOPIO. (Yuber Alexander Peña Cárdenas)
3/10/2023 Mediante correo del 20/02/2023 el GIT Administrativa y Financiera adjuntó correos del 28/09/2021, 22/07/2022, 03/08/2022 y 15/02/2023 en dichos correos se observó que se ha realizado la gestión con el GIT de Tecnologías de la Información para que el aplicativo ANISCOPIO en el Módulo de Comisiones se cuente con una medida restrictiva o alerta “No se tramitan solicitudes a los colaboradores que tengan legalizaciones pendientes por presentar”
En el correo del 28/09/2021 el GIT Administrativa y Financiera remitió al Git Tecnología de la Información, envío las validaciones en el desarrollo del módulo de viáticos y tiquetes al interior del país en ANISCOPIO, para que se incluyan como restricciones: i) No se tramitan solicitudes a los colaboradores que tengan legalizaciones pendientes por presentar y ii) Los colaboradores deberán presentar la legalización de su comisión 3 días después de la fecha de regreso.
En los correos del 22/07/2022 y 03/08/2022 el GIT Administrativa y Financiera presenta a la mesa de servicio el incidente 28667 de validación legalizaciones, dado que ANISCOPIO está permitiendo realizar nuevas solicitudes de comisión teniendo pendientes de legalizar.
En el correo del 15/02/2023 el GIT Administrativa y Financiera informa al área de Tecnología de la Información que el módulo de viáticos de ANISCOPIO no está controlando la legalización dentro de los 3 días siguientes. (Yuber Alexander Peña Cárdenas)
14/12/2023 Mediante correo del 14 de diciembre el GIT Administrativa y Financiera suministró correo del 23 de octubre de 2023 del GIT Tecnología, informando la aprobación del Plan de trabajo al GIT Administrativa y Financiera, en el que se incluyó ajustar la validación del tramite de legalizaciones, de no permitir comisiones si tiene legalizaciones pendientes de trámite que no estén en revisión de VGCOR o en estado superior. Se da como cumplidas las acciones de mejora de la no conformidad. (Yuber Alexander Peña Cárdenas)</t>
  </si>
  <si>
    <t>https://anionline.sharepoint.com/:f:/s/PMPMotor/EjaaRmNVzCBJs7w8ezUC-9QBvtTywPSU225KgKT1JW3ssQ?e=Izk6JD</t>
  </si>
  <si>
    <t>Con el comprobante contable de corrección de errores del SIIF No. 3341 del 29/01/2021, se registró el ajuste de la prima de navidad atendiendo lo solicitado por el GIT de Talento Humano mediante memorando No 20214030053083 del 25/03/2021 en el que se informó que en el artículo 1° del Decreto 1422 de 2020, se estableció que el pago de la prima de navidad de los servidores públicos se pagará en el mes de noviembre de 2020, para lo cual el GIT de Talento Humano procedió a realizar los ajustes manuales en el aplicativo SINFAD utilizado para la gestión de la Nómina de la ANI; sin embargo  al revisar el archivo detallado del pasivo de la prima de navidad del mes de enero de 2021 del SINFAD, el Grupo Interno observó un pasivo pendiente por pagar por valor de $2.303,1 millones como si no se hubiera pagado la prima de navidad.
Lo anterior denota debilidades en el Sistema de Control Interno Contable, dado que la revisión de los reportes del aplicativo SINFAD se tenían que realizar para el cierre de la vigencia 2020 con el fin de determinar la consistencia de los saldos de las cuentas de nómina, verificación que se realizó hasta la apertura de la vigencia 2021; además se presenta inobservancia de las directrices establecidas en los numerales 1.2.2 y 1.2.4  del Instructivo No. 001 del 04/12/2020 de la Contaduría General de la Nación sobre las instrucciones relacionadas con el cambio del periodo contable 2020-2021.</t>
  </si>
  <si>
    <t>Mediante correo del 10/12/2021 el GIT Administrativa y Financiera suscribió plan de Mejoramiento._x000D_
ACTIVIDAD_x000D_
1) Comprobante contable No. 3341 del 29 de enero de 2021. Responsable Contratista GIT Administrativa y Financiera (Contabilidad) fecha de cumplimiento 31/01/2021_x000D_
_x000D_
2) Revisión mensual en conjunto con el G.I.T. de Talento Humano de los reportes de las prestaciones sociales de los funcionarios de la Agencia Nacional de Infraestructura del Sistema auxiliar SINFAD. Responsable GIT Administrativa y Financiera (Contabilidad) – GIT Talento Humano, fecha de cumplimiento Permanente_x000D_
_x000D_
3) Elaborar acta de Conciliación mensual de cifras de los reportes de las prestaciones sociales de los funcionarios de la Agencia Nacional de Infraestructura del Sistema auxiliar SINFAD y del SIIF. Responsable GIT Administrativa y Financiera (Contabilidad) – GIT Talento Humano, fecha de cumplimiento Permanente</t>
  </si>
  <si>
    <t xml:space="preserve">
6/12/2021 Mediante correo del 03/12/2021 se solicitó al GIT Administrativa y Financiera la suscripción del Plan de Mejoramiento. (Yuber Alexander Peña Cárdenas)
19/12/2021 Se observó que con el comprobante contable No. 3341 del 29/01/2021 se realizó ajuste manual para ajustar la prima de navidad. Para el seguimiento y verificación de las actividades 2 y 3 se realizará verificación en la auditoria al ciclo contable de la vigencia 2022. (Yuber Alexander Peña Cárdenas)
13/02/2023 Mediante correo del 13/02/2023 se solicitó al GIT Administrativa y Financiera suministrar las evidencias de las acciones de mejora 2 y 3. (Yuber Alexander Peña Cárdenas)
3/03/2023 Mediante correo del 20/02/2023 el GIT Administrativa y Financiera suministró las actas No. 1167, 1174 y 1181 de conciliación de las cifras de los reportes de octubre, noviembre y diciembre de 2022 respectivamente, sobre las prestaciones sociales de los funcionarios de la ANI generados de los aplicativos SINFAD y SIIF Nación, cuyos saldos se tomaron de los reportes del SINFAD y del SIIF Nación, en estas actas no se observaron diferencias de las subcuentas de la cuenta 2.5.11 BENEFICIOS A LOS EMPLEADOS A CORTO PLAZO, por lo tanto, se dan como cumplidas las acciones 2 y 3 del plan de mejoramiento suscrito. (Yuber Alexander Peña Cárdenas)</t>
  </si>
  <si>
    <t>https://anionline.sharepoint.com/:f:/s/PMPMotor/Em-dXTMsVMhKhqPltllNbyIBcqGtmoZComwi-GkfAGiIgw?e=X0WkD5</t>
  </si>
  <si>
    <t>1. EXTEMPORANEIDAD EN LA PRESENTACIÓN DE LA CONCERTACIÓN DE COMPROMISOS_x000D_
FUNCIONALES Y COMPORTAMENTALES – PERIODO 01 DE FEBRERO DE 2021 AL 31 DE ENERO DE_x000D_
2022 –_x000D_
Se observó que para el periodo de evaluación del 01 de febrero de 2021 al 31 de enero de 2022 se presentaron de manera extemporánea las concertaciones de compromisos funcionales y comportamentales de los funcionarios públicos de carrera administrativa cuyos Nos. de identificación terminan en:_x000D_
_x000D_
i. xxxxx390, encargado en el empleo de Experto Código G3 Grado 07 de la Vicepresidencia Ejecutiva cuyo evaluador ostenta el cargo de vicepresidente de la Agencia – de la Vicepresidencia Ejecutiva._x000D_
_x000D_
ii. xxxxxx061, cuyo evaluador ostenta el cargo de Experto Código G3 y Grado 08 perteneciente al GIT Asesoría Jurídica Predial – de la Vicepresidencia de Planeación, Riesgos y Entorno._x000D_
_x000D_
Lo cual contraría lo establecido en el Art. 354 del Acuerdo 617 de 2018, como se ilustró en el contenido del informe._x000D_
Esta No Conformidad se informa a los evaluadores cuyas denominaciones del empleo son Vicepresidente de la Agencia – Vicepresidencia Ejecutiva y Experto Código G3 y Grado 08 perteneciente al GIT Asesoría Jurídica Predial – de la Vicepresidencia de Planeación, Riesgos y Entorno, así como al Grupo Interno de Talento Humano con el fin de que se construya (n) de manera conjunta la (s) acciones de mejoramiento, bien sea preventivas_x000D_
y/o correctivas, en aras de que se ataque la causa raíz que generó el incumplimiento normativo, en aras de evitar la posible materialización de riesgos.</t>
  </si>
  <si>
    <t>GIT Asesoría Jurídico Predial - GIT de Talento Humano</t>
  </si>
  <si>
    <t>1.	Solicitar acompañamiento por parte del GIT de Talento Humano al momento de realizar la evaluación del desempeño con la participación del evaluado y del evaluador y/o al momento que se presente alguna movilidad en el personal. (15/02/22)
2.	Realizar el registro de las evidencias del proceso de evaluación del desempeño en el aplicativo EDL por parte del Evaluado. (15/02/2022)
3.	Realizar la evaluación del desempeño laboral en los términos establecidos en el acuerdo 617 de 2018. (15/02/2022)
4.	Realizar la revisión y concertación de compromisos por parte del evaluado y del evaluador. (15/02/2022)
5.	Comunicar por parte del evaluador al evaluado, la evaluación del desempeño en los términos establecidos en la norma. (15/02/2022)
6.	Remitir memorando interno a evaluadores y evaluados recordando los plazos que se deben tener en cuenta en el proceso de evaluación de desempeño. GIT TH (1/08/2022)
7.	Suscribir la concertación de compromisos dentro los 15 días hábiles siguientes en que inicie el periodo de evaluación Vicepresidencia Ejecutiva y evaluados (22/02/2023)</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</si>
  <si>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3911, formulada en el informe de seguimiento de la vigencia 2021. (Keiri Yulith Araújo Rodríguez)</t>
  </si>
  <si>
    <t>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
17/03/2022 Mediante correo electrónico del 15 de marzo de 2022, el evaluador del G.I.T. Asesoría Jurídica Predial remitió soportes del cumplimiento de las acciones de mejoramiento. Sin embargo, hace falta el soporte de la Acción de mejoramiento:
"Realizar el registro de las evidencia del proceso de evaluación del desempeño en el aplicativo EDL por parte del Evaluado."
Por tal motivo el 17 de marzo de 2022 se solicitó el soporte de dicha acción vía correo electrónico. (Keiri Yulith Araújo Rodríguez)
30/03/2022 El 24/03/2022 vía correo electrónico solicité a la Vicepresidencia Ejecutiva la remisión de los soportes correspondientes al cumplimiento del Plan de Mejoramiento planteado para la No Conformidad.
A través de la Plataforma Microsoft Tams el evaluado cuyo No. de identificación termina en xxxx390, cuyo evaluador es el Vicepresidente Ejecutvo de la Entidad, solicitó asesoría en cuanto al planteamiento del plan de mejoramiento.
Por lo anterior, mediante correo electrónico del 30/03/2022 el evaluado cuyo No. de información termina en xxxx390 élevó solicitud de apoyo al GIT de Talento Humano para el planteamiento de no conformidades, luego de identificar que una de las causas estaba ligada al proceso de Gestión del Talento Humano. (Keiri Yulith Araújo Rodríguez)
5/04/2022 El 31/03/2022 a través de la herramienta Microsoft Teams se llevó a cabo mesa de trabajo con la que el evaluado, evaluador y el GIT de Talento Humano solicitaron información y guía en relación con el planteamiento del Plan de Mejoramiento de la No Conformidad. (Keiri Yulith Araújo Rodríguez)
29/04/2022 Mediante correo electrónico del 31/03/2022 el vicepresidente Ejecutivo remitió plan de mejoramiento. (Keiri Yulith Araújo Rodríguez)
28/02/2023 Mediante correo electrónico, se solicitó a la VEJ (Vicepresidencia) y a la evaluada la remisión de los soportes que den cuenta del cumplimiento de la acción de mejora planteada (la No. 2 del plan de mejoramiento), toda vez que la fecha de vencimiento era el 22/02/2023 y a la fecha no se cuenta con el soporte. (Keiri Yulith Araújo Rodríguez)
21/03/2023 Mediante correo electrónico del 1/03/2023, la Vicepresidencia Ejecutiva, remitió aclaraciones relacionadas con el cumplimiento de las acciones cuya fecha de cumplimiento era el 22/02/2023, indicando que los funcionarios de carrera que, con ocasión de la provisión de las vacantes surtidas a través de concurso de méritos, se encuentran en periodo de prueba. _x000D_
Adicionalmente en el correo electrónico fueron remitidos los soportes de las acciones propuestas. (Keiri Yulith Araújo Rodríguez)
21/03/2023 Así las cosas, se encuentra pendiente el análisis de efectividad del Plan de Mejoramiento para esta No Conformidad. (Keiri Yulith Araújo Rodríguez)</t>
  </si>
  <si>
    <t>https://anionline.sharepoint.com/:f:/s/PMPMotor/EqD1cdVGUfNGqQeL8Uxk2xUBT0AYN3DkbNf5r69i0Ic9LQ?e=Om8PVE</t>
  </si>
  <si>
    <t>2. EXTEMPORANEIDAD EN LA PRESENTACIÓN DE LA EVALUACIÓN PARCIAL EVENTUAL – PERIODO_x000D_
01 DE FEBRERO DE 2021 AL 31 DE JULIO DE 2021 –_x000D_
_x000D_
Se observó que para el periodo de evaluación del 01 de febrero de 2021 al 31 de julio de 2021 se presentaron de manera extemporánea las evaluaciones parciales eventuales para los funcionarios públicos de carrera administrativa cuyos Nos. de identificación terminan en:_x000D_
_x000D_
i. xxxxx390, titular del empleo Gestor Código T1, Grado 13 cuyo evaluador ostenta el cargo de Gerente de Proyectos o funcional Código G2 Grado 09 perteneciente al G.I.T. Proyectos carreteros, estrategia contractual, permisos y modificaciones.ii. xxxxxx061 cuyo evaluador ostenta el cargo de Experto Código G3 y grado 08 perteneciente al G.I.T. Asesoría Jurídica Prediales._x000D_
_x000D_
Lo cual contraría lo establecido en el literal d del Art. 5 del Acuerdo 617 de 2018, como se ilustró en el contenido del informe._x000D_
_x000D_
Esta No Conformidad se informa a los evaluadores cuya denominación del empleo es Gerente de Proyectos o funcional Código G2 Grado 09 perteneciente al GIT Proyectos carreteros, estrategia contractual, permisos y modificaciones y Experto Código G3 y grado 08_x000D_
perteneciente al G.I.T. Asesoría Jurídica Prediales, así como al Grupo Interno de Talento Humano con el fin de que se construya (n) de manera conjunta la (s) acciones de mejoramiento, bien sea preventivas y/o correctivas, en aras de que se ataque la causa raíz que generó el incumplimiento normativo, en aras de evitar la posible materialización de riesgos.</t>
  </si>
  <si>
    <t>GIT proyectos carreteros, estrategia contractual, permisos y modificaciones - GIT de Talento Humano</t>
  </si>
  <si>
    <t>Solicitar acompañamiento por parte del GIT de Talento Humano al momento de realizar la evaluación del desempeño con la participación de evaludos y evaluador y/o al momento que se presente alguna movilidad en el personal._x000D_
_x000D_
_x000D_
Comunicar por parte del evaluador al evaluado, la evaluación del desempeño en los términos establecidos en la norma.</t>
  </si>
  <si>
    <t>13/12/2021</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</si>
  <si>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3912, formulada en el informe de seguimiento de la vigencia 2021. (Keiri Yulith Araújo Rodríguez)</t>
  </si>
  <si>
    <t xml:space="preserve">
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propuestas._x000D_
_x000D_
Una vez analizados los soportes, se evidenció el 100% del cumplimiento de las Unidades de Medida planteadas. (Keiri Yulith Araújo Rodríguez)</t>
  </si>
  <si>
    <t>https://anionline.sharepoint.com/:f:/s/PMPMotor/Eq6vZxEPwKZFn5pEo0CWxQkB_nzNoU4YLRRenyU48YGSXg?e=zU9GMd</t>
  </si>
  <si>
    <t xml:space="preserve">3. EXTEMPORANEIDAD EN LA PRESENTACIÓN DE LA EVALUACIÓN PARCIAL DEL PRIMER SEMESTRE_x000D_
– PERIODO 01 DE FEBRERO DE 2021 AL 31 DE JULIO DE 2021 –_x000D_
_x000D_
Se observó que para el periodo de evaluación del 01 de febrero de 2021 al 31 de julio de 2021 del funcionario público de carrera administrativa cuyo No. de identificación termina en xxxxx456 fue presentada de manera extemporánea la Evaluación parcial del primer semestre por parte del evaluador que ostenta el cargo de Gerente de Proyectos o funcional Código G2 Grado 09 perteneciente al GIT Financiero 2, lo cual contraría lo establecido en el Art. 5 del Acuerdo 617 de 2018, como se ilustró en el contenido del informe._x000D_
_x000D_
Esta No Conformidad se informa al evaluador cuya denominación del empleo es Gerente de Proyectos o funcional Código G2 Grado 09 perteneciente al GIT Financiero 2, así como al Grupo Interno de Talento Humano con el fin de que se construya (n) de manera conjunta la (s) acciones de mejoramiento, bien sea preventivas y/o correctivas, en aras de que se ataque la_x000D_
causa raíz que generó el incumplimiento normativo, en aras de evitar la posible materialización de riesgos._x000D_
</t>
  </si>
  <si>
    <t>GIT Financiero 2 - GIT de Talento Humano</t>
  </si>
  <si>
    <t>Solicitar acompañamiento por parte del GIT de Talento Humano al momento de realizar la evaluación del desempeño._x000D_
_x000D_
Realizar el registro de las evidencia del proceso de evaluación del desempeño en el aplicativo EDL._x000D_
_x000D_
Comunicar la evaluación en los términos establecidos en la norma._x000D_
_x000D_
Realizar el registro de las evidencia del proceso de evaluación del desempeño en el aplicativo EDL por parte del Evaluado._x000D_
_x000D_
Realizar la evaluación del desempeño laboral en los terminos establecidos en el acuerdo 617 de 2018._x000D_
_x000D_
Realizar la revisión y concertación de compromisos por parte del evaluado y del evaluador.</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</si>
  <si>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3913, formulada en el informe de seguimiento de la vigencia 2021. (Keiri Yulith Araújo Rodríguez)</t>
  </si>
  <si>
    <t xml:space="preserve">
7/03/2022 Mediante correo electrónico del 28/02/2022 el GIT Financiero 2 remitió los soportes correspondientes en los que se evidenció el cumplimiento de las acciones de mejoramiento propuestas._x000D_
_x000D_
Con el análisis de los soportes remitidos se evidenció que se efectuó el cumplimiento del 100% de las acciones propuestas._x000D_
 (Keiri Yulith Araújo Rodríguez)</t>
  </si>
  <si>
    <t>https://anionline.sharepoint.com/:f:/s/PMPMotor/EkA8AozceDhBhvSss_WJ_yYBp-4NcTQO3cVPAvxYRs0JjQ?e=1Jakb3</t>
  </si>
  <si>
    <t>4. FALTA DE PRESENTACIÓN DE LA EVALUACIÓN PARCIAL DEL PRIMER SEMESTRE – PERIODO 01 DE_x000D_
FEBRERO DE 2021 AL 31 DE JULIO DE 2021 –_x000D_
_x000D_
Se observó que para el periodo de evaluación del 01 de febrero de 2021 al 31 de julio de 2021 no fue presentada la Evaluación parcial semestral para el funcionario público de carrera administrativa cuyo No. de identificación terminan en xxxxx061, cuyo evaluador ostenta el_x000D_
cargo de Experto Código G3 y Grado 08 perteneciente al G.I.T. Asesoría Jurídica Predial, lo cual contraría lo establecido en el Art. 5 del Acuerdo 617 de 2018, como se ilustró en el contenido del informe._x000D_
_x000D_
Esta No Conformidad se informa al evaluador cuya denominación del empleo es Experto Código G3 y Grado 08 perteneciente al G.I.T. Asesoría Jurídica Predial, así como al Grupo Interno de Talento Humano con el fin de que se construya (n) de manera conjunta la (s) acciones de mejoramiento, bien sea preventivas y/o correctivas, en aras de que se ataque la causa raíz que generó el incumplimiento normativo, con el fin de evitar la posible_x000D_
materialización de riesgos.</t>
  </si>
  <si>
    <t>Solicitar acompañamiento por parte del GIT de Talento Humano al momento de realizar la evaluación del desempeño con la participación del evaludo y del evaluador y/o al momento que se presente alguna movilidad en el personal._x000D_
_x000D_
Realizar el registro de las evidencias del proceso de evaluación del desempeño en el aplicativo EDL por parte del Evaluado._x000D_
_x000D_
Realizar la evaluación del desempeño laboral en los términos establecidos en el acuerdo 617 de 2018._x000D_
_x000D_
Realizar la revisión y concertación de compromisos por parte del evaluado y del evaluador._x000D_
_x000D_
Comunicar por parte del evaluador al evaluado, la evaluación del desempeño en los términos establecidos en la norma.</t>
  </si>
  <si>
    <t>14/12/2021</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</si>
  <si>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3914, formulada en el informe de seguimiento de la vigencia 2021. (Keiri Yulith Araújo Rodríguez)</t>
  </si>
  <si>
    <t xml:space="preserve">
10/03/2022 Mediante correo electrónico del 28 de febrero de 2022, solicité a los responsables los soportes de las acciones de cumplimiento planteadas, cuyas fechas de vencimiento fueron los días 8, 10, 15 y 21 de febrero de 2022. (Keiri Yulith Araújo Rodríguez)
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
17/03/2022 Mediante correo electrónico del 15 de marzo de 2022, el evaluador del G.I.T. Asesoría Jurídica Predial remitió soportes del cumplimiento de las acciones de mejoramiento. _x000D_
_x000D_
Se precisó en este correo que el 22/02/2022 el GIT de Talento Humano elevó consulta a la CNSC en relación con la selacción equivocada de la evaluación en los siguientes términos:_x000D_
_x000D_
"por error involuntario se seleccionó el tipo de evaluación equivocada, seleccionando “EVALUACIÓN PARCIAL EVENTUAL” cuando se debió haber seleccionado “EVALUACIÓN 1° SEMESTRE”."_x000D_
_x000D_
Por lo anterior, mediante correo electrónico del 17/03/2022 se solicitó la remisión de la respuesta y de los soportes a que hubiere lugar, una vez la CNSC emita respuesta. (Keiri Yulith Araújo Rodríguez)
24/03/2022 Mediante correo electrónico del 18/03/2022 el GIT de TH remitió respuesta y soportes de la consulta que fue elevada a la CNSC en la que se actualizó el tipo de evaluación para el Evaluación Parcial del primer semestre (periodo 01/02/2021 - 31/07/2021) para el funcionario público de carrera administrativa cuyo No. de identificación termina en XXXX061. (Keiri Yulith Araújo Rodríguez)
6/05/2022  (Keiri Yulith Araújo Rodríguez)
27/05/2022 Mediante correo electrónico del 16/05/2022 el GIT de Talento Humano remitió el soporte de la presentación de la Evaluación parcial del primer semestre corregida con fecha del 22/08/2021, motivo por el cual solicitaron el cierre de la No Conformidad. _x000D_
_x000D_
Mediante correo electrónico del 20/05/2022 respondí el correo al GIT de Talento Humano confirmando el cierre de la No Conformidad.  (Keiri Yulith Araújo Rodríguez)</t>
  </si>
  <si>
    <t>https://anionline.sharepoint.com/:f:/s/PMPMotor/EhufDMbzx6BHtn4ZNUEQUsMBTy2WxBIWaEq3czAtulmf5A?e=C7eQqd</t>
  </si>
  <si>
    <t xml:space="preserve">Se evidenció incumplimiento de los procedimientos :(i) Estructuración de proyectos de infraestructura de transporte (EPIT-T-006, versión 3), (ii) Evaluación del componente predial en etapa de priorización de proyectos y estructuración de concesiones u otras formas de Asociación Público - Privada (EPIT-P-003, versión 2) y (iii) Estructuración de proyectos de infraestructura de transporte (EPIT-P-002, versión 4), por ausencia de los registros de la gestión de estructuración en los proyectos: • Santuario Cañoalegre (Ruta Del Agua) • Accesos Norte II • Accesos Cali – Palmira • Troncal Del Magdalena Corredor Puerto Salgar – Barrancabermeja • Dorada – Chiriguana y • App Río Magdalena. Consistentes en los oficios GADF-F-010 (numerales 4, y 8 del procedimiento EPIT-P-002; 1, 2, 7, 8, 10, 11, 22, 24, 26, 27, 29 y 31 del procedimiento EPIT-P-003 y 27, 30 y 34 del procedimiento EPIT-P-006), el acta de reunión SEPG-F-027 (numerales 57 del procedimiento EPIT-P-003; 3, 14, 16, 18, 19 y 28 del procedimiento EPIT-P-003 y 11 y 14 del procedimiento EPIT-P-006) , el registro de asistencia SEPG-F016 (numerales 57 del procedimiento EPIT-P-002 y 11, 14, 28 y 37 del formato EPIT-P-006) y el formato de oficio GADF-F-012 (numerales 6, 10, 13 y 24 del procedimiento EPIT-P-002 y 2, 21, 22, 23, 25 y 26 del procedimiento EPIT-P-006). </t>
  </si>
  <si>
    <t>Estructuración</t>
  </si>
  <si>
    <t>Noviembre de 2021</t>
  </si>
  <si>
    <t>1. Actualización de procedimientos. 2. Se realizará la socialización a los funcionarios de la Vicepresidencia_x000D_
de Estructuración de los procedimientos EPIT-P-002 - EPIT-P-003 y EPIT-P-006 con los formatos de calidad.</t>
  </si>
  <si>
    <t>15/02/2022 El 28/01/2022 y el 15/02/2022, se efectúa requerimiento para obtener el plan.  (Andrés Fernando Huérfano Huérfano)
09/09/2022 Se envía correo (09/09/2022) de recordatorio por el vencimiento del plazo propuesto.  (Andrés Fernando Huérfano Huérfano)
22/03/2022 De acuerdo a instrucciones de la jefatura se reasigna la responsabilidad de la gestión de esta No Conformidad pasando de Andrés Fernando Huérfano Huérfano a Andrea Reyes Saavedra. (Juan Diego Toro Bautista)
2/05/2023 Mediante correo electronico de fecha 18 de abril de 2023 la OCI solicitó al enlace de la Vicepresidencia de Estructuración soporte de cumplimiento para lo cual mediante mediante correo de fecha 21 de abril de 2023 la Vicepresidencia de Estructuración indicó: "(...) Revisado el Plan de Mejoramiento, informamos que se solicitara de manera oficial (memorando interno), una prorroga para poder dar cumplimiento a las unidades de medida, ya la vicepresidencia se esta trabajando en la actualización de los procedimientos para poder ser socializados a todos los colaboradores de Estructuración.(...)".
Mediante correo electrónico de fecha 2 de mayo de 2023 la OCI mediante correo electrónico solicitó a la Vicepresidencia de Estructuración lo siguiente: "(...) indicarnos o señalarnos en que gestión se encuentra el memorando de solicitud de prórroga a las acciones de mejoramiento señaladas en la No Conformidad No. 3915.(...)" (Aurora Andrea Reyes Saavedra)
Modificación fecha - De acuerdo con radicado 2023-200-006760-3 del 10 de mayo de 2023 la dependencia solicita al auditor el cambio de fecha. Cambio realizado con base en la justificacion dada en el memorando. (JDTB
12/07/2023 1.	Mediante correo electrónico del 26 de junio de 2023 la OCI solicitó a la Vicepresidencia de Estructuración el soporte de cumplimiento y/o que se nos indicara el avance de las acciones de mejoramiento (acción en termino) de la No Conformidad No. 3915.
2.	Mediante correo electrónico del 4 de julio de 2023 la Vicepresidencia de Estructuración a la OCI adjunto el memorando No. 20232000095003 del 28 de junio de 2023 del que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3.	Mediante correo electrónico del 11 de julio de 2023 la OCI indicó a la VE sobre la solicitud de prórroga lo siguiente: “(…) Es así como se realizará el ajuste en el PMP, el cual podrá consultar en la página web de la Entidad, incluyendo para las No Conformidades señaladas en la solicitud, como fecha límite de cumplimiento de las acciones hasta el 30 de julio de 2024. (…)”
 (Aurora Andrea Reyes Saavedra)
4/7/2023 mediante correo electrónico de la fecha ídem el auditor solicita la ampliación de plazo de acuerdo con memorando 2023-200-009500-3 de la dependencia responsable. Se actualiza la fecha de terminación a 31 de julio de 2024. (Juan Diego Toro Bautista)</t>
  </si>
  <si>
    <t>https://anionline.sharepoint.com/:f:/s/PMPMotor/El3N3dpfYT1OiLRtWIuTZ54BVtIkw4Z74qINla6lzfU7eQ?e=8E2Iec</t>
  </si>
  <si>
    <t>Informe 20201020134293 de 29/10/2020. Revisado en auditoría 2021: "Se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 Conformidad por este concepto"</t>
  </si>
  <si>
    <t>Vicepresidencia Ejecutiva - Vicepresidencia de Gestión Contractual - Vicepresidencia de Estructuración</t>
  </si>
  <si>
    <t xml:space="preserve">Remisión Bitácora No. 2021-207 – Otrosí No. 1 de 2021 al contrato de concesión portuaria No. 001 de 2008 – Sociedad GRUPO PORTUARIO S.A. – LOTE A1-A2. Memorando No. 20213030155733 de 26/11/2021. </t>
  </si>
  <si>
    <t>16/02/2022</t>
  </si>
  <si>
    <t xml:space="preserve">
15/02/2022 Mediante memorando 20213030155733 de 26/11/2021, allegado mediante correo de 28/01/2022, se acreditó la radicación de la bitácora ante el grupo de Gestión Documental. Se incorpora el plan a 15/02/2022, luego de la corrección del PMP.  (Andrés Fernando Huérfano Huérfano)</t>
  </si>
  <si>
    <t>https://anionline.sharepoint.com/:f:/s/PMPMotor/Elu6zBVlCUFDtgS-eWJYC00BPHI3AH_XNPbGUzIo1CBnww?e=V22g7e</t>
  </si>
  <si>
    <t>El GIT Administrativa y Financiera informó mediante correo electrónico del 12/11/2021, que en el tercer trimestre del año 2021, se realizó la compra de un celular Samsung S21 por valor de $5.379.090, para ser asignado a la Vicepresidencia de Planeación Riesgo y Entorno, toda vez que en el stock de almacén no se contaba con teléfonos en óptimas condiciones para ser asignados; sin embargo, no se aportó ni anexó copia de la autorización de la compra, ni el certificado del área de Almacén de la no existencia del bien en inventario, tampoco se anexó copia de la certificación que el anterior celular estaba obsoleto, no tenía arreglo o que el arreglo era más costoso que adquirir uno nuevo, denotando incumplimiento del literal f. del artículo 15 del Decreto 371 de 2021, que dice “f. Adquirir nuevos equipos de telefonía celular, únicamente en los siguientes casos: i) cuando se trate de adquisición de equipos por primera vez en el marco de las reglas que rigen la materia; ii) en aquellos casos cuya obsolescencia del equipo sea técnicamente certificada por el área competente de la entidad, lo cual no podrá ser inferior a 2 años desde su adquisición hasta la fecha de la certificación; iii) en los eventos en que se requieran como parte de la dotación del personal que garantiza la seguridad de beneficiarios de esquemas, de acuerdo con lo establecido en el Decreto 1066 de 2015 o el que haga sus veces.”</t>
  </si>
  <si>
    <t>Memorando No. : 20231020148023 del 03/10/2023</t>
  </si>
  <si>
    <t>Mediante correo del 22/12/2021 el GIT Administrativa y Financiera suscribió el Plan de Mejoramiento con las siguientes actividades de mejora, no obstante, el 23/12/2021 se solicitó al GIT Administrativa y Financiera mediante correo, aclarar las fechas de cumplimiento de las acciones propuestas. Mediante correo del 23 de diciembre el Grupo Interno de Trabajo aclaró las fechas de cumplimiento de las acciones de mejora._x000D_
Mediante correo del 23/12/2021 el GIT Administrativa y Financiera aclaró las fechas de cumplimiento de las acciones de mejora._x000D_
_x000D_
ACCIONES_x000D_
_x000D_
1. Elaborar y proponer un formato de certificado del área de Almacén, para soportar la no existencia de algún bien. Responsable Experto G3-06 Servicios Generales, fecha de cumplimiento 30/06/2022_x000D_
_x000D_
2. No tramitar ninguna solicitud sin el formato "Solicitud de bienes - activos fijos y/o pedido de papelería y útiles de oficina". Responsable Experto G3-06 Servicios Generales, fecha de cumplimiento 30/06/2022</t>
  </si>
  <si>
    <t>24/12/2021</t>
  </si>
  <si>
    <t xml:space="preserve">
3/10/2023 Para determinar la efectividad de las acciones del Plan de Mejoramiento, la Oficina de Control Interno realizó el análisis de efectividad tomando como insumo el informe de auditoría con radicado No. 20231020146753 del 29 de septiembre de 2023 sobre el cumplimiento del Decreto 2768 de 2012 que regula el funcionamiento de las Cajas Menores, observando que las acciones de mejora suscritas sobre la utilización del formato GADF-F-099 Acta declaratoria de no existencia de bienes, fueron efectivas, dado que mediante correo del 18 de septiembre el cuentadante suministró los soportes con los que se realizó la verificación de existencia en Almacén de la ANI, para la adquisición de implementos como: i) cable HDMI, repuestos consola y repuestos TV del comprobante SIIF 923 del 24/03/2023, ii) detector de voltaje, cable de poder, verificar de polaridad del comprobante SIIF 5323 del 03/05/2023, iii) GOOGLE CHROMECAST del comprobante SIIF 11323 del 30/05/2023, iv) disco duro 1 tera del comprobante SIIF 11723 del 01/06/2023. (Yuber Alexander Peña Cárdenas)</t>
  </si>
  <si>
    <t xml:space="preserve">
27/07/2022 Mediante correo del 27 de julio de 2022 se solicitó al GIT Administrativa y Financiera el envío de las evidencias del cumplimiento de las acciones de mejora. (Yuber Alexander Peña Cárdenas)
9/08/2022 Mediante correo del 2 de agosto de 2022 el área de Servicios Generales de la Vicepresidencia de Gestión Corporativa suministró las siguientes evidencias:_x000D_
Acción 1: Se adjunto un proyecto de formato “ACTA DECLARATORIA INEXISTENCIA DE BIENES”, aclarando que se remitió al GIT de Planeación Riesgos y Entorno para revisión metodológica y posterior formalización en el SGC._x000D_
Acción 2: Se suministraron solicitudes y entrega de bienes – activos fijos y/o pedido de papelería y útiles de oficina en los que se describen las cantidades solicitadas y las entregadas; no se anexan solicitudes con la utilización del formato de “ACTA DECLARATORIA INEXISTENCIA DE BIENES” porque aún no se encuentra dentro del SGC._x000D_
Mediante correo del 4 de agosto de 2022 se solicitó al GIT Administrativa y Financiera ajustar la fecha de cumplimiento toda vez que el formato aún no se encuentra en uso, hasta tanto el GIT Planeación Riesgos y Entorno apruebe y publique el formato en el SGC. (Yuber Alexander Peña Cárdenas)
17/08/2022  -Modificación de fecha- Mediante emorando No. 20224010098343 la dependencia solicita la modificación de la fecha de cumplimiento hasta el 30 de septiembre de 2022. mediante memorando No. 20221020099253 la OCI conce la prórroga. (2021)
6/12/2022 Se verificó el SGC de la ANI y se observó publicado el formato GADF-F-099 Acta declaratoria de no existencia de bienes, en versión 1 con fecha de vigencia del 24 de agosto de 2022; por lo tanto se da como subsanada la No Conformidad. (Yuber Alexander Peña Cárdenas)</t>
  </si>
  <si>
    <t>https://anionline.sharepoint.com/:f:/s/PMPMotor/EjbPzZsB0SxNj1DrzNfAG1MBdWwt2lZUjZCxI2nDpDZTww?e=8Vak1B</t>
  </si>
  <si>
    <t>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No_x000D_
Conformidad por este concepto.</t>
  </si>
  <si>
    <t xml:space="preserve">Memorando al área de Archivo de la entidad en donde se remite la bitácora del Otrosí No. 3 de 2021 al Contrato de Concesión Portuaria No. 003 de 2011, mediante radicado ANI No. 20213030160703 del 9 de diciembre de 2021. Radicado No. 20213030164043 de 16/12/2021. </t>
  </si>
  <si>
    <t>20/12/2021</t>
  </si>
  <si>
    <t>23/12/2021</t>
  </si>
  <si>
    <t xml:space="preserve">
20/12/2021 Mediante memorando No. 20213030164043, se refirieron al memorando No. 20213030160703 del 9 de diciembre de 2021, a través del cual se documenta el cumplimiento de la meta propuesta.  (Andrés Fernando Huérfano Huérfano)</t>
  </si>
  <si>
    <r>
      <t xml:space="preserve">6.1	Se evidenciaron incumplimientos reiterativos a los términos de respuesta establecidos en el artículo 14 del Código de Procedimiento Administrativo y de lo Contencioso Administrativo (Ley 1437 de 2011, modificado por la Ley 1755 de 2015), respecto a la atención ofrecida a las PQRS.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</si>
  <si>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Diciembre de 2021</t>
  </si>
  <si>
    <t xml:space="preserve">Mediante memorando Rad. 20224000033653 del 15/02/20222, la VAF, informan diferentes acciones de mejora para fortalecer este ejercicio transversal y mejorar el procedimiento para su atención integral, destacándose la expedición y socializó la Resolución 2138 del 29 de diciembre de 2021 “Por la cual se reglamenta el ejercicio del derecho de petición en la Agencia Nacional de Infraestructura”.  Adicionalmente, informan lo referente con la realización de espacios de sensibilización a servidores y colaboradores, en todos los asuntos atinentes al servicio para escalar en el cumplimiento de respuestas a PQRS, aprovechando las charlas de inducción y reinducción._x000D_
_x000D_
21/02/2022, se recibió de la Vicepresidencia de Planeación Riesgos y entrono memorando Rad. 20226010035913, donde se precisan las siguientes acciones de mejora:_x000D_
-	Verificar mensualmente y emitir alerta a las Gerencias de la VPRE cuando se evidencien PQRS que se reportan fuera de termino en el ORFEO (cuando aplique)._x000D_
-	Realizar seguimiento a la gestión de alertas de PQRS de cada gerencia, según la verificación mensual remitida por GIT Planeación._x000D_
-	Realizar seguimiento trimestral a las alertas preliminares preventivas emitidas por parte de la OCI (cuando aplique)_x000D_
-	Presentar Informe de manera trimestral al vicepresidente de la VPRE, con el estado de las PQRS y requerimientos de Entes de control._x000D_
-	Solicitar a la VAF capacitaciones sobre PQRS y manejo de ORFEO a los colaboradores de la VPRE._x000D_
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_x000D_
El 10/03/2022, mediante correo electrónico, la Vicepresidencia Ejecutiva, informa que se seguirán implementando las siguientes acciones de mejora para la atención de requerimientos, entre otras: _x000D_
• Enlace de las respuestas en Orfeo a los radicados padre correspondientes y/o cargue de la respuesta en formato PDF. _x000D_
• Remisión de copia al peticionario cuando se den traslados por competencia a otras entidades._x000D_
</t>
  </si>
  <si>
    <t>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El 11/03/2022, en correo electrónico la Vicepresidencia de Estructuración informa las Unidades de Medida Preventiva; así: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informò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12/04/2023 12/04/2022 Se da por cumplido las actividades propuestas en el plan de mejoramiento, toda vez que, mediante correos y memorandos recibidos durante el segundo semestre de 2022, los responsables de cada Vicepresidencia informaron las acciones que se emprendieron al interior de cada una de ellas. (Luz Mary Hernández Villadiego)._x000D_
_x000D_
12/04/2022: Teniendo en cuenta que el origen de las NO Conformidades Nos. 3919 y 3937, versan sobre el mismo aspecto, se procede a unificarlas, quedando vigente en el PMP, la NO. Conformidad 3937._x000D_
 (Luz Mary Hernández Villadiego)
12/04/2023  (Luz Mary Hernández Villadiego)</t>
  </si>
  <si>
    <t>16/12/2021</t>
  </si>
  <si>
    <t>https://anionline.sharepoint.com/:f:/s/PMPMotor/EiZta_XFQ9RFhj3-DaOuG3sBZQxHTwbAwT2CxX3COWg8tg?e=mU74Vr</t>
  </si>
  <si>
    <r>
      <t xml:space="preserve">6.2	En la muestra auditada, se evidenciaron situaciones descritas en el anexo 1, en el cual se registran siete (7) eventos referentes con respuesta ofrecidas mediante correos electrónicos que no fueron debidamente radicados en el área de archivo y correspondencia – Sistema de Gestión Documental, incumpliéndose lo citado en la Circular No. 20204090052033 del 27/03/2020.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</si>
  <si>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 xml:space="preserve">Mediante memorando Rad. 20224000033653 del 15/02/2022, la VAF, precisó que: Se dispone que "las respuestas deben brindarse a través de oficios que cuenten con la firma del autorizado y radicado de salida, y no por correos electrónicos, las cuales serán comunicadas desde el correo electrónico: correspondencia@ani.gov.co. En el mismo sentido, los servidores y contratistas que reciban comunicaciones en sus correos institucionales, deben remitirlas al correo institucional: contactenos@ani.gov.co, único canal autorizado para su recepción e incorporación."_x000D_
_x000D_
21/02/2022, se recibió de la Vicepresidencia de Planeación Riesgos y entrono memorando Rad. 20226010035913, donde se precisan las siguientes acciones de mejora:_x000D_
-	Verificar mensualmente y emitir alerta a las Gerencias de la VPRE cuando se evidencien PQRS que se reportan fuera de termino en el ORFEO (cuando aplique)._x000D_
-	Realizar seguimiento a la gestión de alertas de PQRS de cada gerencia, según la verificación mensual remitida por GIT Planeación._x000D_
-	Realizar seguimiento trimestral a las alertas preliminares preventivas emitidas por parte de la OCI (cuando aplique)_x000D_
-	Presentar Informe de manera trimestral al vicepresidente de la VPRE, con el estado de las PQRS y requerimientos de Entes de control._x000D_
-	Solicitar a la VAF capacitaciones sobre PQRS y manejo de ORFEO a los colaboradores de la VPRE._x000D_
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El 10/03/2022, mediante correo electrónico, la Vicepresidencia Ejecutiva, informa que se seguirán implementando las siguientes acciones de mejora para la atención de requerimientos, entre otras: _x000D_
• Enlace de las respuestas en Orfeo a los radicados padre correspondientes y/o cargue de la respuesta en formato PDF. _x000D_
• Remisión de copia al peticionario cuando se den traslados por competencia a otras entidades._x000D_
_x000D_
</t>
  </si>
  <si>
    <t>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El 11/03/2022, en correo electrónico la Vicepresidencia de Estructuración informa las Unidades de Medida Preventiva; así: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9/10/2023 La presente NO Conformidad (3920), se cierra, teniendo en cuenta el cumplimiento de las acciones propuestas y a su vez teniendo en cuenta que, en los últimos seguimientos realizado, los eventos que dieron origen a la presente NO Conformidad, no han sido recurrentes. (Luz Mary Hernández Villadiego)</t>
  </si>
  <si>
    <t>https://anionline.sharepoint.com/:f:/s/PMPMotor/EuI6B5PJprFItRpRGruAhc8B7J3ZzVp9vwDTB_tNHggQgQ?e=pdiv3Y</t>
  </si>
  <si>
    <r>
      <t xml:space="preserve">6.3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</si>
  <si>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VAF Y VPRE</t>
  </si>
  <si>
    <t>Mediante memorando Rad. 20224000033653 del 15/02/20222, la VAF, precisó que: “el Equipo de Servicio al Ciudadano sostuvo una mesa de trabajo con el GIT Tecnologías el 3 de febrero de 2022, en la cual se dieron a conocer los desarrollos realizados para acoger las solicitudes a este respecto, entre ellas, establecer el nuevo formulario de PQRS para la entidad, que permitirá a la ciudadanía y usuarios en general hacer seguimiento de sus trámites, así como visualizar las respuestas y sus respectivos anexos”.</t>
  </si>
  <si>
    <t>10/03/2022 La Oficina de Control Interno, mediante correo electrónico del 10/02/2022, requirio a las Vicepresidencia el plan de mejoramiento.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12/05/2023 Mediante memorando rad. 20234000061843 del 26/04/2023, la Vicepresidencia de Gestión Corporativa, informó a la OCI, que teniendo en cuenta que el GIT de  Tecnología de la Información, había realizado una modificación en el enlace https://aniscopio.ani.gov.co/pqrs-consulta-public_x000D_
_x000D_
El cual es un espacio en ANISCOPIO que permite el seguimiento y la consulta de los radicados de entrada y el estado de la comunicación._x000D_
 Por lo anterior ellos consideraban que se había cumplido la acción correctiva y preventiva establecida en el plan de mejoramiento._x000D_
_x000D_
Es pertinente precisar que la OCI, realizó validación (03/05/2023) en el enlace indicado, evidenciando que las situaciones que dieron origen la No Conformidad 3921, aún persisten._x000D_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15/08/2023 Mediante correo electrónico del 10/08/2023_x000D_
La Vicepresidencia de Gestión Corporativa – Equipo de Atención al Ciudadano, remitió a la OCI, soportes, que dan cuenta de las gestiones realizadas para subsanar la NO Conformidda en comento, donde se destaca, citación laboratorio de servicio al ciudadano y reuniones con la presentación de la socialización del plan., resaltando, que se estipuló como fecha de cumplimiento 31/12/2023._x000D_
 (Luz Mary Hernández Villadiego)
16/08/2023 Mediante correo electrónico de fecha 10 de agosto de 2023 la VGCorp aportó los soportes de las acciones correctivas y preventivas realizadas en link de seguimiento. Posteriormente la OCI realizó verificación de los diez radicados relacionados en el memorando 20231020072283 del 18 de mayo de 2023. (Luz Mary Hernández Villadiego)</t>
  </si>
  <si>
    <t>https://anionline.sharepoint.com/:f:/s/PMPMotor/Em6Rb46LIihDuOtWUL08YRcBRhD3056IGFOS8y4ib7A13Q?e=5rsGfC</t>
  </si>
  <si>
    <r>
      <t xml:space="preserve">6.4	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9 de 2013. (2013-409-000009-4 del 10 de mayo de 2013) que establece las directrices internas relacionadas con el manejo del Sistema de Gestión Documental.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</si>
  <si>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 xml:space="preserve">Mediante memorando Rad. 20224000033653 del 15/02/2022, la VAF, precisó sobre este tema, lo siguiente: "Los traslados por competencia deben realizarse a los cinco (5) días siguientes a su recepción, informando por escrito a los peticionarios"._x000D_
_x000D_
21/02/2022, se recibió de la Vicepresidencia de Planeación Riesgos y entrono memorando Rad. 20226010035913, donde se precisan las siguientes acciones de mejora:_x000D_
-	Verificar mensualmente y emitir alerta a las Gerencias de la VPRE cuando se evidencien PQRS que se reportan fuera de termino en el ORFEO (cuando aplique)._x000D_
-	Realizar seguimiento a la gestión de alertas de PQRS de cada gerencia, según la verificación mensual remitida por GIT Planeación._x000D_
-	Realizar seguimiento trimestral a las alertas preliminares preventivas emitidas por parte de la OCI (cuando aplique)_x000D_
-	Presentar Informe de manera trimestral al vicepresidente de la VPRE, con el estado de las PQRS y requerimientos de Entes de control._x000D_
-	Solicitar a la VAF capacitaciones sobre PQRS y manejo de ORFEO a los colaboradores de la VPRE._x000D_
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_x000D_
El 10/03/2022, mediante correo electrónico, la Vicepresidencia Ejecutiva, informa que se seguirán implementando las siguientes acciones de mejora para la atención de requerimientos, entre otras: _x000D_
• Enlace de las respuestas en Orfeo a los radicados padre correspondientes y/o cargue de la respuesta en formato PDF. _x000D_
• Remisión de copia al peticionario cuando se den traslados por competencia a otras entidades._x000D_
</t>
  </si>
  <si>
    <t>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El 11/03/2022, en correo electrónico la Vicepresidencia de Estructuración informa las Unidades de Medida Preventiva; así: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12/04/2023 12/04/2022: Teniendo en cuenta que el origen de las NO Conformidades Nos. 3922 y 3939, versan sobre el mismo aspecto, se procede a unificarlas, quedando vigente en el PMP, la NO. Conformidad 3937. (Luz Mary Hernández Villadiego)
12/04/2023 12/04/2022: Teniendo en cuenta que el origen de las NO Conformidades Nos. 3922 y 3939, versan sobre el mismo aspecto, se procede a unificarlas, quedando vigente en el PMP, la NO. Conformidad 3939. (Luz Mary Hernández Villadiego)</t>
  </si>
  <si>
    <t>https://anionline.sharepoint.com/:f:/s/PMPMotor/EnlvnB5M7QBMuWsbqifcEDUB2tU0S1ggtY8JAdj27UgG5A?e=vIUIBX</t>
  </si>
  <si>
    <t xml:space="preserve">6.5	  Incumplimientos de directrices internas relacionadas con el manejo del Sistema de Gestión Documental._x000D_
-	Se pierde la trazabilidad cuando no se enlaza de manera apropiada el documento de respuesta. El trámite de la gestión efectuada solamente se informa de manera escrita en el histórico del Orfeo “pestaña de comentarios” y no se adjunta ningún documento de respuesta._x000D_
-	 En el Orfeo, no se adjunta el documento de respuesta, aunque se dio trámite._x000D_
-	Se generan deficiencias, cuando únicamente aparece en el Orfeo, un oficio de respuesta anulado.  _x000D_
_x000D_
-	Se enlaza como respuesta un memorando, que hace parte a un trámite interno, más no a la gestión ofrecida al peticionario, lo cual no corresponde con la realidad de la actuación final adelantada por la entidad._x000D_
-	 Se archivan documentos sin el soporte del trámite ofrecido por la Entidad._x000D_
</t>
  </si>
  <si>
    <t xml:space="preserve">Mediante memorando Rad. 20224000033653 del 15/02/20222, la VAF, informan diferentes acciones de mejora para fortalecer este ejercicio transversal y mejorar el procedimiento para su atención integral. Se desteca lo referente con la Designación anual del enlace por cada Vicepresidencia y Jefatura de Oficina, para la atención a PQRS, Servicio al Ciudadano, Entes de Control y Congreso, como encargado de asegurar su atención oportuna, clara, completa y comunicada.
21/02/2022, se recibió de la Vicepresidencia de Planeación Riesgos y entrono memorando Rad. 20226010035913, donde se precisan las siguientes acciones de mejora:
-	Verificar mensualmente y emitir alerta a las Gerencias de la VPRE cuando se evidencien PQRS que se reportan fuera de termino en el ORFEO (cuando aplique).
-	Realizar seguimiento a la gestión de alertas de PQRS de cada gerencia, según la verificación mensual remitida por GIT Planeación.
-	Realizar seguimiento trimestral a las alertas preliminares preventivas emitidas por parte de la OCI (cuando aplique)
-	Presentar Informe de manera trimestral al vicepresidente de la VPRE, con el estado de las PQRS y requerimientos de Entes de control.
-	Solicitar a la VAF capacitaciones sobre PQRS y manejo de ORFEO a los colaboradores de la VPRE.
Mediante correo electrónico del 24/02/2022, la Vicepresidencia de Gestión Contractual señala las siguientes acciones de mejora: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 A partir del mes de febrero, se harán revisiones periódicas con los equipos de trabajo de la VGC para identificar el estado de las solicitudes en curso. (En proceso)
• Socialización ante el vicepresidente de su estado para implementar las medidas correspondientes según lo analizado a partir de los reportes periódicos que se indicaron en el punto anterior. (En proceso)
El 10/03/2022, mediante correo electrónico, la Vicepresidencia Ejecutiva, informa que se seguirán implementando las siguientes acciones de mejora para la atención de requerimientos, entre otras: 
• Enlace de las respuestas en Orfeo a los radicados padre correspondientes y/o cargue de la respuesta en formato PDF. 
• Remisión de copia al peticionario cuando se den traslados por competencia a otras entidades.
</t>
  </si>
  <si>
    <t xml:space="preserve">
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_x000D_
_x000D_
El 11/03/2022, en correo electrónico la Vicepresidencia de Estructuración informa las Unidades de Medida Preventiva; así: _x000D_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13/10/2023 08/05/2020 Se procede con el cierre de la presente NO Conformidad, teniendo en cuenta el cumplimiento y soportes de las acciones propuestas por cada dependencia involucrada. 13/10/2023. (Luz Mary Hernández Villadiego)</t>
  </si>
  <si>
    <t>https://anionline.sharepoint.com/:f:/s/PMPMotor/EsLyiw1d0YlLnVUlN3oxiPQBkf3offMZ91OoxEdXgcDJSA?e=Od0rde</t>
  </si>
  <si>
    <t xml:space="preserve">En los Reportes del Sistema eKOGUI, se evidencia lo siguiente: _x000D_
1. En el reporte del Sistema - procesos Arbitrales activos 5 están sin asignación de abogado._x000D_
2. Arbitramentos terminados en el Sistema, se evidenció lo siguiente: _x000D_
i. Fecha de terminación del proceso – vacía no se ha registrado la fecha del total 104 arbitramentos terminados al 31 de diciembre de 2021._x000D_
ii. En 39 procesos no se ha registrado el sentido del laudo._x000D_
_x000D_
La no Conformidad 3636 se integró al Módulo Procesos Judiciales, en informe del año 2018, consistió en que 46 procesos arbitrales terminados ninguno tiene señalado el sentido del fallo (sic). Por lo tanto, la no conformidad hará parte de este Módulo. Teniendo en cuenta los ajustes a las no conformidades, se recomienda la formulación e implementación de nuevas acciones en el Plan de Mejoramiento por Procesos. Cuando sea del caso, recogiendo las que se estén ejecutando. </t>
  </si>
  <si>
    <t>Marzo de 2022</t>
  </si>
  <si>
    <t>27/03/2023</t>
  </si>
  <si>
    <t>1_ Solicitud de informe y concepto a la ANDJE respecto del proceso de migración de la información de los trámites arbitrales. Fecha de cumplimiento 30/07/2022. 
2.Respecto de los tribunales terminados:  30/07/2022.
i. Los 39 procesos en los que no aparece sentido del laudo, terminaron con actuación diferente a laudo arbitral, por lo que se encuentra justificado que dicho espacio se encuentre vacío. 
ii. El hecho de que los 104 tribunales terminados aparezcan sin fecha de terminación no es un ajuste que pueda ser resuelto por la ANI, máxime si se tiene en cuenta que todos los trámites arbitrales en que la Entidad fue parte, desde 2012 y hasta 2018, fueron cargados y alimentados por la ANDJE. 
3. Asignación de trámites arbitrales sin abogado. Fecha de cumplimiento 30/06/2022.</t>
  </si>
  <si>
    <t xml:space="preserve">
12/04/2023 Mediante informe de seguimiento al sistema E-KOGUI periodo 1 de junio al 31 de diciembre de 2022 con radicado No. 20231020046853 del 27 de marzo de 2023, se declara su efectividad, toda vez que se observó que las acciones propuestas en el periodo verificado conjuraron la causa raíz y no se observó su continuidad. (Aurora Andrea Reyes Saavedra)</t>
  </si>
  <si>
    <t>11/05/2022 Mediante Memorando 20227010060843 del 29 de abril de 2022, el Coordinador del Grupo Interno de Trabajo de Defensa Judicial, remitió el Plan de Mejoramiento Medidas Correctivas Formato SEPG-F-019. Se limitó a lo siguiente: “: “3 Solciitud (sic) de informe y concepto a la ANDJE respecto del proceso de migración de la información de los trámites arbitrals (sic). 4 asignación de trámites arbitrales sin abogado”. 
Se informará que, se debe formular un plan de mejoramiento Medidas Correctivas Formato SEPG-F-019 detallado, que subsane las causas que generaron la no conformidad, el cual comprenderá: 
i) Acciones correctivas, respecto a que, 1. En el reporte del Sistema - procesos Arbitrales activos 5 están sin asignación de abogado. 2. Arbitramentos terminados en el Sistema, se evidenció lo siguiente: i. Fecha de terminación del proceso – vacía no se ha registrado la fecha del total 104 arbitramentos terminados al 31 de diciembre de 2021. ii. En 39 procesos no se ha registrado el sentido del laudo.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3/06/2022 A través de correo electrónico del 25 de mayo de 2022, se solicitó al Coordinador del Grupo Interno de Trabajo de Defensa Judicial, un nuevo Plan que cumpla con los parámetros descritos anteriormente en forma detallada, el cual se debe formular en el Formato SEPG-F-019 y presentar a más tardar el lunes 6 de junio de 2022. (Martha Guzmán León)
9/06/2022 Mediante Memorando 20227010073563 del 6 de junio de 2022, el Coordinador del Grupo Interno de Trabajo de Defensa Judicial, remitió el nuevo Plan de Mejoramiento Medidas Correctivas Formato SEPG-F-019.  (Martha Guzmán León)
10/08/2022 Mediante correo electrónico del 22 de julio de 2022, solicité al Coordinador del Grupo Interno de Trabajo de Defensa Judicial, un informe pormenorizado de cumplimiento del Plan de Mejoramiento formulado por esa Dependencia en la No conformidad 3924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(3924), hasta el 30 de septiembre de 2022”
Mediante correo electrónico del 10 de agosto de 2022, solicité al Administrador del PMP su apoyo, para incorporar en la No conformidad 3924 la nueva fecha de cumplimiento del Plan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(2022)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encuentra la Oficina de Control Interno que, el Plan de Mejoramiento que formuló el GIT de Defensa Judicial no logró la efectividad; por tanto, la no conformidad se mantiene. Porcentaje de avance: 30%.  El Informe de seguimiento se incorpora al Repositorio SharePoint-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 3924,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 3924: 
• Mediante Memorando 20227010154623 del 13 de diciembre de 2022, el Coordinador del Grupo Interno de Trabajo de Defensa Judicial, reitera lo manifestado en Memorando 20227010109793 del 8 de septiembre de 2022, y solicita tener por cumplido el Plan de Mejoramiento formulado y proceder al cierre de esta NC.
• Mediante Memorando 20221020157473 del 16 de diciembre de 2022, la Jefe de la Oficina de Control Interno, le informó que, en cuanto a la no conformidad 3924, en vista de que no se solicitó prórroga por considerar que se encuentra cumplida, en el Plan de Mejoramiento por Procesos con corte al 30 de diciembre de 2022, quedará en estado: No conformidad abierta con plan (pendiente de verificación de efectividad). (Martha Guzmán León)
12/04/2023 Mediante informe de seguimiento al sistema E-KOGUI periodo 1 de junio al 31 de diciembre de 2022 con radicado No. 20231020046853 del 27 de marzo de 2023, se da cumplimiento al 100% de las acciones propuestas para superar la causa raíz de la no conformidad (Aurora Andrea Reyes Saavedra)</t>
  </si>
  <si>
    <t>29/03/2022</t>
  </si>
  <si>
    <t>https://anionline.sharepoint.com/:f:/s/PMPMotor/EgvdxEz3iGpDsKG9fiYLDnMBUxW26kO9WwQhuMPPksZbuA?e=8bChWO</t>
  </si>
  <si>
    <t>2.	Se evidenció ausencia de respuesta establecida en el art. 14 de la Ley 1437 de 2011, que, en el consolidado del segundo semestre de 2021, representa el 14%, del total de la muestra auditada (343) registros.</t>
  </si>
  <si>
    <t>Informe de Seguimiento Atención a trámites a derechos de petición, quejas, reclamos y sugerencias – SEGUNDO SEMESTRE -2021</t>
  </si>
  <si>
    <t>Mayo de 2022</t>
  </si>
  <si>
    <t xml:space="preserve">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El 10/03/2022, mediante correo electrónico, la Vicepresidencia Ejecutiva, informa que se seguirán implementando las siguientes acciones de mejora para la atención de requerimientos, entre otras: _x000D_
• Enlace de las respuestas en Orfeo a los radicados padres correspondientes y/o cargue de la respuesta en formato PDF. _x000D_
• Remisión de copia al peticionario cuando se den traslados por competencia a otras entidades._x000D_
_x000D_
El 11/03/2022, en correo electrónico la Vicepresidencia de Estructuración informa las Unidades de Medida Preventiva; así: _x000D_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
</t>
  </si>
  <si>
    <t xml:space="preserve">
9/11/2022 10/03/2022 La Oficina de Control Interno, mediante correo electrónico del 10/02/2022, requirió a las Vicepresidencia el plan de mejoramiento. _x000D_
_x000D_
11/03/2022 10/03/2022, la Oficina de Control Interno, mediante correo electrónico reiteró a los enlaces asignados, de las Vicepresidencias Ejecutiva y de Estructuración el envió del PMP, requerido inicialmente por la OCI, en correo del 08/02/2022. _x000D_
 (Luz Mary Hernández Villadiego)
9/11/2022 13/04/2022 El 07 abril 2022, mediante correo electrónico, la OCI, requirió a las Vicepresidencias, informar avances y/o gestiones adicionales soportadas sobre acciones de mejora emprendidas.  (Luz Mary Hernández Villadiego)
9/11/2022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_x000D_
_x000D_
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
 _x000D_
Por lo anteriormente expuesto, se agradece que, en el plan de mejoramiento propuesto, por su dependencia, se indique de manera puntual el término de cumplimiento de las medidas y/o acciones propuestas. _x000D_
 (Luz Mary Hernández Villadiego)
9/11/2022 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
 _x000D_
Por lo anteriormente expuesto, se agradece que, en el plan de mejoramiento propuesto, por su dependencia, se indique de manera puntual el término de cumplimiento de las medidas y/o acciones propuestas. _x000D_
 (Luz Mary Hernández Villadiego)
12/04/2023 12/04/2022: Teniendo en cuenta que el origen de las NO Conformidades Nos. 3925 y 3938, versan sobre el mismo aspecto, se procede a unificarlas, quedando vigente en el PMP, la NO. Conformidad 3938. (Luz Mary Hernández Villadiego)</t>
  </si>
  <si>
    <t>https://anionline.sharepoint.com/:f:/s/PMPMotor/EmbTd3o4hIJDl6Yy94H7OCYB5Kq9h3dMFrr9F4uVUJrk_w?e=5qH4Z7</t>
  </si>
  <si>
    <t>Se evidenció incumplimiento del artículo 2.8.3.1.6. del Decreto 1080 de 2015, que establece: &lt;&lt;Publicación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contrato&gt;&gt; y la Circular ANI No. 20204010101901 del 27 de mayo de 2020; obligación que corresponde al contratista en relación con los informes de ejecución y las cuentas de cobro, dentro de los contratos que a continuación se enuncian:_x000D_
A. Vicepresidencia de Estructuración: 495-2021 y 495-2022._x000D_
B. Vicepresidencia de Gestión Corporativa: 613-2021, 511-2021, 571-2021, 496-2022 y 497-2022._x000D_
C. Vicepresidencia de Planeación, Riesgos y Entorno: 516-2021 (informes de ejecución, facturas de pago y falta de constancia pública de recepción de la licencia adquirida).</t>
  </si>
  <si>
    <t>Auditoría al proceso de contratación</t>
  </si>
  <si>
    <t>VGCorp - VPRE - Vest</t>
  </si>
  <si>
    <t>Agosto de 2022</t>
  </si>
  <si>
    <t xml:space="preserve">Por la V. Estructuración. (1) Unidad de Medida Correctiva:_x000D_
Una vez reanudado el contrato de interventoría el contrato VE-495-_x000D_
2021, se cargarán los soportes con sus radicados tramitados a la_x000D_
fecha en el SECOP II, así mismo, una vez se evalúen a nivel de_x000D_
factibilidad los estudios y diseños estregados por el originador, se_x000D_
adelantará el recibo de satisfacción y el pago correspondiente al_x000D_
contrato VE-495-2022 y se publicará su radicado en el SECOP II._x000D_
(2) Unidad de Medida Preventiva:_x000D_
(2.1.) Solicitar al área jurídica de la ANI, que para los próximos procesos_x000D_
de selección que se celebren en esta Vicepresidencia, sea incluida_x000D_
dentro de las obligaciones contractuales de la ANI, del cargue de las aprobaciones de los informes presentados por el consultor o_x000D_
interventor por medio de la cuenta de cobro. (2.2.) Socializar a los supervisores de los contratos de consultoría e interventoría, la obligación de cargar las aprobaciones de los_x000D_
informes en el SECOP de los contratos vigentes en la VE. Memorando 20222000103483 (fecha provisional por ausencia en formulación). _x000D_
_x000D_
Por VPRE: (1) Solicitar y verificar el cargue efectivo de los documentos en el Secop II por_x000D_
parte del contratista. (2) Socializar al equipo de trabajo la verificación periódica del cargue de los_x000D_
documentos que evidencian la ejecución de los contratos en el Secop. Memorando 20226070102453. </t>
  </si>
  <si>
    <t xml:space="preserve">
09/09/2022 Mediante memorando 20226070102453, la VPRE, acredita el avance que le corresponde. NC Cumplida para VPRE.  (Andrés Fernando Huérfano Huérfano)
09/12/2022 Mediante memorando No. 20224010142163 de 21/11/2022, la Vicepresidencia de Gestión Corporativa, remitió plan de mejoramiento consistente en: (i) Realizar el diseño de las piezas comunicativas que se van a difundir al interior de la Entidad, (ii) Realizar solicitud a la Oficina de Comunicaciones para la difusión de la piezas comunicativa y (iii) Realizar el cargue de los informes de ejecución en la
plataforma Secop. Formato SEPG-F-019.  (Andrés Fernando Huérfano Huérfano)
09/12/2022 El 28/11/2022, se recibió correo electrónico del boletín No. 004, evidencia de las Unidades 1 y 2 del plan de la Vicepresidencia de Gestión Corporativa. Se envía correo solicitando las copias de la evidencia del cargue de las cuentas de cobro.  (Andrés Fernando Huérfano Huérfano)
16/12/2022 16/12/2022. Mediante correo electrónico de 12/12/2022, la VGCorporativa, remite soportes de cargue de informes a los contratos. Se envía correo indicando que en el contrato No.  511-2021, aún no se han cargado la totalidad de los informes (el avance consolidado para la VGCorporativa es del 90%).  (Andrés Fernando Huérfano Huérfano)
22/03/2023 De acuerdo a instrucciones de la jefatura se reasigna la responsabilidad de la gestión de esta No Conformidad pasando de Andrés Fernando Huérfano Huérfano a Andrea Reyes Saavedra. (Juan Diego Toro Bautista)
01/06/2023 De acuerdo con instrucciones de la jefatura se reasigna la responsabilidad de la gestión de esta No Conformidad pasando de Aurora Andrea Reyes Saavedra a Martha Guzmán León. (Juan Diego Toro Bautista)
13/07/2023 Se hace la precisión en el sentido que, las Vicepresidencias de Estructuración y de Gestión Corporativa, remitieron la información y soportes el 30 de junio de 2023, término previsto para su cumplimiento. Se archivan en la Carpeta de correspondencia PMP NC 3926._x000D_
_x000D_
La Oficina de Control Interno evaluará el cumplimiento y efectividad de las unidades de medida de los Planes de Mejoramiento, en la auditoría al proceso de contratación que se realizará en octubre de 2023. _x000D_
_x000D_
Seguimiento: A través de correos electrónicos del 26 de junio de 2022, se recordó a las  Vicepresidencia de Estructuración y de Gestión Corporativa, la fecha de vencimiento del término de cumplimiento de los planes de mejoramiento formulados. _x000D_
_x000D_
Vicepresidencia de Estructuración._x000D_
Mediante correo electrónico del 30 de junio de 2023, la Vicepresidencia de Estructuración anexó "(...) las unidades de medidas que son competencia de la Vicepresidencia de Estructuración con relación a la No Conformidad 3926 del Plan de Mejoramiento por Procesos, del "Informe de Auditoría al Proceso de contratación. Período 1° de junio de 2021 al 31 de marzo de 2022”, así: _x000D_
"(1) Unidad de Medida Correctiva: _x000D_
Una vez reanudado el contrato de interventoría el contrato VE-495-2021, se cargarán los soportes con sus radicados tramitados a la fecha en el SECOP II, así mismo, una vez se evalúen a nivel de factibilidad los estudios y diseños estregados por el originador, se adelantará el recibo de satisfacción y el pago correspondiente al contrato VE-495-2022 y se publicará su radicado en el SECOP II.” _x000D_
Se anexa la evidencia del cargue de los soportes en el SECOP II de los contratos VE-495-2021 y VE- 495-2022 _x000D_
(Ver documento anexo Unidad de Medida Correctiva) _x000D_
_x000D_
(2) Unidad de Medida Preventiva: _x000D_
(2.1.) Solicitar al área jurídica de la ANI, que para los próximos procesos de selección que se celebren en esta Vicepresidencia, sea incluida dentro de las obligaciones contractuales de la ANI, del cargue de las aprobaciones de los informes presentados por el consultor o interventor por medio de la cuenta de cobro. _x000D_
Se anexa el memorando para que sea incluida la obligación en los nuevos contratos de consultoría y/o interventoría que llegasen a celebrar en la Vicepresidencia de Estructuración _x000D_
(Ver documento anexo Unidad de Medida Preventiva 01) _x000D_
(2.2.) Socializar a los supervisores de los contratos de consultoría e interventoría, la obligación de cargar las aprobaciones de los informes en el SECOP de los contratos vigentes en la VE. Memorando 20222000103483 (fecha provisional por ausencia en formulación)." _x000D_
Se anexa la evidencia de la socialización _x000D_
(Ver documento anexo Unidad de Medida Preventiva 02) _x000D_
Por favor cargar los archivos en las carpetas respectivas del share Point destinado a la No Conformidad 3926. _x000D_
Con esto la Vicepresidencia de Estructuración da cumplimiento al 100% del plan de mejoramiento._x000D_
_x000D_
Vicepresidencia de Gestión Corporativa. _x000D_
Con correo del 30 de junio de 2023, la Vicepresidencia de Gestión Corporativa, remitió los soportes de cumplimiento: “Entendiendo la importancia de adelantar las actividades necesarias para el cumplimiento de las acciones de los Planes de Mejoramiento tanto internos como externos, a continuación, se reporta las evidencias de cumplimiento de la acción PMP 3926._x000D_
_x000D_
Origen No Conformidad: Informe de Auditoría al Proceso de contratación - Período 1° de junio de 2021 al 31 de marzo de 2022", que se realizó en agosto de 2022. _x000D_
_x000D_
Acción 3926: Cargue de la totalidad de informes de ejecución del Contrato 511-2021, en la Plataforma SECOP II. _x000D_
Actividades Adelantadas: Con el fin de dar cumplimiento a lo establecido en el Decreto 1080 de 2015, artículo 2.8.3.1.6. Publicación de la ejecución de contratos, se recopilan los informes de ejecución del contrato y el informe final de supervisión y se envían al GIT de Contratación mediante memorando 20234000093963 solicitando la publicación en el portar de contratación SECOP II, lo anterior teniendo en cuenta que el contrato termino el 31 de diciembre de 2021 y fue liquidado el 03 de enero de 2022, acta que se encuentra publicada en la plataforma. _x000D_
_x000D_
Se adjunta como evidencia de cumplimiento: _x000D_
Memorando 20234000093963 - Informe 1 - Informe 2 - Informe 3 Informe final  Acta de Liquidación” _x000D_
 (Martha Guzmán León)
17/10/2023 La Vicepresidencia de Gestión Corporativa, aportó las siguientes documentos:_x000D_
_x000D_
Mediante Memorando 20234000093963 del 27 de junio de 2023, la Coordinadora del GIT de Talento Humano, solicitó al Coordinador del GIT de Contratación, la publicación de informes de ejecución contractual en la plataforma transaccional SECOP II – AAF-511-2021, en los siguientes términos: _x000D_
_x000D_
“Con el propósito de dar cumplimiento a la acción de plan de mejoramiento interno PMP 3926 a cargo de la Vicepresidencia de Gestión Corporativa, la cual hace referencia a la publicación de los informes de ejecución del contrato VAF- 511-2021, y teniendo en cuenta lo establecido en el Decreto 1080 de 2015, artículo 2.8.3.1.6. Publicación de la ejecución de contratos_x000D_
(…)_x000D_
solicita la publicación en el portal de contratación pública SECOP II, proceso de selección VJ-VAF-MC-006-2021 - contrato VAF-511-2021, de los informes de ejecución e informe final de supervisión adjuntos a la presente comunicación, lo anterior, teniendo en cuenta que el contrato termino el 31 de diciembre de 2021, fue liquidado el 03 de enero de 2022 y el acta de liquidación se encuentra publicada en la plataforma transaccional SECOP II desde el 18 de enero de 2022. Finalmente, con el fin de operativizar y dar trámite a la acción del plan de mejoramiento y teniendo en cuenta la fecha de terminación y liquidación del contrato en mención, se envían los siguientes documentos para su publicación ...”_x000D_
INFORME No. 1: Contrato número VAF-511-2021. Memorando 20214030136503 del 21 de octubre de 2021, mediante el cual la Coordinadora del GIT de Recursos Humanos, remite a la Gerente de Proyectos o Funcional G2-09, de la Vicepresidencia Administrativa y Financiera, las facturas presentadas por el contratista GOOD PARTNERS SERVICES SAS correspondientes a los meses de agosto y septiembre._x000D_
INFORME No. 2: Contrato número VAF-511-2021. Memorando 20214030169383 del 24 de diciembre de 2021, mediante el cual la Coordinadora del GIT de Recursos Humanos, remite a la Gerente de Proyectos o Funcional G2-09, de la Vicepresidencia Administrativa y Financiera, la factura de la Empresa APM SERVICIOS ASISTENCIALES correspondientes a los meses de octubre y noviembre._x000D_
INFORME No. 3. Contrato número VAF-511-2021. Memorando 20214030170293 del 27 de diciembre de 2021, mediante el cual la Coordinadora del GIT de Recursos Humanos, remite a la Gerente de Proyectos o Funcional G2-09, de la Vicepresidencia Administrativa y Financiera, la factura de la Empresa APM SERVICIOS ASISTENCIALES IPS SAS correspondiente al mes de diciembre. _x000D_
INFORME FINAL DE SUPERVISIÓN DEL 23 DE DICIEMBRE DE 2021 Y SOLICITUD DE LIQUIDACIÓN. Coordinadora del GIT de Recursos Humanos: Contrato número VAF-511-2021. _x000D_
ACTA DE LIQUIDACIÓN POR MUTUO ACUERDO DEL CONTRATO VAF-511-2021 PRECESO DE MÍNIMA CUANTÍA No. VJ-VAF-MC-006-2021. _x000D_
_x000D_
De acuerdo con los soportes que aportaron las Vicepresidencias de Estructuración y de Gestión Corporativa, y el seguimiento realizado durante los años 2022 y 2023, se evidenció el cumplimiento del Plan de Acción formulado por la Entidad en un 100%. En la Auditoría al Proceso de Contratación en la Agencia Nacional de Infraestructura. Período 1° de abril de 2022 al 30 de septiembre de 2023, se validará la efectividad del Plan de Mejoramiento formulado por esas Dependencias.  (Martha Guzmán León)</t>
  </si>
  <si>
    <t>https://anionline.sharepoint.com/:f:/s/PMPMotor/El53_wIKBm5BnaATG9cfTSkBpvgUwujXPNHA4khFaFgTUg?e=o7akZj</t>
  </si>
  <si>
    <t>•	Con relación a las cesiones de los contratos, se evidenciaron situaciones referentes con la falta de registros de tres (3) cesionarios y de cinco (5) cedentes en el histórico del SIGEP 2; situación reflejada en la muestra auditada en los contratos materias de estudio.  Por consiguiente, se genera incumplimiento a lo estipulado en el artículo 2.2.17.7 del Decreto 1083 de 2015, que establece que las entidades son responsables directamente de la gestión, operación y actualización de la información en el SIGEP y de la oportunidad del registro.</t>
  </si>
  <si>
    <t>Informe de seguimiento al cumplimiento del reporte en el Sistema de Información y Gestión del Empleo Público-SIGEP</t>
  </si>
  <si>
    <t>Septiembre de 2022</t>
  </si>
  <si>
    <t xml:space="preserve">Mediante memorando Rad. 20227030123273 del 12/10/2022, la Coordinadora del GIT – Contratación, remite el plan de acciòn, en el cual señalando las Tres (3) acciones correctivas y la fecha de cumplimiento._x000D_
1.	Solicitar acompañamiento del DAFP en cargue de la información de las cesiones, con el fin de identificar errores adicionales en la plataforma._x000D_
_x000D_
2.	Hacer seguimiento trimestral por parte del Git de contratación de las Cesiones realizadas y que se encuentren cargadas en la plataforma SIGEP._x000D_
_x000D_
3.	Solicitar ante el DAFP las soluciones tecnológicas o aquellas que dé lugar para mitigar los errores presentados_x000D_
</t>
  </si>
  <si>
    <t>13/10/2022</t>
  </si>
  <si>
    <t xml:space="preserve">
10/03/2023 El 27/02/2023 y el 10/03/2023, la OCI requirió mediante correo electrónico al G.I.T. Contratación, indicar sí al respecto existen gestiones y/o novedades soportadas, toda vez que en el plan de acción propuesto por esa dependencia se establecieron unas fechas de cumplimiento (31/12/2022) que se encuentran vencidas y en la actualidad el porcentaje de avance es del (0%). (Luz Mary Hernández Villadiego)
12/05/2023 Mediante correo electrónico del 25/04/2023, el GIT-Jurídica, informa de manera soportada las acciones de mejora realizadas, para lo cual indicó, que:_x000D_
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DAFP._x000D_
Se recibió soporte (archivo Excel) del cargue de toda la información de los contratos de Prestación de Servicios con persona natural en la Plataforma SIGEP II._x000D_
Adicionalmente, se comunicó que dentro del cargue de la información en la Plataforma SIGEP II, se encuentran los tres contratos  (Luz Mary Hernández Villadiego)
10/08/2023  (Luz Mary Hernández Villadiego)</t>
  </si>
  <si>
    <t>16/09/2022</t>
  </si>
  <si>
    <t>https://anionline.sharepoint.com/:f:/s/PMPMotor/EsVm1NI7Xa9DsvA5MIPa8_YB8Tyw4tq6zH7H_TkOM2hCuQ?e=q7CqLf</t>
  </si>
  <si>
    <t>Para el Equipo de Coordinación y Seguimiento del Proyecto:_x000D_
_x000D_
No se evidenció cumplimiento del numeral 9 del instructivo denominado Previa Aprobación Fondeo por Sobrecostos Prediales a Cargo de la ANI (GCSP-I-016), en lo que se refiere al plazo con el que cuenta la ANI para pronunciarse respecto a la previa aprobación de los montos a su cargo que serán aportados por el Concesionario para continuar con la adquisición predial y que posteriormente serán reembolsados por la Entidad._x000D_
_x000D_
Revisados los pronunciamientos correspondientes a los comités de previa aprobación No. 2 y 3, estos pronunciamientos superaron el plazo de cinco (5) días hábiles, a partir de la suscripción del acta de cada comité, establecidos en el instructivo.</t>
  </si>
  <si>
    <t>INADECUADA GESTIÓN DE LA SUPERVISIÓN</t>
  </si>
  <si>
    <t>Falencias en la gestión al interior de la Entidad</t>
  </si>
  <si>
    <t>Informe de auditoría a las funciones públicas de supervisión y de interventoría asociadas al proyecto carretero Cúcuta - Pamplona</t>
  </si>
  <si>
    <t>Cucuta - Pamplona</t>
  </si>
  <si>
    <t>Noviembre de 2022</t>
  </si>
  <si>
    <t>Oficio de aprobación de los montos a cargo de la ANI radicado en Orfeo dentro de los cinco (5) días hábiles siguientes a la suscripción del acta de Comité de Previa aprobación Predial por las Partes; a partir del Comité de Previa aprobación Predial No. 8.</t>
  </si>
  <si>
    <t>23/01/2023</t>
  </si>
  <si>
    <t xml:space="preserve">
24/01/2023 Mediante correo electrónico se hacen sugerencias respecto a la fecha de terminación del plan de mejoramiento. (Daniel Felipe Sáenz Lozano)
8/02/2023  -Modificación de fecha- Mediante correo electrónico del 07-02-2023 el Equipo de Coordinación y Seguimiento atendió la observación de la Oficina de Control Interno, respecto a la fecha de terminación del plan de mejoramiento, estableciendo 31/12/2023. (Daniel Felipe Sáenz Lozano)
1/12/2023 Mediante correo electrónico se solicitó al Líder del Equipo de Coordinación y Seguimiento evidencias de cumplimiento del plan de mejoramiento. (Daniel Felipe Sáenz Lozano)
15/12/2023  -Modificación de fecha- Mediante correo electrónico del 14-12-2023 el Líder del Equipo de Coordinación y Seguimiento informó "(...) el ultimo comité realizado fue el No 8 (ver adjunto), el cual no genera oficio de aprobación debido a que el pago de la ANI se realiza con los rendimientos, como quedó plasmado en dicha acta, siendo así que el acta 8 no tendría aplicación para el plan de mejoramiento."  _x000D_
_x000D_
(...)_x000D_
_x000D_
"(...) desde el equipo de seguimiento solicitamos a la OCI reprogramar la nueva fecha de terminación del plan de mejoramiento para el 31 de diciembre de 2024, debido a que no tenemos conocimiento exacto de cuando se realizaría un próximo comité de previa aprobación predial (No 9) y adicional al interior de los GIT Predial y de Asesoría Jurídica Predial se está adelantando la revisión y modificación del Instructivo referido y como es de conocimiento de la OCI estos procesos para modificar un instructivo dependen de coordinar varias dependencias y vicepresidencias hasta lograr el objetivo."_x000D_
_x000D_
Con base en los argumentos expuestos por el Líder del Equipo de Coordinación y Seguimiento, se establece 31-12-2024 como fecha de terminación del plan de mejoramiento._x000D_
 (Daniel Felipe Sáenz Lozano)</t>
  </si>
  <si>
    <t>https://anionline.sharepoint.com/:f:/s/PMPMotor/EkSIOZJiHo5HhOTpWK7T6IgBAKMjdXRfPL2SkCnmkFBzXg?e=8MIEwT</t>
  </si>
  <si>
    <t xml:space="preserve">Para el Equipo de Coordinación y Seguimiento del Proyecto_x000D_
_x000D_
No se evidenció que se haya dado cumplimiento al plazo contractual para que la ANI se pronuncie con la aceptación, o no, de diferentes solicitudes de reconocimiento de Eventos Eximentes de Responsabilidad en materia predial hechas entre octubre de 2021 y marzo de 2022, de quince días siguientes la notificación del Concesionario, según lo establecido en la sección 14.2 (c)(iii) de la parte general del contrato de concesión No. 002 de 2017. </t>
  </si>
  <si>
    <t>1. Acordar entre ANI y los concesionarios un término perentorio para respuesta de los EER, pero mayor al actualmente establecido (50%)_x000D_
_x000D_
2. Gestionar ante la Vicepresidencia de Estructuración para incluir un plazo que honre la realidad contractual en las minutas de los Contratos de Concesión 5G (50%)</t>
  </si>
  <si>
    <t>20/12/2022</t>
  </si>
  <si>
    <t xml:space="preserve">
20/12/2022 Mediante correo electrónico el Líder del Equipo de Coordinación y Seguimiento remite plan de mejoramiento para superar la No Conformidad._x000D_
_x000D_
En términos generales, se informa que se acoge las acciones institucionales en materia de EER establecidas a través del memorando con radicado ANI No. 20203000084983 del 08/07/2020._x000D_
_x000D_
A través de la remisión del plan de mejoramiento, se informa que la primera acción de mejoramiento está condicionada a la gestión que se viene adelantando con la Cámara Colombiana de la Infraestructura para lograr la modificación contractual; de lo que se ha demostrado gestión a través del memorando con radicado ANI No. 20215000195131 del 29/06/2021._x000D_
_x000D_
También, a través de la remisión del plan de mejoramiento, se informa que la segunda acción de mejoramiento estaría cumplida teniendo en cuenta el modelo de contrato de 5G ya que, por ejemplo, en la sección 14.2(iv) de la parte general del contrato de concesión correspondiente a la Nueva Malla Vial del Valle del Cauca - Accesos Cali Palmira se establece que el plazo para que la Entidad se pronuncie respecto a una solicitud de un EER es de 30 días hábiles._x000D_
_x000D_
Con base en lo anterior, se establece un avance del 50% para el plan de mejoramiento. (Daniel Felipe Sáenz Lozano)
24/05/2023 A través de memorando con radicado ANI No. 20235000074973 del 24-05-2023, la Supervisión demostró avances en la gestión para lograr el cumplimiento de la acción de mejoramiento No. 1. A través de dicha comunicación se informó que con la comunicación No. 20235000060131 del 24-02-2023 se reiteró a la_x000D_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la_x000D_
Agencia Nacional de Infraestructura. En respuesta a lo anterior, la CCI se pronunció a través del oficio 20234090273402, en el cual remite la propuesta para proceder con la modificación mencionada; en revisión al interior de la Agencia Nacional de Infraestructura. (Daniel Felipe Sáenz Lozano)
1/12/2023 Mediante correo electrónico se solicitó al Líder del Equipo de Coordinación y Seguimiento evidencias de cumplimiento del plan de mejoramiento. (Daniel Felipe Sáenz Lozano)
15/12/2023  -Modificación de fecha- Mediante correo electrónico del 14/12/2023 el Líder del Equipo de Coordinación y Seguimiento informó "(...) en el mes de mayo mediante radicado 20235000074973 del 24 de mayo de 2023 (ver adjunto) se envió memorando a la OCI con el oficio enviado desde la ANI a la CCI con radicado 20235000060131 (ver adjunto), donde se reitera la comunicación ANI No. 20215000195131. Propuesta de modificación de la Parte General del Contrato de Concesión, numeral 14.2., literal c) - Procedimiento de información Evento Eximente de Responsabilidad. Contratos de Concesión de Cuarta Generación,  por lo anterior desde el equipo de seguimiento solicitamos a la OCI reprogramar la nueva fecha de terminación del plan de mejoramiento para el 31 de diciembre de 2024, debido a que a pesar de los acercamientos y gestiones aun no se ha logrado el objetivo, siendo esto un tema transversal que compete a  diferentes proyectos de la ANI y de todas las vicepresidencias de la entidad, por lo cual se continuaran realizando las gestiones de manera transversal desde la ANI con los concesionarios, a través de la CCI."_x000D_
_x000D_
Con base en los argumentos expuestos, se estable 31/12/2024 como nueva fecha de terminación del plan de mejoramiento. (Daniel Felipe Sáenz Lozano)</t>
  </si>
  <si>
    <t>https://anionline.sharepoint.com/:f:/s/PMPMotor/EuyM9doIAlNFpsagPCDBOCMBwU7OqCwZMUo6IF_zjBn8TQ?e=RvrVaP</t>
  </si>
  <si>
    <t>Se observó que los documentos generados de las operaciones recíprocas con sus respectivos soportes, se guardan en la carpeta digital denominada “Cuarto de datos ANI 01”, pero no se archivan en papel con el código 401-21-1 INFORMES A ENTIDADES DE CONTROL con tipo documental CGN2015_002_Operaciones Reciprocas Convergencia, establecido en la Tabla de Retención Documental de la Vicepresidencia de Gestión Corporativa – GIT Administrativo y Financiero – Área Contabilidad; así mismo los documentos generados de las notas a los estados financieros con sus respectivos soportes, están archivados en la carpeta digital denominada “Comprobantes Contables 2021 / comprobantes manuales”, sin que se cuente con la respectiva carpeta física._x000D_
_x000D_
Lo anterior incumple la Tabla de Retención Documental de la Oficina productora: Vicepresidencia Administrativa y Financiera (hoy Vicepresidencia de Gestión Corporativa) – Grupo Interno de Trabajo Administrativo y Financiero – Área Contabilidad, y se presenta inobservancia de los principios y obligatoriedad de la TRD establecidos en el Artículo 4° y 24 de la Ley No. 594 del 14 de julio de 2000 “Por medio de la cual se dicta la Ley General de Archivos y se dictan otras disposiciones.”_x000D_
_x000D_
El GIT Administrativa y Financiera señalo que la no utilización del archivo físico obedece a la implementación de las directrices de Cero Papel y de Gobierno en Línea, no obstante, la Oficina de Control Interno considera que este cambio debió realizarse conforme el procedimiento de actualización establecido en el Acuerdo No. 004 de 2013 “Por el cual se reglamenta parcialmente los Decreto 2578 y 2609 de 2012 y se modifica el procedimiento para la elaboración, presentación, evaluación, aprobación e implementación de las Tablas de Retención Documental y las Tablas de Valoración Documental.”</t>
  </si>
  <si>
    <t>Documento sin actualizar</t>
  </si>
  <si>
    <t>Auditoría Ciclo Contable</t>
  </si>
  <si>
    <t>ACCIONES
1. Los documentos generados en las operaciones recíprocas con sus respectivos soportes, se guardarán en OneDrive y en sistema el Orfeo de acuerdo con la tabla de retención documental. Fecha de cumplimiento: Meses de: Mayo- agosto- diciembre de 2023 y marzo de 2024.
2. Los documentos generados de las notas a los estados financieros con sus respectivos soportes, se guardarán de manera mensual en OneDrive y en sistema el Orfeo de acuerdo con la tabla de retención documental. Fecha de cumplimiento: A los 20 días posteriores a la publicación mensual de los Estados Financieros en la página Web de la Entidad.
3. Revisión del Acuerdo No. 004 de 2013 y los Decreto 2578 y 2609 de 2012 que modifica el procedimiento para la elaboración, presentación, evaluación, aprobación e implementación de las Tablas de Retención Documental y las Tablas de Valoración Documental.” para seguir los lineamientos establecidos. Fecha de cumplimiento: 30 de noviembre de 2023.</t>
  </si>
  <si>
    <t>31/03/2024</t>
  </si>
  <si>
    <t>13/02/2023 Mediante correo del 13/02/2023 se solicitó al GIT Administrativa y Financiera suscribir el plan de mejoramiento. (Yuber Alexander Peña Cárdenas)
3/03/2023 Mediante correo del 20/02/2023 el GIT Administrativa y Financiera suscribió el plan de mejoramiento y envío el diligenciado el formato de acción correctiva con el plan de acción para subsanar las causas de la No Conformidad. (Yuber Alexander Peña Cárdenas)
20/10/2023 Mediante correo electrónico se solicitó la inclusión de los soportes de la UM3 en el repositorio del PMP en SharePoint y se actualizo el avance del plan. (Yuber Alexander Peña Cárdenas)</t>
  </si>
  <si>
    <t>https://anionline.sharepoint.com/:f:/s/PMPMotor/EoOJ7YCSQupCmNkrc4JqNykBGV6_uLnDK8n_jFeD6NV-Bg?e=n6brMw</t>
  </si>
  <si>
    <t>Se evidenció incumplimiento del artículo primero de la Resolución No. 959 de 2013 de la Agencia Nacional de Infraestructura, por no haberse construido en orden secuencial y cronológico de las etapas, actuaciones y principales decisiones que anteceden la estructuración del proyecto ALO SUR (VJ-VE-APP-IPV-001-2021/ VJ-VE-APP-IPV-SA-001-2021), cuya bitácora se radicó el 1 de noviembre de 2022, es decir, con posterioridad a la adjudicación y, además, luego de la apertura del ejercicio de seguimiento.</t>
  </si>
  <si>
    <t>Incumplimiento del procedimiento interno</t>
  </si>
  <si>
    <t>Informe de seguimiento al procedimiento de bitácora de proyecto</t>
  </si>
  <si>
    <t>1. Definir el responsable de la elaboración de la bitácora._x000D_
2. El Gerente realizará semestralmente seguimiento a las bitácoras de los proyectos que se_x000D_
encuentra en estructuración._x000D_
3. Capacitación del procedimiento de bitácoras</t>
  </si>
  <si>
    <t>16/12/2022</t>
  </si>
  <si>
    <t>22/03/2022 De acuerdo a instrucciones de la jefatura se reasigna la responsabilidad de la gestión de esta No Conformidad pasando de Andrés Fernando Huérfano Huérfano a Andrea Reyes Saavedra. (Juan Diego Toro Bautista)
12/07/2023 1.	Mediante correo electrónico del 18 de mayo de 2023 la OCI solicitó a la Vicepresidencia de Estructuración el soporte de cumplimiento y/o que se nos indicara el avance de las acciones de mejoramiento (acción en termino) de las No Conformidades No. 3931 y 3932.
2.	Mediante correo electrónico del 24 de mayo  de 2023 indicó la Vicepresidencia de Estructuración a la OCI  que “ (…) estamos trabajando en nuestra vicepresidencia para dar cumplimiento a las unidades de medida de las no conformidades referencia del asunto.(…)”
3.	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
4.	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
Es así como se realizará el ajuste en el PMP, el cual podrá consultar en la página web de la Entidad, incluyendo para las No Conformidades señaladas en la solicitud, como fecha límite de cumplimiento de las acciones hasta el 30 de julio de 2024. (…). 2.	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
 (Aurora Andrea Reyes Saavedra)
4/7/2023 mediante correo electrónico de la fecha ídem el auditor solicita la ampliación de plazo de acuerdo con memorando 2023-200-009500-3 de la dependencia responsable. Se actualiza la fecha de terminación a 31 de julio de 2024. (Juan Diego Toro Bautista)
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
“(…)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
Teniendo en cuenta lo anterior, en el informe final radicado mediante memorando 20231020199653 del 22 de diciembre de 2023, se reiteró el porcentaje de avance de las acciones de mejoramiento de las No conformidades Nos. 3931 y 3932 (33.33%)._x000D_
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
_x000D_
 (Aurora Andrea Reyes Saavedra)</t>
  </si>
  <si>
    <t>28/11/2022</t>
  </si>
  <si>
    <t>https://anionline.sharepoint.com/:f:/s/PMPMotor/Et87fM0UjklIgOhaOSNef5kBkHkfKWACAOCwEDJI4dM5Ug?e=PkDO2Y</t>
  </si>
  <si>
    <t xml:space="preserve">Se evidenció incumplimiento al contenido de los artículos primero y cuarto de la Resolución ANI No. 959 de 2013, considerando que, para los proyectos identificados a continuación, se evidenciaron las deficiencias que se describen por cada caso, así:_x000D_
a. Accesos Norte Fase II. No reporta bitácora radicada conforme el numeral 23 del procedimiento SEPG-P-001._x000D_
b. Troncal del Magdalena 1 - Puerto Salgar Barrancabermeja:_x000D_
• La verificación del expediente ORFEO evidencia que el certificado de debida diligencia se cargó sin fecha en dos oportunidades: 19/10/2022 y el 25/10/2022._x000D_
• El expediente ORFEO no evidencia radicado:_x000D_
del acta de constitución, conforme los numerales 6 y 11 del procedimiento SEPG-P-001._x000D_
o del formato de trazabilidad de correos, conforme el numeral 14 del procedimiento SEPG-P-001._x000D_
o del expediente ORFEO no evidencia la matriz de estructuración legal, conforme el numeral 15 del procedimiento SEPG-P-001._x000D_
o del informe final de estructuración, conforme el numeral 17 del procedimiento SEPG-P-001._x000D_
o del listado de chequeo, conforme el numeral 22 del procedimiento SEPG-P-001._x000D_
o De la bitácora radicada, conforme el numeral 23 del procedimiento SEPG-P-001._x000D_
c. Troncal del Magdalena 2 - Sabana de Torres Curumaní: No reporta bitácora radicada conforme el numeral 23 del procedimiento SEPG-P-001._x000D_
d. Buenaventura-Loboguerrero:_x000D_
El expediente ORFEO no reporta radicados:_x000D_
• Del certificado de debida diligencia, conforme el numeral 21 del procedimiento SEPG-P-001._x000D_
• Del acta de constitución, conforme el numeral 6 y 11 del procedimiento SEPG-P-001._x000D_
• Del formato de trazabilidad de correos, conforme el numeral 14 del procedimiento SEPG-P-001._x000D_
• De la matriz de estructuración legal, conforme el numeral 15 del procedimiento SEPG-P-001._x000D_
• Del informe final de estructuración, conforme el numeral 17 del procedimiento SEPG-P-001._x000D_
• Del listado de chequeo, conforme el numeral 22 del procedimiento SEPG-P-001._x000D_
• De la bitácora radicada, conforme el numeral 23 del procedimiento SEPG-P-001. </t>
  </si>
  <si>
    <t>Informe de seguimiento al procedimiento de bitácora de proyecto.</t>
  </si>
  <si>
    <t>https://anionline.sharepoint.com/:f:/s/PMPMotor/EnIaIauP6alDjoejShuR6s8B-0M_axAAYnEm2pBA3RV3XA?e=dq0k0h</t>
  </si>
  <si>
    <t>Como se informó en el desarrollo del informe, de manera general se evidenciaron elementos con la placa de inventario borrada, dañada o sin placa, lo que dificulta la identificación y control de los mismos, por cuanto se hace necesario que la entidad vuelva a plaquetear los elementos que presentan estas inconsistencias para tener un control efectivo de los bienes devolutivos. Las situaciones evidenciadas en la muestra, contravienen los lineamientos administrativos establecidos en la Resolución No. 2120 del 18/11/2018.</t>
  </si>
  <si>
    <t>Inadecuada gestión de los recursos fisicos</t>
  </si>
  <si>
    <t>Informe de auditoría al inventario de los bienes muebles de la entidad frente a los sistemas de información.</t>
  </si>
  <si>
    <t xml:space="preserve">Trabajar en conjunto con el Git de Tecnologías de la Información y las Telecomunicaciones para verificar que los bienes tecnológicos administrados se encuentren debidamente identificados con su placa correspondiente._x000D_
_x000D_
Realizar la validación física de los bienes asignados a los funcionarios, los bienes instalados y en el almacén para verificar que se encuentren debidamente identificados con su placa correspondiente._x000D_
</t>
  </si>
  <si>
    <t>16/03/2023</t>
  </si>
  <si>
    <t>31/10/2023</t>
  </si>
  <si>
    <t xml:space="preserve">
16/03/2023 El 27/02/2023: Mediante correo electrónico la OCI, requirió a la Coordinadora del GIT-Administrativo y Financiero que la NO Conformidad 3933, a la fecha, se encontraba “Abierta Sin Plan” y por consiguiente, se requería la suscripción del plan de mejoramiento._x000D_
_x000D_
El 15/03/2023: Mediante correo electrónico la Coordinadora del GIT-Administrativo y Financiero, remite el plan propuesto para la NC 3930._x000D_
 (Luz Mary Hernández Villadiego)
14/06/2023 El 09/06/2023, se envió correo electrónico al GIT-Administrativo y Financiero, solicitándoles informar, sí en la actualidad, se encuentra soportada alguna gestión sobre la No Conformidad No. 3933, originada en a la auditoría al inventario de los bienes muebles de la Entidad frente a los sistemas de información, con radicado No. 20221020151533 del 7 de diciembre de 2022. Lo presente, teniendo en cuenta que en la actualidad el avance sobre las dos (2) acciones propuestas (PMP), figura en (0%). (Luz Mary Hernández Villadiego)
21/06/2023 La Oficina de Control Interno, recibió por parte del GIT Administrativo y Financiero Correo electrónico del 20/06/2023, en el cual informan y adjuntan cuatro (4) soportes, relacionados con las actividades realizadas para la gestión correspondiente al proceso de cambio de placas de los bienes tecnológicos de la Agencia con un proceso de avance del 60% teniendo en cuenta que este proceso se realizó con los bienes en bodega inicialmente y los demás se han venido cambiando de acuerdo con la demanda ya que no todos los funcionarios se encuentran disponibles._x000D_
Adicionalmente informan que “Con respecto al punto 2. “Realizar la validación física de los bienes asignados a los funcionarios, los bienes instalados y en el almacén para verificar que se encuentren debidamente identificados con su placa correspondiente.” Esta actividad tiene como soporte el cronograma presentado en el Comité de inventarios No 14 adjunto al correo donde se realizará la validación de los bienes plaqueteados y asignados a los funcionarios junto con los demás bienes instalados con fecha de entrega del 15 de diciembre de 2023, de igual manera este proceso ya tiene un avance de 20% teniendo en cuenta que también se han realizado las validaciones de los inventarios según demanda”. La OCI, recibe como soporte, lo siguiente: _x000D_
-	Cronograma toma de inventario vigencia 2023_x000D_
-	Correo electrónico del 05/01/2023- Impresión de placas y toma de inventario Sistemas._x000D_
-	Jornada de inventario- Reunión de Microsoft Teams-29/05/2023_x000D_
-	Actualización de un incidente RV: Solicitud de Banner informativo - Servicios Generales_x000D_
 (Luz Mary Hernández Villadiego)
17/07/2023 EL 21/06/2023, mediante correo electrónico el GIT-Administrativo y Financiero, envió evidencias correspondiente a las actividades realizadas para la gestión referente con el proceso de cambio de placas de los bienes tecnológicos de la Agencia, a su vez precisó que " el proceso de avance era del 60% teniendo en cuenta que este proceso se realizó con los bienes de bodega  inicialmente y los demas se han venido cambiando de acuerdo con la demanda...(...)"._x000D_
_x000D_
Con respecto a la segunda acción propuesta, se precisó lo siguiente "Realizar la validación de los bienes asignados a los funcionario, los bieners instalados y en el almacen para verificar que se encuentren debidamente identificados con su placa correspondeinte" Aportan como soporte cronograma presentado al Comité de inventario No. 14, asu vez adjuntaron otros soportes  adicionales con la gestión realizada y precisan que que sobre el proceso se tiene un avance del 20%.  (Luz Mary Hernández Villadiego)
16/11/2023 El 09/11/2023: La OCI, mediante correo electrónico, requirió a Servicios Generales, soportes de las gestiones ofrecidas sobre la NO Conformidad, para lo cual aportaron evidencias, relacionadas con la jornada presencial de cambio de placas en bienes tecnológicos que se encuentren dañadas o borradas. La actividad se realizó el día miércoles 01/11/2023 y dirigida a funcionarios y contratistas de la entidad. Por consiguiente, teniendo en cuenta el cumplimiento de las dos (2) acciones definidas, se procede con el cierre. (Luz Mary Hernández Villadiego)</t>
  </si>
  <si>
    <t>https://anionline.sharepoint.com/:f:/s/PMPMotor/ElEwA2VREO5Bl_lweERlX6oBa6aCz6p_0la4kQNwymbOqA?e=y6fOly</t>
  </si>
  <si>
    <t>PRÓRROGA EFECTUADA DE MANERA NO ESCRITA PARA LA POSESIÓN DEL FUNCIONARIO PÚBLICO DE CARRERA ADMINISTRATIVA, NOMBRADO EN PERIODO DE PRUEBA CUYO NO. DE IDENTIFICACIÓN TERMINA EN XXXXX843: 
La Oficina de Control Interno evidenció que mediante radicado No. 20224090978772 del 1 de septiembre de 2022 el funcionario aceptó el nombramiento en el empleo EXPERTO Código G3 Grado 07 y solicitó que se prorrogara la posesión hasta el 16 de septiembre de 2022. Sin embargo, se evidenció que la posesión del funcionario público de Carrera Administrativa en periodo de prueba se efectuó hasta el 19 de septiembre de 2022, por nueva solicitud de prórroga elevada por el funcionario vía telefónica y no por escrito, como lo indicó el G.I.T. de Talento Humano en instancia de socialización del informe preliminar del seguimiento normativo. 
Lo anterior contraría lo establecido en el Art. 2.2.5.1.742 del Decreto 1083 de 2015, debido a que el término se prorrogó sin que se efectuara de manera escrita para efectos del nombramiento del funcionario público de carrera administrativa.</t>
  </si>
  <si>
    <t>Incumplimiento para la posesión de funcionarios</t>
  </si>
  <si>
    <t>Seguimiento normativo Circular 010 de 2020 CNSC y Directiva 015 de 2022 PGN</t>
  </si>
  <si>
    <t>Diciembre de 2022</t>
  </si>
  <si>
    <t>28 de diciembre de 2023</t>
  </si>
  <si>
    <t>1. Actualizar el procedimiento GETH-P-001 en el sentido de contemplar la posibilidad de prorrogas para posesión y describiendo como requisito la aceptación de la misma por escrito._x000D_
_x000D_
2. Cada vez que un elegible solicité prorroga se debe elaborar oficio de aceptación o rechazo.</t>
  </si>
  <si>
    <t xml:space="preserve">
28/12/2023 De acuerdo con lo establecido en el informe de auditoría radicado bajo No. 20231020207743 del 28 de diciembre de 2023, se concluyó que, de lo verificado, la causa generadora de la No Conformidad, objeto de estudio desapareció, por cuanto se evidenció que la aceptación de las prórrogas solicitadas por los elegibles nombrados en empleos de carrera administrativa en la Entidad se realizaron por escrito, como lo indica el Artículo 2.2.5.1.742 del Decreto 1083 de 2015 y que no se observó repetición de la situación evidenciada en el anterior seguimiento normativo. Por lo descrito, la Oficina de Control Interno declara efectivo el Plan de Mejoramiento propuesto para la No Conformidad No. 3934. (Keiri Yulith Araújo Rodríguez)</t>
  </si>
  <si>
    <t>28/02/2023 Mediante correo electrónico solicité al G.I.T. de Talento Humano la remisión del Plan de Mejoramiento correspondiente. (Keiri Yulith Araújo Rodríguez)
21/03/2023 Mediante correo electrónico del 28/02/2023 solicité al Grupo Interno de Trabajo de Talento Humano la remisión del Plan de Mejoramiento por Procesos, toda vez que no ha sido remitido a la Oficina de Control Interno.  (Keiri Yulith Araújo Rodríguez)
3/05/2023 Mediante correo electrónico del  27/04/2023 el Grupo Interno de Trabajo de Talento Humano remitió el Plan de Mejoramiento por procesos para esta No Conformidad. (Keiri Yulith Araújo Rodríguez)
4/05/2023 Mediante correo electrónico del 4/05/2023 el Grupo Interno de Trabajo de Talento Humano, respecto de la actualización del procedimiento GETH-P-001, remitió a la OCI, como soporte documental, correo electrónico del 03/05/2032 remitido a planeación indicando: "(...) Finalmente, se incluyó en la actividad No. 9 lo siguiente: “Si en el oficio de aceptación el aspirante nombrado solicita prórroga para posesión, la decisión se debe comunicar por escrito mediante oficio de salida debidamente radicado”. Lo anterior producto de la acción de mejora para la no conformidad No. 3934 de Control Interno." (Keiri Yulith Araújo Rodríguez)
31/05/2023 Mediante correo electrónico del 18/05/2023, el GIT de TH remitió vía correo electrónico el procedimiento denominado "PROVISIÓN DE LOS CARGOS DE LA PLANTA DE PERSONAL DE LA ANI", actualizado. La versión del procedimiento 011, con fecha de actualización de fecha 12/05/2023. (Keiri Yulith Araújo Rodríguez)
28/07/2023 El 28 de julio de 2023, a través de correo el funcionario (Experto G3 - 6 )  del GIT de Talento Humano formuló inquietud sobre el porcentaje de cumplimiento reportado en el PMP, motivo por el cual a través de la herramienta Microsoft Teams se resolvió el planteamiento formulado y se estableció que ya fueron recibidos los documentos que soportan el cuplimiento de las unidades propuestas, concuyendo que el avance de cumplimiento corresponde al 100%_x000D_
_x000D_
Esta información fue remitida vía correo electrónico en respuesta del planteamiento inicialmente formulado. (Keiri Yulith Araújo Rodríguez)</t>
  </si>
  <si>
    <t>https://anionline.sharepoint.com/:f:/s/PMPMotor/EpoHIZPgTKlEoOCRay-a3xQBguhiUTjX1WQ5bvhiCQH6mg?e=9Vettr</t>
  </si>
  <si>
    <t>FALTA DE ENTREGA DE REGISTROS E INFORMACIÓN NECESARIAS PARA LOGRAR EL OBJETIVO DEL SEGUIMIENTO NORMATIVO EN RELACIÓN CON EL REGISTRO PÚBLICO DE CARRERA ADMINISTRATIVA.
Durante la etapa de ejecución del seguimiento normativo y con el fin de obtener la información requerida para la verificación del numeral 4 de la Circular 010 de 2020 de la Comisión Nacional del Servicio Civil, objeto del seguimiento normativo, la oficina de control interno, respecto del Registro Público de Carrera Administrativa, solicitó al Grupo Interno de Trabajo de Talento Humano “remitir todos los soportes documentales que hacen parte de la solicitud de la Entidad a la Comisión Nacional del Servicio Civil”, los cuales no fueron enviados. 
Por lo anterior se precisa que no fue posible efectuar la verificación de la información para identificar si las solicitudes efectuadas por el Grupo Interno de Talento Humano a la Comisión Nacional del Servicio Civil se encuentran enmarcadas dentro del periodo del alcance del seguimiento normativo ni verificar si estas solicitudes cumplen con la normatividad aplicable en relación con las actualizaciones y cancelaciones en el Registro Público de Carrera Administrativa. 
Lo anterior contraría lo establecido en los Artículos 2 y 7 de la Resolución 1478 de 2019.</t>
  </si>
  <si>
    <t>Incumplimiento de una resolución interna</t>
  </si>
  <si>
    <t>28/12/2023</t>
  </si>
  <si>
    <t>1. Solicitud de clave de SIMO 4,0 RPCA._x000D_
_x000D_
2. Crear Carpeta Compartida con la documentación de cada trámite de registro que se ingrese a RPCA de la CNSC.</t>
  </si>
  <si>
    <t xml:space="preserve">
28/12/2023 De acuerdo con lo evidenciado durante el ejercicio de seguimiento normativo adelantado a lo establecido en la Circular 010 de 2020 y en la Directiva 015 de 2022, bajo radicado No. 20231020207743 del 28 de diciembre de 2023, se concluyó que i) la causa generadora de la No Conformidad, objeto de estudio desapareció, por cuanto se obtuvo la ilustración completa de la información por parte del Grupo Interno de Trabajo de Talento Humano, cumpliendo así lo establecido en los Artículos 2 y 7 de la Resolución 1478 de 201994 y ii) que no se evidenció repetición de la situación evidenciada en el anterior seguimiento normativo._x000D_
Así las cosas, con posterioridad a la verificación realizada, se declara efectivo el Plan de Mejoramiento propuesto para la No Conformidad No. 3935. (Keiri Yulith Araújo Rodríguez)</t>
  </si>
  <si>
    <t>28/02/2023 Mediante correo electrónico solicité al G.I.T. de Talento Humano la remisión del Plan de Mejoramiento correspondiente. (Keiri Yulith Araújo Rodríguez)
21/03/2023 Mediante correo electrónico del 28/02/2023 solicité al Grupo Interno de Trabajo de Talento Humano la remisión del Plan de Mejoramiento por Procesos, toda vez que no ha sido remitido a la Oficina de Control Interno. (Keiri Yulith Araújo Rodríguez)
3/05/2023 Mediante correo electrónico del 27/04/2023 el Grupo Interno de Trabajo de Talento Humano remitió el Plan de Mejoramiento para la No Conformidad. (Keiri Yulith Araújo Rodríguez)
4/05/2023 Mediante correo electrónico el GIT de TH remitió i) correo electrónico del 3/11/2022, mediante el cual la CNSC - BNLE, informó que se encuentra activo el usuario y la contraseña para la coordinadora del GIT de TH y ii) enlace en el que se evidencia el cargude de los documentos de Radicación de novedades en el Registro Público de Carrera Administrativa RPCA para el año 2023. (Keiri Yulith Araújo Rodríguez)</t>
  </si>
  <si>
    <t>https://anionline.sharepoint.com/:f:/s/PMPMotor/EsmrFlwnsClPjz-kJw_ueFwB3lH1e2IuzNBM_kph8OKUrQ?e=Sk9oQs</t>
  </si>
  <si>
    <t xml:space="preserve">Se evidencia que, en el Grupo Interno de Trabajo de Defensa Judicial, en general no existen controles que garanticen el registro y cargue de información de los procesos judiciales en el Sistema Único de Gestión e Información Litigiosa del Estado – eKOGUI, en lo que se refiere a la actualización e incorporación de las actuaciones y las piezas procesales dentro del trámite de los procesos judiciales en que la Entidad actúa en calidad de demandante o demandada. </t>
  </si>
  <si>
    <t>Deficiencias en la implementación del ekogui</t>
  </si>
  <si>
    <t>Auditoría a los Procesos judiciales radicados en el Sistema eKOGUI, cuando la Entidad actúa en calidad de demandante o demandada. Período 1° de enero de 2019 al 31 de agosto de 2022</t>
  </si>
  <si>
    <t xml:space="preserve">Mediante Memorando No. 20237010055203 del 14 de abril de 2023 se remitió la formulación de las acciones de mejoramiento por parte del GIT de Defensa Judicial de la ANI al igual que su reformulación en el tiempo de cumplimiento, emitiéndose respuesta por la OCI mediante radicado No. 20231020058893 del 21 de abril de 2023:_x000D_
1.	Designar al administrador del sistema fecha límite de cumplimiento ( 30/03/2023)_x000D_
2.	Actualizar procedimiento del SIG para procesos judiciales, estableciendo la obligación de registro en formato GEJU-F-010 y actualización del sistema en plazo máximo de 5 días luego de surtida la actuación judicial fecha límite de cumplimiento (30/06/2023)._x000D_
3.	Realizar validación de actualización del sistema fecha límite de cumplimiento (30/08/2023)_x000D_
</t>
  </si>
  <si>
    <t>12/04/2023 Mediante memorando No. 20237010049553 del 30 de marzo de 2023 el GIT de Defensa Judicial realizó solicitó plazo hasta el 14 de abril de 2023 para la reformulación del plan. Mediante memorando 20231020050563 del 3 de abril la OCI da viabilidad a la solicitud y se actualiza el plan de mejoramiento. (Aurora Andrea Reyes Saavedra)
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
En este sentido de las 3 acciones planteadas -para superar la causa de la NC- cada una con un peso porcentual del 33.33%, se observa hasta este corte un avance del 33.33 %.
 (Aurora Andrea Reyes Saavedra)
13/07/2023 A través de correo electrónico del 26 de junio de 2023,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3936 Terminación 30 junio 2023”.
Mediante Memorando 20237010096723 del 1° de julio de 2023, el Coordinador del Grupo Interno de Trabajo de Defensa Judicial, solicitó ampliación del plazo de terminación del Plan de Mejoramiento formulado en la NC 3936: Solicitud de prórroga. En virtud de lo expuesto, se solicita se autorice la prórroga para el cumplimiento de este PM hasta el día 30 de noviembre de 2023, para la actualización de procedimiento y hasta el 30 de septiembre de 2023, para la validación de procesos por abogado.
A través de correo electrónico del 5 de julio de 2023, se le informó: “(…) de acuerdo con lo solicitado en relación con la ampliación de plazo hasta el 30 de septiembre y, para el cumplimiento de los planes formulados en las No conformidades 3036 (…) del Plan de Mejoramiento por Procesos, se concede la ampliación de los plazos y se harán los ajustes pertinentes en el PMP. Es preciso tener en cuenta que, esa Dependencia asumirá los riesgos derivados de la solicitud”.
 (Martha Guzmán León)
13/07/2023 Doy alcance al seguimiento anterior, en el sentido que, mediante correo electrónico del 26 de junio de 2023, se le recordó al Coordinador del Grupo Interno de Trabajo  de Defensa Judicial, la fecha de vencimiento de la No conformidad 3936 asociada al Informe de Auditoría a los Procesos judiciales radicados en el Sistema eKOGUI, cuando la Entidad actúa en calidad de demandante o demandada. Período 1° de enero de 2019 al 31 de agosto de 2022; no como allí aparece.  (Martha Guzmán León)
13/07/2023 Mediante correo electrónico el auditor solicita la modificación de la fecha de terminación para el 30 de noviembre de 2023, teniendo en cuenta el memorando 2023-701-0096723 del 1 de julio hasta el 30 de noviembre de 2023. (Juan Diego Toro Bautista)
10/11/2023 Mediante correo electrónico el 30 de octubre del 2023, le recordé al Coordinador del Grupo Interno de Trabajo de Defensa Judicial, las fechas de terminación y cumplimiento de los planes de mejoramiento formulados, asociado a la Auditoria a los procesos judiciales radicados en el Sistema eKOGUI, cuando la entidad actúa en calidad de demandante o demandado: No conformidad 3936 Terminación 30 noviembre 2023.  (Martha Guzmán León)
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El 21 de diciembre de 2023, se informará al Coordinador del Grupo Interno de Trabajo de Defensa Judicial, que el análisis de lo planteado en el memorando y los soportes que aportó RADICADOS EN EL SISTEMA ORDFEO COMO ANEXO AL MEMORANDO, se evaluarán en la próxima Auditoría a los Procesos judiciales radicados en el Sistema eKOGUI, cuando la Entidad actúa en calidad de demandante o demandada.
“(…)
1. NC 3936 AM 2 Correo remisión para revisión GEJU-P- Radicado 2023701014714300009 30 de noviembre de 2023.
2. NC 3936 AM3 Correo conciliación ekogui y geju – Radicado:  2023701014714300014 del 30 de noviembre.
3. NC 3936 AM 2 Correo remisión para revisión GEJU-P-Radicado:   2023701014714300015 del 3º0 de noviembre de 2023. 
ACCIONES DE MEJORAMIENTO:
La acción de mejoramiento 1 de esta NC se encuentra cumplida, sólo queda pendiente de cumplimiento las siguientes:
AM2: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AMPLIACIÓN DEL PLAZO:
Teniendo en cuenta lo anterior y los cambios de Coordinador del GIT Defensa Judicial y la vicepresidente Jurídica que se han presentado, a efectos de dar cumplimiento al Plan de Mejoramiento por Procesos se solicita aprobar como nueva fecha el 31 de marzo de 2024.
AM3: Realizar validación de actualización del sistema fecha límite de cumplimiento.
Estado: Cumplida. Se realizó la validación entre las bases de datos de GEJU-F-010 y Ekogui y ahora se debe ajustar las inconsistencias evidenciadas. Se remite el correo de análisis de las bases de datos. 
 (Martha Guzmán León)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t>
  </si>
  <si>
    <t>14/12/2022</t>
  </si>
  <si>
    <t>https://anionline.sharepoint.com/:f:/s/PMPMotor/EsyOymdZdwRCrW9TDAgkrN4B_Z7aqB7y9nvjnOBRz4n2eg?e=adUxCU</t>
  </si>
  <si>
    <t>1.	Se evidenciaron incumplimientos reiterativos en un 34%, a los términos de respuesta establecidos en el artículo 14 del Código de Procedimiento Administrativo y de lo Contencioso Administrativo (Ley 1437 de 2011, modificado por la Ley 1755 de 2015), respecto a la atención ofrecida a las PQRS.</t>
  </si>
  <si>
    <t>Respuestas a los requerimientos inoportunos, defectuosos y extemporáneos.</t>
  </si>
  <si>
    <t>Informe de evaluación en el marco de la atención al ciudadano y en particular sobre Derechos de Peticiones, Quejas, Reclamos y Sugerencias – Primer semestre 2022.</t>
  </si>
  <si>
    <t>TODAS LAS VICEPRESIDENCIAS (Excepto VGCorp)</t>
  </si>
  <si>
    <t xml:space="preserve">1.	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
2.	A partir del mes de febrero, se harán revisiones periódicas con los equipos de trabajo de la VGCON para identificar el estado de las solicitudes en curso. _x000D_
3.	Socialización ante el vicepresidente de su estado para implementar las medidas correspondientes según lo analizado a partir de los reportes periódicos que se indicaron en el punto anterior._x000D_
</t>
  </si>
  <si>
    <t xml:space="preserve">
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
16/03/2023 El 13/03/2023: La Vicepresidencia de Gestión Contractual, mediante correo electrónico, comunica las tres (3) medidas adoptadas y propuso la realización de una mesa de trabajo. (Luz Mary Hernández Villadiego)
27/03/2023 El 27/03/2023: La Vecepresidencia de Gestión Contractual, realizó alcance sobre las tres (3)nacciones prpuesta y lo referente con la fecha de cumplimiento para cada accón. Lo presente teniendo en cuenta con una precisión efectuada por OCI.
Mediante memorando Rad. 20231020045953 del 24/03/2023, la OCI, requirió a la VP de Estructuración se incluir las fechas de cumplimiento para cada una de las acciones propuestas en el citado plan de mejoramiento.   (Luz Mary Hernández Villadiego)
12/05/2023 Mediante correo electrónico del 25/04/2023, el GIT-Jurídica, informa de manera soportada las acciones de mejora realizadas, para lo cual indicó, que:
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
Se recibió soporte (archivo Excel) del cargue de toda la información de los contratos de Prestación de Servicios con persona natural en la Plataforma SIGEP II.
Adicionalmente, se comunicó que dentro del cargue de la información en la Plataforma SIGEP II, se encuentran los tres contratos (VAF-265-2022, VJ-439-2022 y VJ-483-2022)   objeto del hallazgo. (Soporte evidenciado).
 (Luz Mary Hernández Villadiego)
17/07/2023 En correo electrónico del 28/06/2023, el Equipo de Ateción al Ciudadano, requirió a la OCI, "ajustar el espacio de responsables, en el entendido de puntualizar las Vicepresidencias responsables y excluir o puntualizar que la  Vicepresidencia de Gestión Corporativa, no presentón situaciones ni novedades que originaran dicha no conformidad...(...)"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16/08/2023 En correo electrónico del 10/08/2023, la Vicepresidencia de Gesti´pon Corporativa, informó y soportó los enlaces de las comunicaciones que fueron reportadas en su momento, sin respuesta. Por consiguiente talento Humano realizó el ajuste pertinente.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9/10/2023 La presente NO Conformidad (3937), se unifica con la NO Conformidad (3956), teniendo en cuenta que es recurrente en cada periodo evaluado y su origen es el mismo.  (Luz Mary Hernández Villadiego)</t>
  </si>
  <si>
    <t>15/12/2022</t>
  </si>
  <si>
    <t>https://anionline.sharepoint.com/:f:/s/PMPMotor/EladSLf7oVlMg2s2HbDHZFoBGKKFZWo4tfCYjlsABhLLSA?e=6tcl7d</t>
  </si>
  <si>
    <t>2.	Se evidenció ausencia de respuesta a solicitudes, incumpliendo lo establecido en el art. 14 de la Ley 1437 de 2011, que, en el consolidado del primer semestre de 2022, representa el 10%, del total de la muestra auditada (353) registros.</t>
  </si>
  <si>
    <t xml:space="preserve">Mediante Memorando Rad. 20236010003443 del 11/01/2023, la Vicepresidencia de Planeación, Riesgos y Entorno, envió el Plan de Mejoramiento por Proceso, señalando las cuatro (4) acciones de mejora, así:_x000D_
 Verificar semanalmente y emitir alerta a las Gerencias de la VPRE cuando se evidencien PQRS que se reportan fuera de termino en el ORFEO (cuando aplique)._x000D_
Realizar seguimiento a la gestión de alertas de PQRS de cada gerencia, según la verificación mensual remitida por GIT Planeación._x000D_
Realizar seguimiento trimestral a las alertas preliminares preventivas emitidas por parte de la OCI_x000D_
(Cuando aplique). _x000D_
Presentar Informe de manera trimestral a la vicepresidente de la VPRE, con el estado de las PQRS y requerimientos de Entes de control._x000D_
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
1.	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
2.	A partir del mes de febrero, se harán revisiones periódicas con los equipos de trabajo de la VGCON para identificar el estado de las solicitudes en curso._x000D_
3.	Socialización ante el vicepresidente de su estado para implementar las medidas correspondientes según lo analizado a partir de los reportes periódicos que se indicaron en el punto anterior._x000D_
Y se propuso generar una mesa de trabajo con la Oficina de Control Interno con el ánimo de socializar estas medidas y contar con sus aportes frente a las mismas._x000D_
_x000D_
El 17/03/2023: Se realizó reunión con dos (2) integrantes de atención al ciudadano, a fin de analizar lo referente con as NO Conformidades propias de la VP Gestión Corporativa. _x000D_
_x000D_
El 17/03/2023, en correo electrónico, la VP Gestión Corporativa aportó el formato con las acciones correctivas._x000D_
-	Adelantar sensibilización a los servidores de la VGCOR frente al trámite de PQRS, haciendo un especial énfasis en la adecuada gestión de comunicaciones en el Sistema de Gestión Documental ORFEO._x000D_
-	Realizar seguimiento semanal al trámite de las PQRS de la VGCOR por medio del Sistema Gestión Documental ORFEO._x000D_
_x000D_
Mediante memorando rad. 20232000042393 del 17/03/2023, la Vicepresidencia de Estructuración presenta tres (3) medidas preventivas; así:_x000D_
_x000D_
1.	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
_x000D_
2.	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
_x000D_
3.	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
_x000D_
</t>
  </si>
  <si>
    <t>30/12/2023</t>
  </si>
  <si>
    <t>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
16/03/2023 El 13/03/2023: La Vicepresidencia de Gestión Contractual, mediante correo electrónico, comunica las tres (3) medidas adoptadas y propuso la realización de una mesa de trabajo. (Luz Mary Hernández Villadiego)
16/03/2023 El 13/03/2023: La Vicepresidencia de Gestión Contractual, mediante correo electrónico, comunica las tres (3) medidas adoptadas y propuso la realización de una mesa de trabajo. (Luz Mary Hernández Villadiego)
27/03/2023  (Luz Mary Hernández Villadiego)
27/03/2023 En correo del 27/03/2023, la VP Planeación, realizó una aclaración sobre las acciones propuestas por esa dependencia, Mediante Memorando Rad. 20236010003443 del 11/01/2023, la Vicepresidencia de Planeación, Riesgos y Entorno, envió el Plan de Mejoramiento por Proceso, señalando las cuatro (4) acciones de mejora, así:
 Verificar semanalmente y emitir alerta a las Gerencias de la VPRE cuando se evidencien PQRS que se reportan fuera de termino en el ORFEO (cuando aplique).
Realizar seguimiento a la gestión de alertas de PQRS de cada gerencia, según la verificación mensual remitida por GIT Planeación.
Realizar seguimiento trimestral a las alertas preliminares preventivas emitidas por parte de la OCI
(Cuando aplique).    (Luz Mary Hernández Villadiego)
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1.	Con los colaboradores que apoyan a las gerencias de la Vicepresidencia en las labores administrativas se inició el
seguimiento semanal a las PQR, para evitar que se incumpla el término de respuesta.
2.	Solicitar capacitación en el manejo del sistema ORFEO para los colaboradores de la Vicepresidencia Ejecutiva
3.	Socializar la Resolución 20214000021385 del 29 de diciembre de 2022 al interior de la Vicepresidencia Ejecutiva
4.	Solicitar capacitación en la Resolución 20214000021385 del 29 de diciembre de 2022 para los colaboradores de la Vicepresidencia Ejecutiva.
 (Luz Mary Hernández Villadiego)
17/07/2023 En correo electrónico del 30/03/2023, el Equipo de Servicio al Ciudadano, comunica el plan de mejoramiento, detallando dos (2) de las acciones propuesta. Adelantar sensibilización a los servidores de la VGCOR frente al trámite de PQRS, haciendo un especial énfasis en la adecuada gestión de comunicaciones en el Sistema de Gestión Documental ORFEO.
Realizar seguimiento semanal al trámite de las PQRS de la VGCOR por medio del Sistema Gestión Documental ORFEO. Las fechas de cumplimiento señaladas vencen en junio de 2023.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16/08/2023 El 10/08/2023, la Vicepresidencia de Gestión Corporativa, envió soportes de las gestiones realizadas , y las cuales hacen referencia con: Seguimientos semanales y capacitación documental- Orfeo.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14/09/2023 Mediante correo electrónico del 10/08/2023, el Equipo de Atención al ciudadano, aportó evidencias referentes con el seguimiento semanal a la VGCOR y sensibilizaciones en manejo de ORFEO realizadas. (Luz Mary Hernández Villadiego)
14/09/2023 Mediante correo electrónico del 12/09/2023, la vicepresidencia de Estructuración informó y aportó soportes de las siguientes gestiones realizadas; así: _x000D_
1.	Correo de la vicepresidencia informando sobre "amables recordatorios"_x000D_
2.	Soporte amable recordatorio congreso_x000D_
3.	Soporte amable recordatorio ente de control_x000D_
4.	Soporte amable recordatorio pqrs_x000D_
5.	Reunión de capacitación. _x000D_
 (Luz Mary Hernández Villadiego)
9/10/2023 La presente NO Conformidad (3938), se unifica con la NO Conformidad (3957), teniendo en cuenta que es recurrente en cada periodo evaluado y su origen es el mismo.  (Luz Mary Hernández Villadiego)</t>
  </si>
  <si>
    <t>https://anionline.sharepoint.com/:f:/s/PMPMotor/EteSqvgZ8o9NrDp0Rj0OE9kB9aiV5ohT6Nuh1g8KbwlkVQ?e=bfMyjO</t>
  </si>
  <si>
    <t>3.	En la muestra auditada, se evidenció en (30 eventos) que los traslados no se están efectuando dentro de los cinco (05) días hábiles siguientes a la recepción… (…) Por otra parte, se evidencia que se omite comunicarle al interesado acerca del traslado. Las citadas situaciones contravienen los lineamientos establecidos en la Resolución 20214000021385 del 29/12/2022.</t>
  </si>
  <si>
    <t>Indebido tramite con las PQRS</t>
  </si>
  <si>
    <t xml:space="preserve">Mediante Memorando Rad. 20236010003443 del 11/01/2023, la Vicepresidencia de Planeación, Riesgos y Entorno, envió el Plan de Mejoramiento por Proceso, señalando las cuatro (4) acciones de mejora, así:_x000D_
 Verificar semanalmente y emitir alerta a las Gerencias de la VPRE cuando se evidencien PQRS que se reportan fuera de termino en el ORFEO (cuando aplique)._x000D_
Realizar seguimiento a la gestión de alertas de PQRS de cada gerencia, según la verificación mensual remitida por GIT Planeación._x000D_
Realizar seguimiento trimestral a las alertas preliminares preventivas emitidas por parte de la OCI_x000D_
(Cuando aplique). _x000D_
Presentar Informe de manera trimestral a la vicepresidente de la VPRE, con el estado de las PQRS y requerimientos de Entes de control._x000D_
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
1.	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
2.	A partir del mes de febrero, se harán revisiones periódicas con los equipos de trabajo de la VGCON para identificar el estado de las solicitudes en curso._x000D_
3.	Socialización ante el vicepresidente de su estado para implementar las medidas correspondientes según lo analizado a partir de los reportes periódicos que se indicaron en el punto anterior._x000D_
Y se propuso generar una mesa de trabajo con la Oficina de Control Interno con el ánimo de socializar estas medidas y contar con sus aportes frente a las mismas._x000D_
_x000D_
El 17/03/2023: Se realizó reunión con dos (2) integrantes de atención al ciudadano, a fin de analizar lo referente con as NO Conformidades propias de la VP Gestión Corporativa. _x000D_
_x000D_
-	Realizar seguimiento semanal al trámite de las PQRS de la VGCOR por medio del Sistema Gestión Documental ORFEO._x000D_
_x000D_
Mediante memorando rad. 20232000042393 del 17/03/2023, la Vicepresidencia de Estructuración presenta tres (3) medidas preventivas; así:_x000D_
_x000D_
1.	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
_x000D_
2.	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
_x000D_
3.	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
_x000D_
</t>
  </si>
  <si>
    <t xml:space="preserve">
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
27/03/2023 _x000D_
El 27/03/2023: La Vecepresidencia de Gestión Contractual, realizó alcance sobre las tres (3)nacciones prpuesta y lo referente con la fecha de cumplimiento para cada accón. Lo presente teniendo en cuenta con una precisión efectuada por OCI._x000D_
_x000D_
Mediante memorando Rad. 20231020045953 del 24/03/2023, la OCI, requirió a la VP de Estructuración se incluir las fechas de cumplimiento para cada una de las acciones propuestas en el citado plan de mejoramiento.   (Luz Mary Hernández Villadiego)
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_x000D_
1.	Con los colaboradores que apoyan a las gerencias de la Vicepresidencia en las labores administrativas se inició el seguimiento semanal a las PQR, para evitar que se incumpla el término de respuesta_x000D_
2.	Solicitar capacitación en el manejo del sistema ORFEO para los colaboradores de la Vicepresidencia Ejecutiva _x000D_
3.	Socializar la Resolución 20214000021385 del 29 de diciembre de 2022 al interior de la Vicepresidencia Ejecutiva_x000D_
4.	Solicitar capacitación en la Resolución 20214000021385 del 29 de diciembre de 2022 para los colaboradores de la Vicepresidencia Ejecutiva._x000D_
 (Luz Mary Hernández Villadiego)
17/07/2023 En correo electrónico del 28/06/2023, el Equipo de Ateción al Ciudadano, requirió a la OCI, "ajustar el espacio de responsables, en el entendido de puntualizar las Vicepresidencias responsables y excluir o puntualizar que la  Vicepresidencia de Gestión Corporativa, no presentón situaciones ni novedades que originaran dicha no conformidad...(...)"._x000D_
_x000D_
Sin embargó, esa dependencia, precisó lo siguiente: " No obstante, lo anterior el Equipo de Servicio al Ciudadano, adelantó una actividad de socialización y sensibilización frente a la No Conformidad, por los canales de comunicación interna, por lo cual se solicita se tenga en cuaneta. Agrega a su vez que el 23-03-27 se socializó en el boletín ANI a un clic - Boletín # 016, la información de los traslados y asignaciones Internas de PQRS". Sobre este aspecto, la OCI, requirió se aportaran los soportes de las gestiones indicadas.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16/08/2023 En correo electrónico del 10/08/2023, la Vicepresidencia de Gestión Corporativa, solicitó excluirla de la presente NO Conformidad, por cuanto NO tiene injerencia en el tema.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19/10/2023 Se procede con el cierre de la presente NO Conformidad, teniendo en cuenta el cumplimiento y soportes de las acciones propuestas por cada dependencia involucrada en el tema.  (Luz Mary Hernández Villadiego)</t>
  </si>
  <si>
    <t>https://anionline.sharepoint.com/:f:/s/PMPMotor/Et6qKx_VYwxLiOqT-mK-ZAYBRn2XIrRIfGSbKOl9ERDt7g?e=Bnf5Iw</t>
  </si>
  <si>
    <t xml:space="preserve">Para la Interventoría técnica y operativa:	No se evidenció que la Interventoría entregue los informes bimestrales dentro del plazo contractual establecido de 5 días hábiles de cada segundo mes; sin embargo, esta es una de sus obligaciones contractuales, consignada en la cláusula 4.3 romanito (iii) del Contrato de Interventoría No. 801 de 2015, que fue modificada en la cláusula cuarta del otrosí N. 1 del 21 de marzo de 2017, según se cita a continuación:_x000D_
_x000D_
“(…) CLAUSULA CUARTA: Modificar los numerales (ii) a (iv) de la cláusula 4.2 “Informes” del Contrato de Interventoría N. 801 de 2015, los cuales quedan de la siguiente manera: _x000D_
(…)_x000D_
(iii) Informes Bimestrales_x000D_
El Interventor deberá presentar informes bimestrales de la gestión realizada dentro de los cinco (05) primeros días hábiles de cada Segundo Mes durante la ejecución del Contrato, sin perjuicio de los demás informes que le solicite la ANI. (…)”_x000D_
</t>
  </si>
  <si>
    <t>En temas Administrativos</t>
  </si>
  <si>
    <t>Informe de auditoría a la función pública de la Supervisión y de Interventoría</t>
  </si>
  <si>
    <t xml:space="preserve">1. Suscripción y legalización del otrosí No. 03 al contrato de interventoría, en el cual se modificó la fecha de entrega de los informes bimestrales._x000D_
_x000D_
2. Cumplimiento de los plazos previstos para la entrega de los informes bimestrales de acuerdo con lo establecido en el otrosí No. 03._x000D_
</t>
  </si>
  <si>
    <t>22/03/2023</t>
  </si>
  <si>
    <t>06/03/2023 Mediante correo electrónico se reiteró remisión a la Oficina de Control Interno de plan de mejoramiento para superar la No Conformidad. (Adriana Barrios Rodríguez)
21/03/2023 Se evidenció que desde el Equipo de Coordinación y Seguimiento del Proyecto se han hecho reiteraciones mediante correo electrónico a la Interventoría Técnica y Operativa con relación a la formulación del plan de mejoramiento. (Adriana Barrios Rodríguez)
22/03/2023 Mediante comunicación con radicado ANI No. 20234090307332 del 17 de marzo de 2023 la Interventoría se pronunció respecto al plan de mejoramiento. Al respecto la Oficina de Control Interno, a través de la comunicación con radicado ANI No. 20231020094121 del 22 de marzo de 2023, hizo las siguientes observaciones:
1.	Dado que se entiende que la modificación al contrato de Interventoría materializada a través del otrosí No. 03 es una acción de mejoramiento, se solicita allegar copia de dicho documento a esta Oficina.
2.	Lo informado por la Interventoría demuestra cumplimiento del plazo establecido en el otrosí No. 03 para un informe bimestral; por lo que, con el propósito de asegurar la efectividad de las acciones de mejoramiento, se considera necesario que la Interventoría demuestre el cumplimiento de dicho plazo para una muestra de diferentes informes bimestrales, reportando lo correspondiente a la Oficina de Control Interno. Esto podría ser para los informes previstos para la vigencia 2023. 
A la espera del pronunciamiento de la Interventoría. Por el momento, se establece 31 de diciembre de 2023 como fecha de terminación del plan de mejoramiento.
 (Adriana Barrios Rodríguez)
27/03/2023 Se corrige el número de radicado con el que la Oficina de Control Interno se pronunció ate la comunicación con radicado ANI No. 20234090307332 del 17 de marzo de 2023. El número es el 20231020099231 del 27 de marzo de 2023. (Adriana Barrios Rodríguez)
17/04/2023 Mediante memorando 20231020118201 del 13 de abril de 2023 se informó a la Supervisión el avance del plan de mejoramiento, el cual se encuentra al 50% teniendo en cuenta que la primera acción de mejoramiento se encuentra cumplida, se continuará con el seguimiento correspondiente a las fechas de entrega de informes mensuales durante la vigencia. (Adriana Barrios Rodríguez)
17/05/2023 La Supervisión del proyecto remitió el memorando 20233090068883 del 11 de mayo de 2023 en donde reportó la entrega del informe bimensual de enero y febrero de 2023 el 15 de marzo de 2023, por lo que se establece un avance adicional de 8,3%, lo cual fue informado a la Supervisión en el memorando de la OCI con radicado ANI N. 20231020070673 del 16 de mayo de 2023 (Adriana Barrios Rodríguez)
11/08/2023 Se recibió memorando de la Supervisión con radicado ANI N. 20233090102043 del 12 de julio de 2023 en donde se reportó un avance de 8,3% correspondiente al informe bimestral de marzo y abril de 2023, por lo que se comunicó a la Supervisión mediante radicado ANI N. 20231020106823 del 19 de julio de 2027 notificando que el nuevo avance del plan de mejoramiento es de 66,6% visto que el anterior era de 58,3%._x000D_
_x000D_
 (Adriana Barrios Rodríguez)
27/09/2023 Se recibió memorando de la Supervisión con radicado ANI N. 20233090140653 del 19 de septiembre de 2023 en donde se reportó un avance de 8,3% correspondiente al informe bimestral de mayo y junio de 2023, por lo que se comunicó a la Supervisión mediante radicado ANI N. 20231020142493 del 21 de septiembre de 2023 notificando que el nuevo avance del plan de mejoramiento es de 74,9% visto que el anterior era de 66,6%. (Adriana Barrios Rodríguez)
17/11/2023 Se recibió memorando de la Supervisión con radicado ANI N. 20233090169063 del 10 de noviembre de 2023 en donde se reportó un avance de 8,3% correspondiente al informe bimestral de julio y agosto de 2023, por lo que se comunicó a la Supervisión mediante radicado ANI N. 20231020172303 del 17 de noviembre de 2023 notificando que el nuevo avance del plan de mejoramiento es de 83,2% visto que el anterior era de 74,9%. (Adriana Barrios Rodríguez)
13/12/2023  -Modificación de fecha- Una vez radicado el último seguimiento a la No Conformidad 3940 mediante memorando 20231020172303 del 17 de noviembre de 2023, se ve la necesidad de modificar el plazo de finalización de la No Conformidad 3940 para el 31 de enero de 2024, teniendo en cuenta que el plan de mejoramiento tiene pendiente la entrega según el plazo contractual de los informes de septiembre y octubre de 2023, y de noviembre y diciembre que tienen plazo para entregarlo hasta el 15 de enero de 2024. (Adriana Barrios Rodríguez)
3/05/2024 Mediante memorando con radicado ANI No. 20241020073833 del 02-05-2024 se solicitaron evidencias del cumplimiento del plan de mejoramiento. (Adriana Barrios Rodríguez)
31/05/2024 Mediante correo electrónico del 29-05-2024 se atendió solicitud realizada por la Oficina de Control Interno a través del memorando ANI No. 20241020073833 del 02-05-2024, remitiendo copia del otrosí No. 3 al contrato de Interventoría y copia de la comunicación con radicado ANI No. 20244090047262 del 15-01-2024, que demuestra que el informe bimestral No. 48 se radicó dentro del término contractual. Se establece cumplimiento del plan de mejoramiento. (Adriana Barrios Rodríguez)</t>
  </si>
  <si>
    <t>https://anionline.sharepoint.com/:f:/s/PMPMotor/Eh99LeB9g-NHvt0qNIInZMgBKNDhYcKys-qWwW-OwaFhOA?e=pA4YEb</t>
  </si>
  <si>
    <t xml:space="preserve">Para la Interventoría financiera:	No se evidenció que la interventoría entregue los informes mensuales dentro del plazo contractual establecido de los primeros 15 días calendario siguientes a cada corte; sin embargo, esta es una de sus obligaciones contractuales, consignada en la cláusula 3.1 del Contrato de Interventoría No. 503 de 2022, según se cita a continuación:_x000D_
_x000D_
“(…) B. ETAPA DE SEGUIMIENTO_x000D_
Presentar a la AGENCIA informe mensual según corresponda (Dentro de los 15 primeros días calendario siguientes a cada corte), sobre su gestión y la del Concesionario, que debe contener el análisis de los datos del proyecto, resumen de los ingresos de la Concesión en el período, resumen consolidado de los ingresos de la Concesión, revisión de las subcuentas y demás aspectos del patrimonio autónomo y encargo, conclusiones y recomendaciones; entre otros temas que permitan a la Entidad conocer la situación del proyecto aeroportuario. (…)”_x000D_
</t>
  </si>
  <si>
    <t xml:space="preserve">Informe de auditoría a la función pública de la Supervisión y de Interventoría asociadas al proyecto Aeropuerto Internacional Alfonso Bonilla Aragón de Palmira que sirve a Cali </t>
  </si>
  <si>
    <t>Radicar dentro de los primeros 15 días de cada mes informes mensuales preliminares (que no contienen toda la información necesaria y que no ha pasado procesos de socialización con la ANI, pero que nos permite cumplir estrictamente con los tiempos de radicación), para posteriormente radicar informes mensuales definitivos que contengan todo lo necesario para ser útiles al proyecto.</t>
  </si>
  <si>
    <t>13/03/2023</t>
  </si>
  <si>
    <t xml:space="preserve">
06/03/2023 Mediante correo electrónico se reiteró remisión a la Oficina de Control Interno de plan de mejoramiento para superar la No Conformidad. (Adriana Barrios Rodríguez)
13/03/2023 Mediante correo electrónico la Interventoría Financiera remite propuesta de plan de mejoramiento con fecha 12-01-2023 como fecha de terminación. La Oficina de Control Interno recomienda extender la fecha de terminación a junio o diciembre de 2023; para así evidenciar en un futuro si las acciones de mejora perduraron en el tiempo y si estas fueron efectivas o no. Asimismo, se recomienda compartir mensualmente copia de los informes radicados, con el propósito de evidenciar avances en el plan de mejoramiento. Por el momento, se establece 31-03-2023 como fecha de terminación del plan de mejoramiento. (Adriana Barrios Rodríguez)
30/03/2023  -Modificación de fecha- Mediante correo electrónico del 28-03-2023 la Interventoría remitió versión definitiva del plan de mejoramiento, estableciendo 30-06-2023 como fecha de terminación del mismo. (Adriana Barrios Rodríguez)
17/05/2023 La Supervisión del proyecto remitió el memorando 20233090068883 del 11 de mayo de 2023 en donde reportó la entrega de los informes mensuales de los meses de enero y febrero de 2023 en las fechas contractuales establecidas, por lo que se establece un avance del 18%, lo cual fue informado a la Supervisión en el memorando de la OCI con radicado ANI N. 20231020070673 del 16 de mayo de 2023 (Adriana Barrios Rodríguez)
8/06/2023  -Modificación de fecha- Se modifica fecha de terminación del plan de mejoramiento a 30-12-2023, debido a que "Según lo reportado por la Vicepresidencia de Gestión Contractual la interventoría financiera está liderando acciones para mejorar los tiempos de radicación de informes mensuales, por lo que, teniendo en cuenta que en 2023 se realizará seguimiento a la entrega de 11 informes mensuales dentro de los plazos contractuales establecidos", según lo informado en el memorando con radicado ANI No. 20231020070673 del 16-05-2023. (Adriana Barrios Rodríguez)
11/08/2023 Se recibió memorando de la Supervisión con radicado ANI N. 20233090102043 del 12 de julio de 2023 en donde se reportó un avance de 18,8% correspondiente a la entrega de los informes de marzo y abril de 2023, por lo que se comunicó a la Supervisión mediante radicado ANI N. 20231020106823 del 19 de julio de 2027 notificando que el nuevo avance del plan de mejoramiento es de 36,4% visto que el anterior era de 18%._x000D_
_x000D_
 _x000D_
 (Adriana Barrios Rodríguez)
27/09/2023 Se recibió memorando de la Supervisión con radicado ANI N. 20233090140653 del 19 de septiembre de 2023 en donde se reportó un avance de 18,18% correspondiente al informe bimestral de mayo y junio de 2023, por lo que se comunicó a la Supervisión mediante radicado ANI N. 20231020142493 del 21 de septiembre de 2023 notificando que el nuevo avance del plan de mejoramiento es de 54,58% visto que el anterior era de 36,4%. (Adriana Barrios Rodríguez)
17/11/2023 Se recibió memorando de la Supervisión con radicado ANI N. 20233090169063 del 10 de noviembre de 2023 en donde se reportó un avance de 18,18% correspondiente al informe bimestral de julio y agosto de 2023, por lo que se comunicó a la Supervisión mediante radicado ANI N. 20231020172303 del 17 de noviembre de 2023 notificando que el nuevo avance del plan de mejoramiento es de 72,76% visto que el anterior era de 54,58%._x000D_
 (Adriana Barrios Rodríguez)
3/05/2024 Mediante memorando con radicado ANI No. 20241020073833 del 02-05-2024 se solicitaron evidencias del cumplimiento del plan de mejoramiento. (Adriana Barrios Rodríguez)
31/05/2024 Mediante correo electrónico del 29-05-2024 se atendió solicitud realizada por la Oficina de Control Interno a través del memorando ANI No. 20241020073833 del 02-05-2024, remitiendo copia de los informes correspondientes a octubre, noviembre y diciembre de 2023; sin embargo, no se evidencia fecha de entrega de la documentación a la ANI; por lo tanto, se hace la solicitud correspondiente al Equipo de Proyectos Aeroportuarios mediante correo electrónico. (Adriana Barrios Rodríguez)
31/05/2024 _x000D_
Mediante correo electrónico se recibe copia de las comunicaciones con las que se radicaron los informes correspondientes a octubre, noviembre y diciembre de 2023 (20234091331972, 20234091461492, 20244090072302); evidenciando que los dos últimos informes se radicaron dentro del plazo contractual establecido en el otrosí No. 1 al contrato de interventoría, dentro de los 20 días hábiles de cada mes. Se establece cumplimiento del plan de mejoramiento y se tiene pendiente análisis de efectividad de las acciones ejecutadas. (Adriana Barrios Rodríguez)</t>
  </si>
  <si>
    <t>https://anionline.sharepoint.com/:f:/s/PMPMotor/ElMoD-_8FntCjlepPAT_vb0BvStgy1Ll5BmhUk6IUf7ESA?e=cFrkH8</t>
  </si>
  <si>
    <t xml:space="preserve">En la ejecución del convenio interadministrativo N. 24 de 2017 y sus siete (7) modificaciones contractuales, suscrito entre la ANI y la Financiera de Desarrollo Nacional con el objeto de estructurar una APP de Iniciativa Pública para el Corredor Férreo Dorada – Chiriguana, se evidenció un incumplimiento de lo reglado en el Parágrafo Segundo de la Clausula Segunda del otrosí N. 7, la cual indica que:
“(…) La entrega de los aportes que LA AGENCIA realizará para el desarrollo del Convenio durante los primeros 43 meses de ejecución del Convenio se hará en un solo desembolso mediante consignación realizada por LA AGENCIA a la cuenta bancaria que abrirá LA FINANCIERA para el manejo exclusivo de los recursos de este Convenio (…)” (subrayado y negrilla fuera de texto), 
se encontró que este pago se certificó mediante dos giros, así: 
-	Primer pago por $8.762.809.805 realizado el 22/01/2018. 
-	Segundo pago por $11.294.324.623 realizado el 30/01/2018.
Lo anterior, evidencia que la Agencia efectuó dos desembolsos en vez de uno, lo que es un incumplimiento de lo reglado en el Parágrafo Segundo de la Cláusula Segunda del Convenio N. 24 del 2017 y su Otrosí N. 7. </t>
  </si>
  <si>
    <t>PROBLEMAS EN LA GESTIÓN CONTABLE Y FINANCIERA</t>
  </si>
  <si>
    <t>Proyectos con diferencias significativas en saldos</t>
  </si>
  <si>
    <t>Informe de auditoría a los procedimientos “Realización de estudios técnicos, legales y financieros orientados a la materialización de una asociación Publico Privada y Concesiones” (EPIT-P-006) e “Iniciativas privadas” (EPIT-P-002) con énfasis en concesiones del modo férreo.</t>
  </si>
  <si>
    <t xml:space="preserve">•	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 (70%)
•	El Gerente Férreo o quien se designe, realizará la verificación de la cláusula donde se describe el número de desembolsos antes de la suscripción de los convenios. (30%)
</t>
  </si>
  <si>
    <t xml:space="preserve">
8/02/2023 Mediante correo electrónico del 08/02/2023 se solicitó a la Vicepresidencia de Estructuración remitir plan de mejoramiento. (Mary Alexandra Cuenca Noreña)
9/02/2023 Mediante correo electrónico del 09-02-2023 la Vicepresidencia de Estructuración informó a la Oficina de Control Interno: "Teniendo en cuenta que se debe concertar previamente con el nuevo equipo encargado de la gerencia férrea los planes de mejoramiento daremos respuesta lo más pronto posible atendiendo las recomendaciones de la OCI." (Mary Alexandra Cuenca Noreña)
03/03/2023 Mediante memorando con radicado ANI No. 20232000032953 del 01-03-2023 la Vicepresidencia de Estructuración remitió plan de mejoramiento, así:
Unidades de Medida:
1. 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
2. El Gerente Férreo o quien se designe, realizará la verificación de la cláusula donde se describe el número de desembolsos antes de la suscripción de los convenios.
Fecha de cumplimiento: Cada vez que se vaya a suscribir un convenio que involucre recursos.
Por medio de memorando con radicado ANI No. 20231020033763 del 02-03-2023 la Oficina de Control Interno hizo las siguientes observaciones:
1. Se recomienda asignar pesos porcentuales a cada acción de mejoramiento.
2. La fecha de cumplimiento debe ser una fecha real. Debido a que el plan de mejoramiento consiste en acciones periódicas que se ejecutarán en el futuro, se recomienda establecer una fecha de terminación en la cual se pueda verificar la ejecución y efectividad de dichas acciones.
Se estableció 31-12-2023 como fecha tentativa de terminación mientras la Vicepresidencia de Estructuración atiende las observaciones de la Oficina de Control Interno. (Mary Alexandra Cuenca Noreña)
27/06/2023 Mediante correo electrónico de junio de 2023 se aclara la fecha de terminación para el 30 de agosto de 2023.
30/08/2023 Mediante correo electrónico del 02/agosto/2023 se informó que dado el ajuste de fecha de finalización a 30/ago/23 solicitado por el responsable,  el vencimiento será durante el mes en curso y se solicitó el envío de los avances correspondientes a las Unidades de Mejora (Ricardo Mauricio Hernández Gómez)
4/09/2023  -Modificación de fecha- Mediante memorando con radicado ANI No. 20231020131473 del 04-09-2023 la Oficina de Control Interno se pronunció respecto a solicitud de prórroga para dar cumplimiento al plan de mejoramiento, recibida mediante memorando ANI No. 20232000129103 del 30-08-2023. (Ricardo Mauricio Hernández Gómez)
3/05/2024 Mediante memorando con radicado ANI No. 20241020073813 del 02-05-2024 se solicitaron evidencias del cumplimiento del plan de mejoramiento. (Ricardo Mauricio Hernández Gómez)
30/05/2024 Mediante correo electrónico del 29/05/2024 se reiteró solicitud hecha a través del memorando ANI No. 20241020073813 del 02-05-2024. (Ricardo Mauricio Hernández Gómez)
5/06/2024 La Oficina de Control Interno recibió la comunicación ANI No. 20242000093843 del 31-05-24, a través de la cual La Vicepresidencia de Estructuración demostró que con posterioridad al otrosí No. 7 del convenio No. 24 de 2017 se ha dado cumplimiento a los desembolsos establecidos en las modificaciones contractuales de dicho convenio, las cuales han tenido el visto bueno de la Gerencia Férrea de la Vicepresidencia de Estructuración (Acción de mejoramiento No. 2) y que se han verificado los desembolsos establecidos en las modificaciones contractuales a través de los reportes de tesorería de la ANI (Acción de mejoramiento No. 1), así:_x000D_
_x000D_
“De acuerdo con el plan de mejoramiento estipulado, la Gerencia Férrea de la Vicepresidencia de Estructuración remite las evidencias de cumplimiento del plan de mejoramiento correspondientes a la no conformidad No. 3942, relacionada con el convenio 024 de 2017 para la estructuración del corredor férreo La Dorada – Chiriguaná, como se detallada a continuación:_x000D_
_x000D_
Convenio 024 de 2017_x000D_
_x000D_
1.	El 11 de agosto de 2023 se firmó el Otrosí No. 9 del convenio que tenía como clausula un único pago de $ 1.406.917.365, y verificado el reporte de tesorería de la ANI se encuentra que efectivamente se hizo un solo desembolso por este valor el día 28 de agosto de 2023._x000D_
2.	El 25 de octubre de 2023 se firmó el Otrosí No. 10 que tenía como cláusula un único pago de $ 427.097.875, y verificado el reporte de tesorería de la ANI se encuentra que efectivamente se hizo un solo desembolso por este valor el día 9 de noviembre de 2023._x000D_
3.	El 18 de diciembre de 2023 se firmó el Otrosí No. 11 que tenía como clausula un único pago de $144.000.000, y verificado el reporte de tesorería de la ANI se encuentra que efectivamente se hizo un solo desembolso por este valor el día 28 de diciembre de 2023._x000D_
_x000D_
Para verificación de lo anterior, se anexan los otrosíes firmados en el marco del convenio 024 de 2017 en el periodo comprendido entre el 3 de marzo de 2023 y el 31 de marzo de 2024, así como el reporte de tesorería de la Agencia.”_x000D_
_x000D_
Se considera que las evidencias suministradas demuestran el cumplimiento al 100% del plan de mejoramiento para superar la no conformidad No. 3942. _x000D_
_x000D_
Posteriormente, la Oficina de Control Interno llevará a cabo el análisis de efectividad de las acciones ejecutadas, con el fin de determinar la procedencia del cierre de la no conformidad No. 3942._x000D_
_x000D_
Lo anterior se informó a través del memorando ANI No. 20241020095773 del 05-06-24. (Ricardo Mauricio Hernández Gómez)</t>
  </si>
  <si>
    <t>https://anionline.sharepoint.com/:f:/s/PMPMotor/EqVcnMSk6DFGvZgeS0b1KdEBP_RLCZNGGIt4URDCrGTXng?e=fEutRK</t>
  </si>
  <si>
    <t xml:space="preserve">El originador del proyecto de Iniciativa Privada Corredor Férreo Chiriguana - Dibulla radicó su propuesta a la Entidad mediante número ANI 20204091044942 del 21 de octubre de 2020, posterior a su radicación la Entidad emitió sus primeras observaciones mediante el comunicado con radicado ANI 202122000076871 del 17 de marzo de 2021, cinco (5) meses posteriores a su presentación por parte del originador. No obstante, En el Artículo 15 de la Ley 1508 de 2012, se regla un término de máximo tres meses para que la Entidad determine si el proyecto de Iniciativa Privada es de interés público o no para iniciar la evaluación de prefactibilidad, asimismo, en el Artículo 8 del Decreto 438 del 2021 se actualiza el debido proceso y lo regla de la siguiente manera: _x000D_
_x000D_
“(…) Para evaluar si existe interés público en el proyecto presentado, la entidad estatal competente deberá consultar los antecedentes con otras entidades estatales involucradas y realizará las consultas con terceros que considere necesarias. _x000D_
_x000D_
Dentro del plazo máximo de tres (3) meses contados desde la fecha de recepción del proyecto en etapa de prefactibilidad, la entidad estatal competente enviará al originador de la propuesta, una comunicación indicando si la propuesta, al momento de ser analizada, es de interés de la entidad competente de conformidad con las políticas sectoriales, la priorización de proyectos a ser desarrollados; y si dicha propuesta contiene los elementos que le permiten inferir que la misma puede llegar a ser viable. Asimismo, la entidad estatal competente se pronunciará sobre la suficiencia y solidez de la información suministrada en cumplimiento de los requisitos establecidos en el presente Decreto para la presentación de proyectos de Asociación Público Privada de iniciativa privada en etapa de prefactibilidad. En caso de requerirse modificaciones o aclaraciones, el originador de la propuesta deberá remitir a la entidad estatal la información ajustada dentro de los diez (10) días hábiles siguientes a la recepción del concepto de insuficiencia de la información suministrada. (…)” (subrayado fuera de texto). _x000D_
Con lo anteriormente reglado, y teniendo en cuenta que las primeras observaciones emitidas por parte de la ANI al originador se emitieron cinco (5) meses después desde la radicación del originador, excediendo el término de los tres (3) meses reglados en el decreto mencionado, se evidencia un incumplimiento del Decreto 438 del 2021, asimismo, incumpliendo el término reglado en el Artículo 15 de la Ley 1508 de 2012.  </t>
  </si>
  <si>
    <t>PROBLEMAS EN LA GESTIÓN ADMINISTRATIVA</t>
  </si>
  <si>
    <t>Incumplimiento a normatividad interna</t>
  </si>
  <si>
    <t>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 (65%)
2. El Gerente Férreo realizará mensualmente seguimiento a los tiempos de las iniciativas privadas férreas. (35%)</t>
  </si>
  <si>
    <t>8/02/2023 Mediante correo electrónico del 08/02/2023 se solicitó a la Vicepresidencia de Estructuración remitir plan de mejoramiento. (Mary Alexandra Cuenca Noreña)
9/02/2023 Mediante correo electrónico del 09-02-2023 la Vicepresidencia de Estructuración informó a la Oficina de Control Interno: "Teniendo en cuenta que se debe concertar previamente con el nuevo equipo encargado de la gerencia férrea los planes de mejoramiento daremos respuesta lo más pronto posible atendiendo las recomendaciones de la OCI." (Mary Alexandra Cuenca Noreña)
03/03/2023 Mediante memorando con radicado ANI No. 20232000032953 del 01-03-2023 la Vicepresidencia de Estructuración remitió plan de mejoramiento, así:
Unidades de Medida:
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
2. El Gerente Férreo realizará mensualmente seguimiento a los tiempos de las iniciativas privadas férreas.
Fecha de cumplimiento: 30 de julio de 2023.
Por medio de memorando con radicado ANI No. 20231020033763 del 02-03-2023 la Oficina de Control Interno hizo las siguientes observaciones:
1. Se recomienda asignar pesos porcentuales a cada acción de mejoramiento.
2. Una vez cumplido el plan de mejoramiento se revisará la efectividad de este. (Mary Alexandra Cuenca Noreña)
23/06/2023 Mediante memorando 20232000088773 solicita a la OCI la modificación de la fecha para el cumplimiento hasta el 27 de diciembre de 2023. (Juan Diego Toro Bautista)
4/7/2023 mediante correo electrónico de la fecha ídem el auditor solicita la ampliación de plazo de acuerdo con memorando 2023-200-009500-3 de la dependencia responsable. Se actualiza la fecha de terminación a 31 de julio de 2024. (Juan Diego Toro Bautista)</t>
  </si>
  <si>
    <t>https://anionline.sharepoint.com/:f:/s/PMPMotor/Ek312l0JY8RKtQUFPHhIyX4BIrrHvgEUl2Hbjw_c6xaEKQ?e=I11oIH</t>
  </si>
  <si>
    <t xml:space="preserve">Con relación al proceso de estructuración de la Iniciativa Privada Corredor Ferroviario Central, la Entidad mediante radicado con número ANI 20217020099041 del 8 de abril del 2021 notificó al originador el inicio del proceso de evaluación de la IP en los términos del Decreto 1082 de 2015. Posteriormente, la Vicepresidencia de Estructuración declaró el rechazo de la IP mediante oficio con radicado ANI 20222000066623 del 18 de mayo de 2022 y solicitó a la Vicepresidencia Jurídica que se proyecte el acto administrativo de rechazo, de acuerdo con lo reglado en el Artículo 16 de la Ley 1508 del 2012, citado a continuación: _x000D_
_x000D_
“(…). De lo contrario rechazará la iniciativa mediante acto administrativo debidamente motivado. En todo caso la presentación de la iniciativa no genera ningún derecho para el particular, ni obligación para el Estado.” (Subrayado fuera de texto)_x000D_
_x000D_
No se evidenció que se haya expedido el acto administrativo comunicando el rechazo de la IP al originador de acuerdo con lo reglado en el Artículo 16 de la Ley 1508 de 2012.  </t>
  </si>
  <si>
    <t>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 (65%)
2. El Gerente Férreo realizará mensualmente seguimiento a los tiempos de las iniciativas privadas férreas. (35%)</t>
  </si>
  <si>
    <t xml:space="preserve">
8/02/2023 Mediante correo electrónico del 08/02/2023 se solicitó a la Vicepresidencia de Estructuración remitir plan de mejoramiento. (Mary Alexandra Cuenca Noreña)
9/02/2023 Mediante correo electrónico del 09-02-2023 la Vicepresidencia de Estructuración informó a la Oficina de Control Interno: "Teniendo en cuenta que se debe concertar previamente con el nuevo equipo encargado de la gerencia férrea los planes de mejoramiento daremos respuesta lo más pronto posible atendiendo las recomendaciones de la OCI." (Mary Alexandra Cuenca Noreña)
03/03/2023 Mediante memorando con radicado ANI No. 20232000032953 del 01-03-2023 la Vicepresidencia de Estructuración remitió plan de mejoramiento, así:
Unidades de Medida:
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
2. El Gerente Férreo realizará mensualmente seguimiento a los tiempos de las iniciativas privadas férreas.
Fecha de cumplimiento:  30 de julio de 2023.
Por medio de memorando con radicado ANI No. 20231020033763 del 02-03-2023 la Oficina de Control Interno hizo las siguientes observaciones:
1. En el memorando citado en el asunto se indica que “Es importante mencionar que el acto administrativo de rechazo fue expedido mediante Resolución No. 2147 del 27 de diciembre de 2022.”; por lo tanto, se recomienda incluir dicha Resolución como acción correctiva en el plan de mejoramiento y remitir el Acto Administrativo a la Oficina de Control Interno.
2. Se recomienda asignar pesos porcentuales a las acciones de mejoramiento.
3. Una vez cumplido el plan de mejoramiento se revisará la efectividad de este.
A la espera del pronunciamiento de la Vicepresidencia de Estructuración. (Mary Alexandra Cuenca Noreña)
23/06/2023 Mediante memorando 20232000088773 solicita a la OCI la modificación de la fecha para el cumplimiento hasta el 27 de diciembre de 2023. (Juan Diego Toro Bautista)
4/7/2023 mediante correo electrónico de la fecha ídem el auditor solicita la ampliación de plazo de acuerdo con memorando 2023-200-009500-3 de la dependencia responsable. Se actualiza la fecha de terminación a 31 de julio de 2024. (Juan Diego Toro Bautista)</t>
  </si>
  <si>
    <t>https://anionline.sharepoint.com/:f:/s/PMPMotor/Eu9PWJnrtgpCuviEJuElLOMBfZgWVZBBvOEqDv9qFhIauQ?e=3IAJuO</t>
  </si>
  <si>
    <t xml:space="preserve">Para la supervisión: No se evidenció que la ANI haya emitido un concepto de objeción o aprobación de las garantías presentadas por el interventor con ocasión del otrosí N. 1 al contrato de interventoría N. 432 de 2015 en un plazo de 10 días hábiles contados a partir del día hábil siguiente a la fecha de entrega por parte del interventor, lo cual contraviene lo establecido en el inciso (k) de la cláusula 5.4 del contrato de interventoría No. 432 de 2015, según el cual:_x000D_
_x000D_
“(…) (k) La ANI dispondrán de diez (10) Días Hábiles para objetar o aprobar las garantías presentadas por el Interventor durante la vigencia del presente Contrato, contados a partir del Día Hábil siguiente a la fecha de entrega de la misma por parte del Interventor. Vencido el plazo sin que la ANI efectúen comentarios, se entenderá aprobada la garantía sin perjuicio de lo señalado en los literales (b) e (i) de la presente cláusula. Si la ANI tuviere comentarios a la(s) garantía(s) así lo señalará por escrito al Interventor quien deberá ajustar la(s) garantía(s) dentro del plazo que razonablemente señale la ANI en la comunicación. Una vez ajustada la(s) garantía(s) en los términos señalados por escrito a satisfacción de la ANI éste aprobará la(s) garantía(s). Si el Interventor no ajusta la(s) garantía(s) a satisfacción de la ANI, se aplicará lo señalado en el literal (h) anterior, de ser aplicable, y/o se interpondrán las multas señaladas en el presente contrato. (…)” </t>
  </si>
  <si>
    <t>En temas Jurídicos.</t>
  </si>
  <si>
    <t xml:space="preserve">Informe de auditoría a la función pública de la Supervisión y de Interventoría asociadas al proyecto de concesión carretera Villavicencio - Yopal </t>
  </si>
  <si>
    <t>Obtener la suscripción del Acta de Aprobación de Pólizas - Formato GCSP-F-003</t>
  </si>
  <si>
    <t xml:space="preserve">
8/02/2023 Mediante correo electrónico del 13/01/2023 se recibió plan de mejoramiento, así como actividades ejecutadas para asegurar sus cumplimiento, consistentes en:_x000D_
_x000D_
1. Acercamiento con la interventoría a fin de tener un control de las fechas próxima a la entrega de la documentación requerida._x000D_
2. Optimizar los tiempos de gestión por parte del Equipo de Seguimiento al proyecto._x000D_
3. Realizar una reunión, virtual o presencial, dónde se sociaicen los documentos presentados y se aclaren dudas si se tienen al respecto._x000D_
4. Llevar un comunicación continua con los profesionales del equipo para acelerar los procesos y evitar retrazos en las revisiones y emisión de conceptos._x000D_
5. Llevar un control detallado de los tiempos otorgados a cada área para revisión y la gestión de la misma para evitar retrazos._x000D_
_x000D_
La gestión descrita permitió obtener la firma del Acta de Aprobación de Pólizas con ocasión a la suscripción del Otrosí No. 1 al Contrato de Interventoría No. 432 de 2015; lo que se pudo corroborar con el oficio No. 20225000410821 de fecha 15/12/2022. (Adriana Barrios Rodríguez)</t>
  </si>
  <si>
    <t>https://anionline.sharepoint.com/:f:/s/PMPMotor/EnFAKwZ90ltAoYecPq0oky8B112K3BbWb_YMuqtZWCJnRQ?e=scHFz9</t>
  </si>
  <si>
    <t>En la muestra tomada de veinte (20) resoluciones de las sesenta y tres (63) liquidaciones e indemnizaciones de vacaciones del cuarto trimestre de 2022, en dos (2) casos se tenían acumulados tres (3) periodos de vacaciones, en once (11) casos se tenían acumulados dos (2) periodos, sin los soportes de aplazamiento y/o interrupción, lo que denota incumplimiento del Artículo 4 Horas extras y vacaciones, del Decreto No. 397 de 2022, indica “(…) Por regla general, las vacaciones no deben ser acumuladas ni interrumpidas. Solo por necesidad del servicio o retiro podrán ser compensadas en dinero”.</t>
  </si>
  <si>
    <t>Incumplimiento en las politicas de austeridad</t>
  </si>
  <si>
    <t>Cumplimiento de las normas de austeridad en el gasto del IV trimestre de 2022</t>
  </si>
  <si>
    <t>Marzo de 2023</t>
  </si>
  <si>
    <t>ACCIONES_x000D_
1. Proyectar de acuerdo con la normatividad vigente, la Circular para la consolidación del plan anual de vacaciones para la vigencia 2023 en el sistema de gestión documental, y socializar la misma mediante correo electrónico de talento humano. Responsable Gerente de Proyectos G2-09, fecha de complimiento 21/12/2022_x000D_
2. Consolidar en una base de datos el plan anual de vacaciones con la programación remitida por cada dependencia en el formato GETH-F-019. Responsable Gestor T1-07, fecha de complimiento 30/03/2023_x000D_
3. Generar base de datos con el reporte de periodos pendientes de disfrute de vacaciones por funcionario para anteproyecto de nómina 2024. Responsable Gestor T1-07, fecha de complimiento 30/03/2023_x000D_
4. Generar memorando o circular mediante sistema de gestión documental en donde se informe el consolidado de vacaciones, con el fin de dar a conocer el mismo a la planta de personal para el respectivo cumplimiento. Responsable Gestor T1-07, fecha de complimiento 30/06/2023_x000D_
5. Realizar seguimiento mensual al plan anual de vacaciones y enviar correos el mes anterior, recordándoles las fechas programadas que establecieron los funcionarios y en el evento que requieran aplazamiento éste debe estar autorizado y registrar la fecha que se reprogramara con soporte a la hoja de vida. Responsable Gestor T1-07, fecha de complimiento 30/09/2023_x000D_
6. Realizar memorando interno dirigido a cada líder de área, donde informe el nombre de la persona espejo o backup que asumirá las funciones durante las vacaciones de los cargos de coordinación y/o críticos, previa aprobación de la vicepresidencia de gestión corporativa. Responsable Coordinador GIT Talento Humano, fecha de complimiento 30/11/2023_x000D_
7. Identificar el riesgo y actualizarlo en la matriz de Gestión del Riesgo de Talento Humano. Responsable Coordinador GIT Talento Humano, fecha de complimiento 30/11/2023</t>
  </si>
  <si>
    <t>26/05/2023</t>
  </si>
  <si>
    <t>30/11/2023</t>
  </si>
  <si>
    <t xml:space="preserve">
26/05/2023 Mediante correo del 25 de mayo de 2023, el área de Talento Humano, remitió el plan de mejoramiento con el análisis de causas y las acciones para subsanar la no conformidad, y las evidencias del cumplimiento de las acciones 1, 2 y 3. (Yuber Alexander Peña Cárdenas)
26/05/2023 Acción 1. Se creó la Circular No. 20224030000614 del 20/12/2022 para los servidores de planta con los lineamientos sobre programación de vacaciones en la vigencia 2023; para la socialización, Talento Humano suministró correo del 21/12/2022. La acción 1 se da como cumplida.
Acción 2: Se remitieron las programaciones de vacaciones, realizadas por cada una de las dependencias de la ANI, indicando el periodo a que corresponde y la fecha de inicio del disfrute; adicionalmente, se remitió base de datos con el consolidado del plan anual de vacaciones – vigencia 2023, que contine los datos de identificación, la fecha de ingreso a la Entidad, la dependencia, fecha de programación de las vacaciones y una columna de observaciones en la que se registran las novedades. La acción 2 se da por cumplida.
Acción 3: Se remitió base de datos con el consolidado de vacaciones con corte al 30/03/2023, que contine los datos de identificación, la fecha de ingreso a la Entidad, la dependencia, fecha de inicio de las vacaciones y una columna con los periodos pendientes de disfrute de vacaciones. La acción 3 se da por cumplida. (Yuber Alexander Peña Cárdenas)
21/07/2023 Acción 4: Mediante correo del 30 de junio de 2023, el GIT de Talento Humano, remitió el memorando 20234030096113 del 30/06/2023 con la programación anual de vacaciones de la vigencia 2023, enviada a todas las áreas de la ANI, así mismo, envío el cuadro del consolidado del plan anual de vacaciones – vigencia 2023. (cumplida) (Yuber Alexander Peña Cárdenas)
3/10/2023 Mediante correo 30 de septiembre de 2023, el GIT de Talento Humano suministró las evidencias de las acciones 5 y 6, así:
Acción 5: Se suministraron correos electrónicos enviados durante mayo a septiembre de 2023 a los funcionarios que programaron vacaciones en la vigencia 2023, en los que se observaron las indicaciones del procedimiento para el aplazamiento y que debe estar autorizado por el jefe inmediato. Por lo tanto la acción de mejora se da como cumplida.
Acción 6: Se suministró el memorando con radicado No. 20234030144053 del 25 de septiembre de 2023, dirigido a Presidencia, Vicepresidencias, Grupos Internos de Trabajo, Equipos de Proyecto, la Oficina de Comunicaciones y la de Control Interno; solicitando proponer el funcionario que cumpla con el perfil para atender las funciones del cargo durante la novedad de vacaciones o cualquier otra situación administrativa. Por lo tanto se da como cumplida. (Yuber Alexander Peña Cárdenas)
20/03/2024 Acción 7: En el repositorio, se cargó la matriz del mapa de riesgos por proceso y seguimiento a los riesgos del Proceso Gestión del Talento Humano, observando que se identificó el riesgo GETH-08 “Posible perdida económica, por incremento del pago de las vacaciones de los funcionarios, debido al incumplimiento y seguimiento al plan anual de vacaciones, y/o aceptación de aplazamiento sin reprogramación”. Por lo tanto la acción de mejora se da como cumplida. (Yuber Alexander Peña Cárdenas)</t>
  </si>
  <si>
    <t>https://anionline.sharepoint.com/:f:/s/PMPMotor/EkkSTS4Jmv1NjIu9GC8jQsYB8BiJtIFiwB-wbOcF9yzU4A?e=qNoDTZ</t>
  </si>
  <si>
    <t>No se evidenció disponibilidad de una interventoría que ejerza control y seguimiento al plan de inversiones contractual, a pesar de que esta figura esté establecida en el parágrafo tercero de la cláusula primera de los otrosíes No. 2, 3 y 4 al contrato de concesión portuaria No. 001 de 2007, así:_x000D_
_x000D_
PARÁGRAFO TERCERO: El Cronograma detallado de ejecución del Plan de Inversiones está sujeto al control que realizará la interventoría del Contrato y LA AGENCIA a través de la Vicepresidencia de Gestión Contractual, en virtud de lo cual LA AGENCIA podrá ejercer las facultades conferidas por la ley y el contrato para la adecuada ejecución de las actividades contratadas. (Otrosí No. 4 del 25 de febrero de 2022)</t>
  </si>
  <si>
    <t>PROBLEMAS EN ACTUACIONES CONTRACTUALES</t>
  </si>
  <si>
    <t>Informe de auditoría a la función pública de la Supervisión del contrato de concesión portuaria No. 001 de 2007, suscrito entre el INCO (hoy ANI) y la Sociedad Portuaria Bavaria S.A.</t>
  </si>
  <si>
    <t>Mayo de 2023</t>
  </si>
  <si>
    <t>1.	Solicitud a Presupuesto (VGCOR) el CDP para la contratación de la interventoría
2.	Elaboración de los Estudios Previos para la interventoría a contratar en la Gerencia de Proyectos Portuarios y Fluviales y se enviaron a la Gerencia de Contratación para su revisión y visto bueno
3.	Elaboración en la Gerencia de Proyectos Portuarios y Fluviales, el documento de "Metodología y Plan de Cargas" con su respectivo anexo técnico para la interventoría a contratar y remisión a la Gerencia de Contratación para su revisión y visto bueno
4.	Ajuste en la Gerencia de Proyectos Portuarios y Fluviales, de la minuta del contrato para la interventoría a contratar y envío a la Gerencia de Contratación para su revisión y visto bueno
5.	Elaboración, en la Gerencia de Proyectos Portuarios y Fluviales, la matriz de riesgos para la interventoría a contratar y envío a la Gerencia de Contratación para su revisión y visto bueno
6.	Envío a la Gerencia de Contratación la solicitud de inicio del proceso de contratación de la interventoría, para su publicación en el SECOP II
7.	Radicación de la solicitud de inicio del proceso de contratación 
8.	Publicación en el SECOP II de la apertura del proceso de contratación de la interventoría a través de Concurso de Méritos Abierto VJ
9.	Adjudicación del contrato de interventoría
10.	Suscripción del contrato de interventoría
11.	Suscripción del acta de inicio de interventoría</t>
  </si>
  <si>
    <t>27/06/2023 Se incorpora el plan de mejoramiento, se registra el avance actual y la fecha de terminación de la no conformidad, de acuerdo con, correo electrónico remitido por la auditoría técnica de la OCI. (Juan Diego Toro Bautista)
28/08/2023 El porcentaje de avance del 55% se establece dado que 6/11 acciones se encuentran cumplidas._x000D_
_x000D_
Respecto a la acción de mejoramiento No. 1, se evidenció el CDP No. 50523 del 18-04-2023._x000D_
_x000D_
Respecto a las acciones de mejoramiento 2 a 6: los estudios predios, la metodología y plan de carga, la minuta del contrato y la matriz de riesgos se enviaron como anexo en la solicitud de inicio del proceso de selección (Acción de mejora No. 6), radicada con la comunicación ANI No. 20233030082613 del 06-06-2023. (Daniel Felipe Sáenz Lozano)
22/09/2023 El 12-09-2023 se llevó a cabo reunión con el Líder del Equipo de Coordinación y Seguimiento del Proyecto, respecto al seguimiento del cumplimiento del plan de mejoramiento  para superar la No Conformidad. (Daniel Felipe Sáenz Lozano)
1/12/2023 Mediante correo electrónico se solicitó al Líder del Equipo de Coordinación y Seguimiento evidencias de cumplimiento del plan de mejoramiento. (Daniel Felipe Sáenz Lozano)
5/12/2023 El 04-12-2023 se llevó a cabo reunión con el Líder del Equipo de Coordinación y Seguimiento, donde se asesoró en el cumplimiento del plan de mejoramiento. (Daniel Felipe Sáenz Lozano)
5/12/2023 Mediante correo electrónico, el Líder del Equipo de Coordinación y Seguimiento del Proyecto compartió los siguientes soportes:_x000D_
_x000D_
•	Solicitud de inicio de proceso de selección de interventoría_x000D_
•	Aviso de convocatoria proceso VJ-VGCON-CM-009-2023_x000D_
•	Resolución de adjudicación del proceso VJ-VGCON-CM-009-2023_x000D_
•	Minuta del contrato de interventoría N° VGCON-694-2023_x000D_
•	Evidencia de firma del contrato en el SECOP II_x000D_
•	Acta de inicio del contrato de interventoría N° VGCON-694-2023_x000D_
_x000D_
Lo que permitió verificar el cumplimiento de las acciones de mejoramiento No. 7 a No. 11; por lo tanto, se establece un avance del 100%. Pendiente análisis de efectividad del plan de mejoramiento._x000D_
 (Daniel Felipe Sáenz Lozano)</t>
  </si>
  <si>
    <t>17/05/2023</t>
  </si>
  <si>
    <t>https://anionline.sharepoint.com/:f:/s/PMPMotor/EmorLCkl3FRJrpsXYUIWaXwB79qvzCezz13mxzDiK3r3mQ?e=8CvZAk</t>
  </si>
  <si>
    <t>En la página www.datos.gov.co de los 7 conjuntos de datos publicados, 5 de ellos (71%) se encuentran desactualizados, de acuerdo con la periodicidad descrita en las fichas técnicas
definidas por la Entidad y contenidas en cada Conjunto de Datos; lo anterior, incumple el principio de la calidad de la información y el principio de la divulgación proactiva de la información, descritos en el Artículo 3 del Título I de la Ley 1712 de 2014.</t>
  </si>
  <si>
    <t>Software</t>
  </si>
  <si>
    <t>Seguimiento Normativo Res. 1519 de 2020 e ITA</t>
  </si>
  <si>
    <t>GIT TECNOLOGÍAS DE LA INFORMACIÓN Y LAS COMUNICACIONES</t>
  </si>
  <si>
    <t>GIT de Tecnologías de la Información y las Comunicaciones</t>
  </si>
  <si>
    <t>Actualizar el conjunto de datos abiertos publicados en Datos abiertos. Se actualizaron 4 de los 5 conjunto de datos indicados y solo queda pendiente actualizar el conjunto: "Registro de Activos de Información".
2. Actualizar el Plan de Apertura y Uso de Datos Abiertos dada su vigencia 2022-2022 y agregando los responsables de cada conjunto de datos.
3. Generar un memorando a cada dependencia indicando la responsabilidad de enviar la información y solicitar la actualización de la información publicada en datos.gov.co.</t>
  </si>
  <si>
    <t xml:space="preserve">
22/11/2023  (Juan Diego Toro Bautista)</t>
  </si>
  <si>
    <t>15/08/2023 Se verifica la actualización de la información de registro de activos de información. Se actualiza el avance y quedan pendiente las unidades 2 y 3. (Juan Diego Toro Bautista)
15/08/2023  -Modificación de fecha- Mediante correo electrónico la dependencia solicita ampliación del plazo hasta el 31 de agosto de 2023. (Juan Diego Toro Bautista)
11/10/2023 Mediante memorando 2023-607-015254-3 se remite el cumplimiento del plan de mejora, se verifican los soportes adjuntos a la comunicación y se incorporan en el repositorio del SharePoint. Se certifica el cumplimiento del 100% del plan.</t>
  </si>
  <si>
    <t>31/05/2023</t>
  </si>
  <si>
    <t>https://anionline.sharepoint.com/:f:/s/PMPMotor/EoSfYhfJq7BHhYCWCDJfxogB-IQhIvf2P80frdgWLrIwnA?e=1Fbkqn</t>
  </si>
  <si>
    <t>En la página www.ani.gov.co los 5 conjuntos de datos publicados se encuentran desactualizados, de acuerdo con la periodicidad descrita en las fichas técnicas contenidas y definidas por la Entidad en la página www.datos.gov.co dado que no se encuentran las ficas técnicas acompañando los set de datos publicados; lo anterior, incumple el principio de la calidad de la información y el principio de la divulgación proactiva de la información, descritos en el Artículo 3 del Título I de la Ley 1712 de 2014.</t>
  </si>
  <si>
    <t>Seguimiento normativo Res. 1519 de 2020 e ITA</t>
  </si>
  <si>
    <t>1. Modificar la pagina web para cambiar la estrategia de enviar el archivo y cargarlo en la pagina web en lugar de ello colocar el enlace al conjunto de datos directamente del portal de datos abiertos para evitar tener que mantener la actualización de todos los conjunto de datos en varios sitios. (datos abiertos y portal web)
2. Completar la información de la ficha de los conjuntos de datos en la pagina web sin incluir la fecha de actualización la cual estaría directamente en el portal de datos abiertos y completar el listado de todos los conjunto de datos dado que actualmente solo se visualizan 5 elementos de datos.</t>
  </si>
  <si>
    <t>30/06/2023 Mediante memorando No. 20236070095613 la dependencia comunica el plan de mejoramiento. Se incorporó el Plan de Mejora teniendo presente la fecha de terminación del plan para el 31 de agosto de 2023. (Juan Diego Toro Bautista)
15/08/2023 Se verifica en la página web de la Entidad la actualización de los datos abiertos y la actualización y publicación de los conjuntos de datos. (Juan Diego Toro Bautista)
11/10/2023 Mediante memorando 2023-607-015254-3 se remite el cumplimiento del plan de mejora, se verifican los soportes adjuntos a la comunicación y se incorporan en el repositorio del SharePoint. Se certifica el cumplimiento del 100% del plan.</t>
  </si>
  <si>
    <t>https://anionline.sharepoint.com/:f:/s/PMPMotor/EsJOfiV-9vRNgFJnlaU7tKYBco_Zsxe4tAyjLY5W914BMw?e=KlTlws</t>
  </si>
  <si>
    <t xml:space="preserve">1.	Con relación a los diferentes incumplimientos evidenciados en el desarrollo de esta auditoría por parte de la Interventoría y relacionados con: responder las solicitudes a la ANI en un término no mayor a 10 días hábiles, asimismo, la falta de seguimiento y control en el estado del cercado, demoliciones y custodia de los predios adquiridos con folio de matrícula inmobiliaria, no se evidenciaron alertas conminatorias por parte de la ANI, lo que genera un incumplimiento con la obligación e) del numeral 2.2.2 funciones o actividades del Equipo de Coordinación y Seguimiento del Proyecto del Manual de Seguimiento a Proyectos e Interventoría y Supervisión Contractual (GCSP-M-002) descrita a continuación: _x000D_
“e) Verificar el adecuado ejercicio de la Interventoría que ejerce la supervisión integral del contrato de concesión.” _x000D_
</t>
  </si>
  <si>
    <t>Informe de auditoria a las funciones publicas de supervision y de interventoria asociadas al proyecto de concesion Perimetral del Oriente de Cundinamarca</t>
  </si>
  <si>
    <t>Junio de 2023</t>
  </si>
  <si>
    <t>1. Solicitud de informe de cierre por parte de la Interventoría donde se evidencie el correcto seguimiento al estado de cercados y/o custodia de predios adquiridos en el corredor, presentando las eventuales alertas o acciones implementadas para evitar irregularidades en el cumplimiento de esta obligación por parte del Concesionario. 2.	Inclusión en los próximos informes mensuales de interventoría de un capítulo de seguimiento y control a los cercados donde se evidencie su estado actual y que los predios se encuentren y permanezcan libres de ocupaciones, a partir del informe correspondiente al mes de agosto de 2023. 3. En el apartado de Plan de Mejora del informe mensual de Interventoría se incluirá en adelante una tabla específica para evidenciar la adecuada gestión que se realiza a los requerimientos de Entidad.</t>
  </si>
  <si>
    <t>30/04/2024</t>
  </si>
  <si>
    <t>25/09/2023 1. el dia 27 de julio 2023 se recibe el plan de mejoramiento.
2. el dia 17 de Agosto 2023, se presenta el nuevo lider del proyecto, el Ing. Luis Rodriguez en la OCI, lo pongo en contexto sobre la no conformidad y el plan de mejora pasado por la Lider Martha Constanza, adicional se envia correo con el plan de mejoramiento inculido en el pmp.
3. el 18 de sep 2023 se recibe con radicado ANI 20233060140253, Solicitud de ampliacion de tiempo
4. el dia 22 de sep 2023 se da respuesta con radicado ANI 20231020143293
 (July Paola Rodríguez Ortiz)
25/09/2023  -Modificación de fecha- Mediante memorando con radicado ANI No. 20231020143293 del 22-09-2023 la OCI respondió la solicitud de la Vicepresidencia Ejecutiva con relación a la ampliación del plazo para dar cumplimiento al plan de mejoramiento, teniendo en cuenta que esto se encuentra condicionado a información de la Interventoría con la que aún no se cuenta. Se establece 30/10/2023 como fecha de terminación. (July Paola Rodríguez Ortiz)
01/11/2023 Mediante radicado ANI 20233060163953 se recibe la atención al plan de mejoramiento (July Paola Rodríguez Ortiz)
15/11/2023 Mediante radicado ANI 20231020170743 se da respuesta al plan de mejoramiento, en el que se concluye:
1.Respecto a la primera acción de mejoramiento, se recomienda demostrar que se superaron las observaciones reportadas por la Interventoría en el oficio con radicado ANI No. 20234091111292 del 28 de septiembre de 2023.
2.Se evidenció cumplimiento al 100% de la segunda acción del plan de mejoramiento.
3.Debido a que no se evidenció una medida para dar cumplimento a lo señalado dentro de la No Conformidad, de: “responder las solicitudes a la ANI en un término no mayor a 10 días hábiles, se recomienda reformular el plan de mejoramiento incluyendo acciones orientadas a demostrar el cumplimiento de la obligación de la Interventoría citada.
21/02/2024  -Modificación plan- Mediante memorando ANI No. 20243060024373 del 7 de febrero de 2024, la Vicepresidencia Ejecutiva atiende observaciones de la OCI respecto a la atención oportuna de solicitudes por parte de la Interventoría; lo que da lugar a incorporar una tercera acción de mejoramiento. (July Paola Rodríguez Ortiz)
21/02/2024  -Modificación de fecha- Según lo informado en el memorando con radicado ANI No. 20243060024373
del 7 de febrero de 2024, se estima que la tercera acción de mejoramiento se cumpla a 30 de abril de 2024; lo que tuvo concepto favorable de la OCI  a través de la comunicación con radicado ANI No. 20241020033263 del 20 de febrero de 2024. (July Paola Rodríguez Ortiz)
21/02/2024 Mediante comunicación con radicado ANI No. 20241020033263 del 20-02-24 la Oficina de Control Interno se pronunció respecto al contenido de la comunicación con radicado ANI No. 20243060024373 del 07-02-24, a través de la que la Vicepresidencia Ejecutiva presentó aclaraciones para certificar el cumplimiento de la acción de mejoramiento No. 2. Asimismo, la OCI se pronunció respecto a la acción de mejoramiento No. 3. En la comunicación con radicado ANI No. 20241020033263 del 20-02-24 la OCI indicó que se tiene un avance del 66.67% del plan de mejoramiento, dado que las acciones 1 y 2 están cumplidas. (July Paola Rodríguez Ortiz)
3/05/2024 Mediante memorando con radicado ANI No. 20241020073823 del 02-05-2024 se solicitaron evidencias del cumplimiento del plan de mejoramiento. (July Paola Rodríguez Ortiz)
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En particular, para la acción de mejoramiento No. 3, se evidenció que en los informes mensuales de Interventoría se cuenta con los anexos No. 8 (Seguimiento de correspondencia) y No. 9 Plan de mejoramiento Auditoria Control Interno ANI 2023; así mismo en el capítulo relacionado con el plan de calidad de la Interventoría, se evidencian controles frente a la correspondencia; lo que acredita el cumplimiento del plan de mejoramiento. Pendiente análisis de efectividad. (July Paola Rodríguez Ortiz)</t>
  </si>
  <si>
    <t>26/06/2023</t>
  </si>
  <si>
    <t>https://anionline.sharepoint.com/:f:/s/PMPMotor/EkOu9cudZOZJnMDEa4glEKQB0ArRlO2v5A2YM8DorH-VRQ?e=gJUiaU</t>
  </si>
  <si>
    <t xml:space="preserve">1.	Con relación a las respuestas oportunas de las solicitudes que realiza la ANI a la Interventoría, se evidenció que el radicado ANI 20233040099201 del 26 de marzo de 2023, 20233060112041 del 10 de abril de 2023 y 20233040115311 del 11 de abril de 2023, cuyo objeto es la solicitud de información con relación a trámites de permiso de ocupación de vía y observaciones al informe de interventoría,, que debían ser respondidas por parte de la Interventoría consocio ERS en el término de 10 días hábiles correspondientes al 07 de abril, 20 de abril y el 22 de abril de 2023, , sobre lo cual, , de acuerdo con lo relacionado en la matriz de control de correspondencia del consorcio ERS, no se tiene registro de alguna comunicación en dicho término. Lo anterior evidencia un incumplimiento según lo reglado en el anexo 1 Metodología y plan de cargas, numeral 7.1 Área administrativa, descrito de la siguiente manera: _x000D_
“Responder a las solicitudes o consultas que le formule la ANI en un término no mayor a diez (10) Días Hábiles contados a partir de la fecha de solicitud. Este término podrá ser ampliado de mutuo acuerdo, cuando la naturaleza de la consulta así lo requiera”. _x000D_
</t>
  </si>
  <si>
    <t xml:space="preserve">1. Se realizara verificación previa del avance de atención oportuna en términos contractuales de la correspondencia ANI,  si se detecta que el plazo de atención no es suficiente se informara y solicitara ala entidad mayor tiempo para la oportuna y adecuada atención. _x000D_
_x000D_
2. Implementar en el cuadro de control de correspondencia una alarma referente al próximo vencimiento de atención oportuna, para alertar y exigir al profesional responsable la atención prioritaria._x000D_
_x000D_
3. Para el trámite especifico de permisos según Resolución 716, se priorizará la atención según los tiempos definidos por la Resolución._x000D_
</t>
  </si>
  <si>
    <t xml:space="preserve">
3/10/2023 _x000D_
1. El dia 26 de Julio se recibe oficio con plan de Mejoramiento a las No Conformidades 3951 y 3952 con radicado ANI No.20234090834232._x000D_
_x000D_
2. El dia 14 de Agosto se da respueta a oficio con radicado ANI 20234090834232 Con Radicado ANI No. 20231020286671 (July Paola Rodríguez Ortiz)
11/12/2023 _x000D_
El dia 4 de diciembre, se solicitó remitir a la Oficina de Control Interno la documentación que acredite el cumplimiento de las acciones de mejoramiento a la No Conformidad ya que tiene fecha de vencimiento el 31 de diciembre.  (July Paola Rodríguez Ortiz)
3/05/2024 Mediante memorando con radicado ANI No. 20241020073823 del 02-05-2024 se solicitaron evidencias del cumplimiento del plan de mejoramiento. (July Paola Rodríguez Ortiz)
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Con el fin de solucionar inquietudes al respecto, se programa reunión para el 23-05-2024. (July Paola Rodríguez Ortiz)
23/05/2024 El 23-05-2024 se llevó a cabo reunión con la ingeniera de apoyo del Equipo de Coordinación y Seguimiento, donde se acordó el envío de los soportes puntuales del cumplimiento de cada una de las acciones de mejoramiento. Posteriormente se recibieron los soportes que acreditan el cumplimiento de las acciones de mejoramiento, así:_x000D_
_x000D_
“1. Se realizará verificación previa del avance de atención oportuna en términos contractuales de la correspondencia ANI, si se detecta que el plazo de atención no es suficiente se informara y solicitara a la entidad mayor tiempo para la oportuna y adecuada atención._x000D_
_x000D_
2. Para el trámite especifico de permisos según Resolución 716, se priorizará la atención según los tiempos definidos por la Resolución._x000D_
_x000D_
Respuesta: Se adjuntas las comunicaciones CERS-OP-1586-2023 FE 09-06-2023 y CERS-OP-1139-2023 FE 05-05-2023, frente a la atención oportuna de la Interventoría a la correspondencia enviada por la ANI y que esta relacionadas con la Resolución 716._x000D_
_x000D_
3. Implementar en el cuadro de control de correspondencia una alarma referente al próximo vencimiento de atención oportuna, para alertar y exigir al profesional responsable la atención prioritaria._x000D_
_x000D_
Respuesta: Se adjunta cuadro de correspondencia.”_x000D_
_x000D_
Se procede a establecer cumplimiento del plan de mejoramiento al 100%._x000D_
 (July Paola Rodríguez Ortiz)</t>
  </si>
  <si>
    <t>https://anionline.sharepoint.com/:f:/s/PMPMotor/EoHB-GVOu2hGnq-XNCWv130BjlLbw432T1fvhJ1-VUef4Q?e=M8rxzD</t>
  </si>
  <si>
    <t xml:space="preserve">2.	Se evidenció que hay predios sin y/o con falta de cercado (UF-4-041-DI, UF-4-034-DI, UF-4-060-I, UF-4-372-DI y UF-5-212-I), también se identificó predios con estructuras sin demoler (UF-5-212-I, UF-4-370-DI y UF-4-060-I) y finalmente se encontraron presuntas invasiones en estos predios (UF-4-358-I, UF-4-034-DI, UF-4-370-DI, UF-4-372-DI y UF-5-212-I). Lo anterior, evidencia un incumplimiento contractual de lo reglado en el Apéndice Técnico 7, Gestión Predial, sección 3.1 del Contrato de Concesión N. 002 de 2014 citado a continuación: _x000D_
“(d) Una vez el Predio sea entregado por el propietario realizar el cercado del área adquirida, bajo si propio riesgo y costo, de tal manera que, al concluir el proceso de adquisición de los Predios, el corredor vial al lado y lado quede delimitado mediante una cerca que cumpla con las especificaciones descritas en el Manual de INVIAS. (…)_x000D_
(e ) Adelantar todas las demoliciones de la infraestructura y mejoras existentes en los predios adquiridos para el proyecto. _x000D_
(…)”_x000D_
La existencia de estas situaciones genera un incumplimiento de la obligación del numeral 7.7 Área social del contrato de Interventoría N. 542 de 2022, descrita de la siguiente manera:_x000D_
“Realizar seguimiento y control al Concesionario sobre la gestión que se adelanta ante los municipios relacionados con el ordenamiento del Corredor del Proyecto, la restitución del espacio público y al inventario y acciones para custodiar y presentar saneado el ancho de zona o derecho de vía.”_x000D_
También, evidencia un incumplimiento   de la obligación 8.1.8 Área Predial del Contrato de Interventoría N. 542 de 2022, descrita de la siguiente manera:_x000D_
“Verificar que el Concesionario ha realizado oportunamente el cercado del Corredor del proyecto concesionado.”_x000D_
No obstante, la Interventoría emitió comunicaciones al Concesionario con posterioridad a la socialización de este informe de auditoría, se mantiene la no conformidad por cuanto las situaciones evidenciadas en los predios, se mantienen; razón por la cual se requiere la formulación de acciones preventivas y correctivas por parte de la interventoría para garantizar la debida custodia de los predios por parte del concesionario._x000D_
</t>
  </si>
  <si>
    <t>Deficiencias en la gestión predial</t>
  </si>
  <si>
    <t xml:space="preserve">1. Recorrido periódico mensual alternando UF4 y UF5 para verificación de cercados, invasiones y demoliciones._x000D_
_x000D_
2. Requerimientos al concesionario en referencia a las novedades identificadas en cada recorrido para solicitar el cumplimiento de las obligaciones contractuales y su atención oportuna._x000D_
_x000D_
3. Reportar a la ANI en los Informes mensuales de Interventoría sobre el estado de los cercados, posibles invasiones y demoliciones de los predios a su nombre  ubicados en las UF4  y UF5._x000D_
</t>
  </si>
  <si>
    <t xml:space="preserve">
3/10/2023 _x000D_
1. El dia 26 de Julio se recibe oficio con plan de Mejoramiento a las No Conformidades 3951 y 3952 con radicado ANI No.20234090834232_x000D_
_x000D_
2. El dia 14 de Agosto se da respueta a oficio con radicado ANI 20234090834232 Con el Radicado ANI No. 20231020286671 (July Paola Rodríguez Ortiz)
11/12/2023 _x000D_
El dia 4 de diciembre, se solicitó remitir a la Oficina de Control Interno la documentación que acredite el cumplimiento de las acciones de mejoramiento a la No Conformidad ya que tiene fecha de vencimiento el 31 de diciembre. (July Paola Rodríguez Ortiz)
3/05/2024 Mediante memorando con radicado ANI No. 20241020073823 del 02-05-2024 se solicitaron evidencias del cumplimiento del plan de mejoramiento. (July Paola Rodríguez Ortiz)
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Con el fin de solucionar inquietudes al respecto, se programa reunión para el 23-05-2024. (July Paola Rodríguez Ortiz)
23/05/2024 Se llevó a cabo reunión con la ingeniera de apoyo del Equipo de Coordinación y Seguimiento, donde se explicó que el cumplimiento de las acciones de mejoramiento se evidencia en el capítulo de Gestión Predial de los informes de Interventoría, a manera de ejemplo se expuso el informe de interventoría correspondiente a octubre de 2023, específicamente el contenido asociado al numeral 11.13 (Gestión predial - hallazgos); por lo tanto, se establece cumplimiento del plan de mejoramiento. (July Paola Rodríguez Ortiz)</t>
  </si>
  <si>
    <t>https://anionline.sharepoint.com/:f:/s/PMPMotor/Eog38mLNvWtHpIEH8vSLps0BmnYO3ImNnINGc5Fdo3CMQw?e=6wxBPR</t>
  </si>
  <si>
    <t>FALTA DE GESTIÓN POR PARTE DEL GRUPO INTERNO DE TRABAJO DE DEFENSA JUDICIAL PARA DARLE CELERIDAD Y ADELANTAR LAS ACTUACIONES PROCESALES PERTINENTES DENTRO DEL PROCESO DE COBRO PERSUASIVO Y COACTIVO No. 001 – 2018._x000D_
_x000D_
Como se ilustró en el informe, se evidencian debilidades en la herramienta de control implementada dado que no se estiman los términos perentorios para dar curso a las actuaciones a ejecutar frente al cobro de la obligación, toda vez que se observaron largos periodos de tiempo sin gestión, transcurridos entre las actuaciones adelantadas para el proceso de cobro persuasivo y coactivo 001 – 2018 (diciembre de 2019, diciembre de 2020 y junio de 2023), situación que contraría la observancia del principio de celeridad dispuesto en Art. 13 de la Ley 1437 de 2011, que a la letra indica:_x000D_
_x000D_
“las autoridades impulsarán oficiosamente los procedimientos, e incentivarán el uso de las tecnologías de la información y las comunicaciones, a efectos de que los procedimientos se adelanten con diligencia, dentro de los términos legales y sin dilaciones injustificadas.”_x000D_
_x000D_
Lo descrito puede generar la posible materialización del riesgo identificado en el mapa de procesos asociada a la prescripción de la obligación por falta de gestión de la Entidad.</t>
  </si>
  <si>
    <t>Informe de Auditoría al procedimiento interno "Cobro persuasivo y coactivo (GEJU - P - 002) - Versión 02</t>
  </si>
  <si>
    <t>1. Expedición del Instructivo del proceso de cobro de la Agencia Nacional de Infraestructura estableciendo los plazos para las actuaciones a ejecutar frente al cobro de las obligaciones. _x000D_
_x000D_
2. Actualizar procedimiento GEJU-P-002 "Cobro Persuasivo y Coactivo" del SIG, estableciendo los pazos para dar curso a las actuaciones a ejecutar frente al cobro de la obligación.</t>
  </si>
  <si>
    <t xml:space="preserve">
11/12/2023 Mediante memorando con radicado 20237010180213 del 30/11/2023, el GIT de Defensa Judicial indicó respecto de las unidades de medida propuestas lo siguiente:
UM1: "Se ha elaborado el proyecto de instructivo de cobro sobre el
cual han hecho revisiones y ajustes por parte de los tres coordinadores
designados para el GIT Defensa de los últimos meses, los cuales se han
aplicado y a la fecha se encuentra en revisión de los asesores de la
Vicepresidencia Jurídica. Se remite soporte."
UM2: "Se han hecho revisiones de los tres coordinadores del GIT y se
tiene un borrador trabajado con el GIT Planeación, pero sujeto a justes finales
con la expedición del instructivo en la versión final, de los cuales se han
aplicado los ajustes correspondientes y a la fecha se encuentra en revisión de
los asesores de la Vicepresidencia Jurídica. Se remite soporte."
Para esta No Conformidad se solicitó ampliación de término en los siguientes términos: "Teniendo en cuenta los cambios de Coordinador del GIT Defensa Judicial y la vicepresidente Jurídica que se han presentado, a efectos de dar cumplimiento al Plan de Mejoramiento por Procesos se solicita aprobar como nueva fecha el 31 de marzo de 2024."
 (Keiri Yulith Araújo Rodríguez)
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t>
  </si>
  <si>
    <t>https://anionline.sharepoint.com/:f:/s/PMPMotor/EoCgDyhM_nVNuDebhw__DvwBOQ5LNSmGqPLkkOQq4ABkLA?e=Q8t93V</t>
  </si>
  <si>
    <t xml:space="preserve">FALTA DE GESTIÓN DEL GRUPO INTERNO DE TRABAJO DE DEFENSA JUDICIAL EN LA EJECUCIÓN DEL COBRO PERSUASIVO Y COACTIVO NO. 010 – 2020 PARA SUBSANAR LAS INCONSISTENCIAS PRESENTADAS EN EL PROCESO DE COBRO. _x000D_
_x000D_
Se evidenció que el Grupo Interno de Trabajo de Defensa Judicial emitió auto de terminación y del proceso de cobro No. 010 – 2020, con ocasión a reporte de pago de la obligación emitido por el Grupo Interno de Trabajo Administrativo y Financiero. No obstante, de acuerdo con lo informado por el Grupo Interno de Trabajo Financiera 1 de la Vicepresidencia de Gestión Corporativa, de la obligación se presenta un saldo pendiente por pagar y durante el periodo correspondiente al alcance de la auditoría no se evidenció gestión por parte del Grupo Interno de Trabajo de Defensa Judicial para subsanar las irregularidades presentadas y descritas en el cuerpo del presente informe, lo cual contraría la observancia del principio de celeridad establecido en Art. 13 de la Ley 1437 de 2011 , que a la letra indica:_x000D_
_x000D_
“las autoridades impulsarán oficiosamente los procedimientos, e incentivarán el uso de las tecnologías de la información y las comunicaciones, a efectos de que los procedimientos se adelanten con diligencia, dentro de los términos legales y sin dilaciones injustificadas.” _x000D_
_x000D_
Así como la falta de subsanación presentada e indicada en la actividad 20 del procedimiento de cobro persuasivo y coactivo GEJU—P – 002, Versión 002, la cual indica: _x000D_
_x000D_
“¿Se subsanan por parte de a ANI las irregularidades formales que se presenten en el proceso?_x000D_
_x000D_
Y establece además el procedimiento que para esta actividad el registro debe ser, además del registro en la herramienta de control, la emisión de “Auto subsanando”, en caso de presentarse irregularidades en los procesos de cobro persuasivo y coactivo de la Entidad. </t>
  </si>
  <si>
    <t>1. Expedición del Instructivo del proceso de cobro de la Agencia Nacional de Infraestructura estableciendo los plazos para las actuaciones a ejecutar frente al cobro de las obligaciones. _x000D_
_x000D_
2. Actualizar procedimiento GEJU-P-002 "Cobro Persuasivo y Coactivo" del SIG, estableciendo los pazos para dar curso a las actuaciones a ejecutar frente al cobro de la obligación._x000D_
_x000D_
3. Mesas de trabajo con el Grupo Interno de Trabajo Financiera 1 de la Vicepresidencia de Gestión Corporativa, para establecer un procedimiento que establezca los tiempos perentorios y la confiabilidad de las liquidaciones solicitadas por el GIT Defensa Judicial.</t>
  </si>
  <si>
    <t xml:space="preserve">
11/12/2023 Mediante memorando con radicado 20237010180213 del 30/11/2023, el GIT de Defensa Judicial indicó respecto de las unidades de medida propuestas lo siguiente:
UM1: "Se ha elaborado el proyecto de instructivo de cobro sobre el
cual han hecho revisiones y ajustes por parte de los tres coordinadores
designados para el GIT Defensa de los últimos meses, los cuales se han
aplicado y a la fecha se encuentra en revisión de los asesores de la
Vicepresidencia Jurídica. Se remite soporte."
UM2: "Se han hecho revisiones de los tres coordinadores del GIT y se
tiene un borrador trabajado con el GIT Planeación, pero sujeto a justes finales
con la expedición del instructivo en la versión final, de los cuales se han
aplicado los ajustes correspondientes y a la fecha se encuentra en revisión de
los asesores de la Vicepresidencia Jurídica. Se remite soporte."
UM3: "Se establecieron los tiempos perentorios en el proyecto de
instructivo de cobro que como se indicó, tiene las revisiones de los tres
coordinadores designados para el GIT Defensa de los últimos meses y a la
fecha se encuentra en revisión de los asesores de la Vicepresidencia Jurídica.
En cuanto a las liquidaciones, se está trabajando en un proyecto de concepto
para su determinación. Se adjuntan soportes."
Para esta No Conformidad se solicitó ampliación de término en los siguientes términos: "Teniendo en cuenta los cambios de Coordinador del GIT Defensa Judicial y la vicepresidente Jurídica que se han presentado, a efectos de dar cumplimiento al Plan de Mejoramiento por Procesos se solicita aprobar como nueva fecha el 31 de marzo de 2024." (Keiri Yulith Araújo Rodríguez)
4/04/2024 Mediante memorando interno con radicado 20247010058073 del 28/03/2024, el GIT de Defensa Judicial solicitó prórroga hasta el 31/12/2024 para las 3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t>
  </si>
  <si>
    <t>https://anionline.sharepoint.com/:f:/s/PMPMotor/EpUeMAxmewVFpIpCdl4vx3oBj4wad8dUaBnUfXeRxzHXiQ?e=gbdcWX</t>
  </si>
  <si>
    <t>FALTA DE GESTIÓN DEL GRUPO INTERNO DE TRABAJO DE DEFENSA JUDICIAL EN LA EMISIÓN DE DILIGENCIAS TENDIENTES A AGOTAR LA ETAPA DE COBRO PERSUASIVO DENTRO DEL PROCESO DE COBRO NO. 2020 - 012. _x000D_
_x000D_
Se evidencia falta de gestión por parte del Grupo Interno de Trabajo de Defensa Judicial para agotar la etapa de cobro persuasivo respecto del proceso de cobro No. 2020 – 012 en contra de la Sociedad Portuaria Puerto Hondo S.A., toda vez que se evidenció que se ha realizado un requerimiento de cobro, así como además que esta etapa superó los 4 meses, lo cual contraría lo establecido en la actividad No. 7 del procedimiento interno denominado GEJU – P – 002, Versión 002, que dispone: _x000D_
_x000D_
“Iniciar las diligencias tendientes a agotar la etapa de cobro persuasivo, el cual no podrá superar los 4 meses. Durante la etapa de cobro persuasivo se realizarán al menos tres (3) comunicaciones escritas o por medios electrónicos solicitando al deudor el cumplimiento de las obligaciones derivadas del título ejecutivo. En estas comunicaciones se informará de manera clara, la cuantía de la obligación, la causa de ésta, el número y fecha del acto administrativo a través del cual se impuso la multa o que contiene la obligación a favor de la Agencia Nacional de Infraestructura, la forma, lugar y oportunidad de realizar el pago.” _x000D_
_x000D_
Y en consecuencia no se ha iniciado el cobro coactivo. _x000D_
_x000D_
Esta situación además contraría la observancia del principio de celeridad establecido en Art. 13 de la Ley 1437 de 2011, que a la letra indica:_x000D_
_x000D_
“las autoridades impulsarán oficiosamente los procedimientos, e incentivarán el uso de las tecnologías de la información y las comunicaciones, a efectos de que los procedimientos se adelanten con diligencia, dentro de los términos legales y sin dilaciones injustificadas.”_x000D_
De lo anterior se puede concluir que se puede generar la materialización del riesgo identificado en el mapa de procesos en relación con la prescripción de la obligación por falta de gestión de la Entidad.</t>
  </si>
  <si>
    <t>1. Expedición del Instructivo del proceso de cobro de la Agencia Nacional de Infraestructura estableciendo los plazos para las actuaciones a ejecutar frente al cobro de las obligaciones. _x000D_
_x000D_
2. Actualizar procedimiento GEJU-P-002 "Cobro Persuasivo y Coactivo" del SIG, estableciendo los pazos para dar curso a las actuaciones a ejecutar frente al cobro persuasivo de la obligación.</t>
  </si>
  <si>
    <t xml:space="preserve">
11/12/2023 Mediante memorando con radicado 20237010180213 del 30/11/2023, el GIT de Defensa Judicial indicó respecto de las unidades de medida propuestas lo siguiente:
UM1: "Se ha elaborado el proyecto de instructivo de cobro sobre el
cual han hecho revisiones y ajustes por parte de los tres coordinadores
designados para el GIT Defensa de los últimos meses, los cuales se han
aplicado y a la fecha se encuentra en revisión de los asesores de la
Vicepresidencia Jurídica. Se remite soporte."
UM2: "Se han hecho revisiones de los tres coordinadores del GIT y se
tiene un borrador trabajado con el GIT Planeación, pero sujeto a justes finales
con la expedición del instructivo en la versión final, de los cuales se han
aplicado los ajustes correspondientes y a la fecha se encuentra en revisión de
los asesores de la Vicepresidencia Jurídica. Se remite soporte."
Para esta No Conformidad se solicitó ampliación de término en los siguientes términos: "Teniendo en cuenta los cambios de Coordinador del GIT Defensa Judicial y la vicepresidente Jurídica que se han presentado, a efectos de dar cumplimiento al Plan de Mejoramiento por Procesos se solicita aprobar como nueva fecha el 31 de marzo de 2024." (Keiri Yulith Araújo Rodríguez)
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t>
  </si>
  <si>
    <t>https://anionline.sharepoint.com/:f:/s/PMPMotor/EpxMP06o5XFMv5lciB2dwskBI88tyiRM6ncOJY6oz85Bzw?e=2LsGwZ</t>
  </si>
  <si>
    <t>1.	Se evidenciaron incumplimientos reiterativos a los términos de respuesta establecidos en el artículo 14 del Código de Procedimiento Administrativo y de lo Contencioso Administrativo (Ley 1437 de 2011, modificado por la Ley 1755 de 2015), toda vez que en la muestra auditada el 21% del total de (363) registros, se tramitaron de manera extemporánea.</t>
  </si>
  <si>
    <t>Informe de evaluación en el marco de la atención al ciudadano y en</t>
  </si>
  <si>
    <t>VGC_x000D_
VE_x000D_
VPRE_x000D_
VJ</t>
  </si>
  <si>
    <t>Mayo-Junio de 2023</t>
  </si>
  <si>
    <t>Mayo-Junio</t>
  </si>
  <si>
    <t xml:space="preserve">_x000D_
Mediante memorando Rad. 20236010117723 DEL 08/08/2023, la VPRE, envió el Plan de Mejoramiento para las No. Conformidades y precisó las siguientes cuatro (4) acciones de mejora._x000D_
-	Verificar semanalmente y emitir alerta a las Gerencias de la VPRE cuando se evidencien PQRS que se reportan fuera de termino en el ORFEO (cuando aplique). GIT Planeación Permanente. _x000D_
-	Realizar seguimiento a la gestión de alertas de PQRS de cada gerencia, según la verificación mensual remitida por El Equipo de Servicio al ciudadano. GIT Social – GIT Ambiental – GIT Predial – GIT Jurídico Predial – GIT Planeación – GIT Tecnología – GIT Riesgos Permanente._x000D_
-	Realizar seguimiento trimestral a las alertas preliminares preventivas emitidas por parte de la OCI (cuando aplique). GIT Planeación Permanente. _x000D_
-	Presentar Informe de manera trimestral al vicepresidente de la VPRE, con el estado de las PQRS y requerimientos de Entes de control. GIT Planeación Permanente. _x000D_
</t>
  </si>
  <si>
    <t>10/08/2023 El 08/08/2023, se envió correo electrónico a los enlaces asignados en cada Vicepresidencia, requiriéndoles el Plan de Mejoramiento por Proceso (PMP), originadas en el informe de PQRS, Rad. Rad. 20231020099583 del 07/07/2023. (Luz Mary Hernández Villadiego)
11/08/2023 Mediante memorando Rad. 20235000119923 del 11/08/2023, la Vicepresidencia Ejecutiva remitió el Plan de mejoramiento por Proceso, con las siguientes acciones de mejora.
1. Con los colaboradores que apoyan a las gerencias de la Vicepresidencia en las labores administrativas se inició el seguimiento semanal a las PQR, para evitar que se incumpla el término de respuesta.
 2. Solicitar capacitación en el manejo del sistema ORFEO para los colaboradores de la Vicepresidencia Ejecutiva.
 3. Socializar la Resolución 20214000021385 del 29 de diciembre de 2022 al interior de la Vicepresidencia Ejecutiva.
 4. Solicitar capacitación en la Resolución 20214000021385 del 29 de diciembre de 2022 para los colaboradores de la Vicepresidencia Ejecutiva.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12/09/2023 Mediante correo electrónico del 12/09/2023, la vicepresidencia de Estructuración envió a la Oficina de Control los soportes (6) relacionados con actividades que soportan las acciones programadas en el PMP; así: 
Correo de la vicepresidencia informando sobre "amables recordatorios"
Soporte amable recordatorio congreso
Soporte amable recordatorio ente de control
Soporte amable recordatorio pqrs
Reunión de capacitación. 
 (Luz Mary Hernández Villadiego)
14/09/2023 Mediante correo electrónico del 12/09/2023, la vicepresidencia de Estructuración informó y aportó soportes de las siguientes gestiones realizadas; así: 
1.	Correo de la vicepresidencia informando sobre "amables recordatorios"
2.	Soporte amable recordatorio congreso
3.	Soporte amable recordatorio ente de control
4.	Soporte amable recordatorio pqrs
5.	Reunión de capacitación.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23/05/2024 Se realiza modificación del responsable de la NC, pasando de Luz Mary Hernández Villadiego a Yuly Andrea Ujueta Castillo, de acuerdo con correo electrónico de la fecha. (JuanDiego Toro Bautista)</t>
  </si>
  <si>
    <t>https://anionline.sharepoint.com/:f:/s/PMPMotor/EqxN5bjL0w1MmFpzrMCGmgoBnjRt4JzAMIb3S8nJ4ToChw?e=rU1Y8r</t>
  </si>
  <si>
    <t>2.	Se evidenció ausencia de respuesta a solicitudes, incumpliendo lo establecido en el art. 14 de la Ley 1437 de 2011, que, en el consolidado del segundo semestre de 2022, representa el 12%, del total de la muestra auditada (363) registros.</t>
  </si>
  <si>
    <t>Mayo - junio de 2023</t>
  </si>
  <si>
    <t>Mayo - junio</t>
  </si>
  <si>
    <t xml:space="preserve">
Mediante memorando Rad. 20236010117723 DEL 08/08/2023, la VPRE, envió el Plan de Mejoramiento para las No. Conformidades y precisó las siguientes cuatro (4) acciones de mejora.
-	Verificar semanalmente y emitir alerta a las Gerencias de la VPRE cuando se evidencien PQRS que se reportan fuera de termino en el ORFEO (cuando aplique). GIT Planeación Permanente. 
-	Realizar seguimiento a la gestión de alertas de PQRS de cada gerencia, según la verificación mensual remitida por El Equipo de Servicio al ciudadano. GIT Social – GIT Ambiental – GIT Predial – GIT Jurídico Predial – GIT Planeación – GIT Tecnología – GIT Riesgos Permanente.
-	Realizar seguimiento trimestral a las alertas preliminares preventivas emitidas por parte de la OCI (cuando aplique). GIT Planeación Permanente. 
-	Presentar Informe de manera trimestral al vicepresidente de la VPRE, con el estado de las PQRS y requerimientos de Entes de control. GIT Planeación Permanente. 
</t>
  </si>
  <si>
    <t xml:space="preserve">
10/08/2023 El 08/08/2023, se envió correo electrónico a los enlaces asignados en cada Vicepresidencia, requiriéndoles el Plan de Mejoramiento por Proceso (PMP), originadas en el informe de PQRS, Rad. Rad. 20231020099583 del 07/07/2023. (Luz Mary Hernández Villadiego)
11/08/2023 Mediante memorando Rad. 20235000119923 del 11/08/2023, la Vicepresidencia Ejecutiva remitió el Plan de mejoramiento por Proceso, con las siguientes acciones de mejora._x000D_
1. Con los colaboradores que apoyan a las gerencias de la Vicepresidencia en las labores administrativas se inició el seguimiento semanal a las PQR, para evitar que se incumpla el término de respuesta. _x000D_
2. Solicitar capacitación en el manejo del sistema ORFEO para los colaboradores de la Vicepresidencia Ejecutiva. _x000D_
3. Socializar la Resolución 20214000021385 del 29 de diciembre de 2022 al interior de la Vicepresidencia Ejecutiva._x000D_
 4. Solicitar capacitación en la Resolución 20214000021385 del 29 de diciembre de 2022 para los colaboradores de la Vicepresidencia Ejecutiva_x000D_
 (Luz Mary Hernández Villadiego)
15/08/2023 Mediante correo electrónico del 10/08/2023_x000D_
La Vicepresidencia de Gestión Corporativa – Equipo de Atención al Ciudadano, mediante correo electrónico, remitió a la OCI, el plan de mejoramiento, informado como acción correctiva que "se procederá por parte del Grupo Interno de Trabajo de Talento Humano a emitir la respuesta correspondeinte en cada caso o enlazar en el radicado de respuesta padres según corresponda. En lo que respecta al plan, se precisó en el plan acción" Emitir la respuesta correspondiente en cada caso o enlazar el radicado de respuesta al radicado padre o según corresponda. Se señala cómo fecha de cumplimiento: 15/09/2023._x000D_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12/09/2023 Mediante correo electrónico del 12/09/2023, la vicepresidencia de Estructuración envió a la Oficina de Control los soportes (6) relacionados con actividades que soportan las acciones programadas en el PMP; así: _x000D_
Correo de la vicepresidencia informando sobre "amables recordatorios"_x000D_
Soporte amable recordatorio congreso_x000D_
Soporte amable recordatorio ente de control_x000D_
Soporte amable recordatorio pqrs_x000D_
Reunión de capacitación. _x000D_
 (Luz Mary Hernández Villadiego)
14/09/2023 Mediante correo electrónico del 12/09/2023, la vicepresidencia de Estructuración informó y aportó soportes de las siguientes gestiones realizadas; así: _x000D_
1.	Correo de la vicepresidencia informando sobre "amables recordatorios"_x000D_
2.	Soporte amable recordatorio congreso_x000D_
3.	Soporte amable recordatorio ente de control_x000D_
4.	Soporte amable recordatorio pqrs_x000D_
5.	Reunión de capacitación. _x000D_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t>
  </si>
  <si>
    <t>https://anionline.sharepoint.com/:f:/s/PMPMotor/EqWBUSXf_WZHuI0EzCYAABIBPXokUE9GsyWeDt-h7odVJQ?e=TMGSd9</t>
  </si>
  <si>
    <t>3.	Respuestas extemporáneas al Congreso de la República. Se evidenció incumplimiento en el término de atención del 34% de las solicitudes provenientes del Congreso de la República, previsto en el art. 258 de la ley 5 de 1992.</t>
  </si>
  <si>
    <t>VP- Ejecutiva - Estructuración</t>
  </si>
  <si>
    <t>Mayo - Junio de 2023</t>
  </si>
  <si>
    <t>Mayo - Junio</t>
  </si>
  <si>
    <t xml:space="preserve">Mediante memorando Rad. 20235000119923 del 11/08/2023, la Vicepresidencia Ejecutiva remitió el Plan de mejoramiento por Proceso, con las siguientes acciones de mejora._x000D_
1. Con los colaboradores que apoyan a las gerencias de la Vicepresidencia en las labores administrativas se inició el seguimiento semanal a las PQR, para evitar que se incumpla el término de respuesta. _x000D_
2. Solicitar capacitación en el manejo del sistema ORFEO para los colaboradores de la Vicepresidencia Ejecutiva. _x000D_
3. Socializar la Resolución 20214000021385 del 29 de diciembre de 2022 al interior de la Vicepresidencia Ejecutiva._x000D_
 4. Solicitar capacitación en la Resolución 20214000021385 del 29 de diciembre de 2022 para los colaboradores de la Vicepresidencia Ejecutiva_x000D_
</t>
  </si>
  <si>
    <t>https://anionline.sharepoint.com/:f:/s/PMPMotor/EgTF8MIV3WNPvhasxGzBlscB9HdCe7wIU3XxguwMkotrRw?e=VvpWSj</t>
  </si>
  <si>
    <t>4.	En la muestra auditada, se evidenciaron, diferentes eventos que contravienen los lineamientos establecidos en la Res. 20214000021385 de 2021, tales como: peticiones incompletas, sin alcance, traslado por competencia efectuados posterior a los cinco (5) días hábiles siguientes a la recepción y sin comunicar al interesado el plazo razonable en el cual se le dará trámite, el cual no podrá exceder al doble del inicialmente estipulado.</t>
  </si>
  <si>
    <t>VP-Ejecutiva, Estructuración, VPRE</t>
  </si>
  <si>
    <t xml:space="preserve">Mediante memorando Rad. 20235000119923 del 11/08/2023, la Vicepresidencia Ejecutiva remitió el Plan de mejoramiento por Proceso, con las siguientes acciones de mejora._x000D_
1. Con los colaboradores que apoyan a las gerencias de la Vicepresidencia en las labores administrativas se inició el seguimiento semanal a las PQR, para evitar que se incumpla el término de respuesta._x000D_
 2. Solicitar capacitación en el manejo del sistema ORFEO para los colaboradores de la Vicepresidencia Ejecutiva._x000D_
 3. Socializar la Resolución 20214000021385 del 29 de diciembre de 2022 al interior de la Vicepresidencia Ejecutiva._x000D_
 4. Solicitar capacitación en la Resolución 20214000021385 del 29 de diciembre de 2022 para los colaboradores de la Vicepresidencia Ejecutiva._x000D_
Mediante memorando Rad. 20236010117723 DEL 08/08/2023, la VPRE, envió el Plan de Mejoramiento para las No. Conformidades y precisó las siguientes cuatro (4) acciones de mejora._x000D_
-	Verificar semanalmente y emitir alerta a las Gerencias de la VPRE cuando se evidencien PQRS que se reportan fuera de termino en el ORFEO (cuando aplique). GIT Planeación Permanente. _x000D_
-	Realizar seguimiento a la gestión de alertas de PQRS de cada gerencia, según la verificación mensual remitida por El Equipo de Servicio al ciudadano. GIT Social – GIT Ambiental – GIT Predial – GIT Jurídico Predial – GIT Planeación – GIT Tecnología – GIT Riesgos Permanente._x000D_
-	Realizar seguimiento trimestral a las alertas preliminares preventivas emitidas por parte de la OCI (cuando aplique). GIT Planeación Permanente. _x000D_
-	Presentar Informe de manera trimestral al vicepresidente de la VPRE, con el estado de las PQRS y requerimientos de Entes de control. GIT Planeación Permanente._x000D_
</t>
  </si>
  <si>
    <t>https://anionline.sharepoint.com/:f:/s/PMPMotor/En41zEFUlxtEhgNENh6E6cUBGzk1P9J7lBwUdxvrUvOzrA?e=iMpAgH</t>
  </si>
  <si>
    <t>5.	Se evidenció Inconsistencia de la información reportada en los informes de Servicio al Ciudadano del (3°) y cuarto (4°) trimestre de 2022, toda vez que se evidenciaron en la muestra aleatoria ciertas imprecisiones, tales como, se tomaron en los casos relacionados de cumplimiento, documentos que en la actualidad figuran sin tramitar y documentos que figuraban anulados y otros que posteriormente se tramitaron fuera de término.</t>
  </si>
  <si>
    <t xml:space="preserve">Mediante correo electrónico del 10/08/2023_x000D_
La Vicepresidencia de Gestión Corporativa – Equipo de Atención al Ciudadano, mediante correo electrónico, remitió a la OCI, el plan de mejoramiento. _x000D_
PLAN DE ACCIÓN:_x000D_
Revisar y documentar la metodología que sigue el Equipo de Servicio al Ciudadano para elaborar los informes trimestrales tomando como base los requisitos de ley y la información que reporta el sistema de Gestión Documental ORFEO en la fecha de corte del seguimiento._x000D_
</t>
  </si>
  <si>
    <t>15/08/2023</t>
  </si>
  <si>
    <t>10/08/2023 El 08/08/2023, se envió correo electrónico a los enlaces asignados en cada Vicepresidencia, requiriéndoles el Plan de Mejoramiento por Proceso (PMP), originadas en el informe de PQRS, Rad. Rad. 20231020099583 del 07/07/2023. (Luz Mary Hernández Villadiego)
8/09/2023 Mediante correo electrónico del 10/08/2023: El Equipo de Servicio al Ciudadano señaló como acción de mejora, revisar y documentar la metodología que sigue esa depedencia para elaborar los informes trimestrales tomando como base los requisitos de ley y la información que reporta el ORFEO en la fecha de corte del seguimiento.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t>
  </si>
  <si>
    <t>https://anionline.sharepoint.com/:f:/s/PMPMotor/EpGJQ9TKEA9GodebnknSYAsB-UQjFFTurZkqujQBvsfAsw?e=DaJnY3</t>
  </si>
  <si>
    <t>6.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t>
  </si>
  <si>
    <t>VPRE</t>
  </si>
  <si>
    <t xml:space="preserve">
10/08/2023 El 08/08/2023, se envió correo electrónico a los enlaces asignados en cada Vicepresidencia, requiriéndoles el Plan de Mejoramiento por Proceso (PMP), originadas en el informe de PQRS, Rad. Rad. 20231020099583 del 07/07/2023. (Luz Mary Hernández Villadiego)
15/08/2023  (Luz Mary Hernández Villadiego)
15/08/2023 En correo electrónico del 15/08/2023, el G.I.T. Tecnologías de la Información y las Telecomunicaciones, remitió a la OCI, el Plan de mejoramiento, que señala cómo actividad “Revisar y alinear la consulta que hace uso de las funcionalidades "nuevo borrador" y "grabar respuesta” en el Sistema de Gestión Documental ORFEO, con el propósito de que la información que presenta el sitio web de la entidad "consulta radicados"  y el reporte de seguimiento 8 tipos selectos sea acorde a la gestión realizada por la entidad y a las necesidades del seguimiento. Adicionalmente, propone como plan de acción “Verificar la efectividad de los ajustes implementados en el sistema de Gestión documental del insumo de la información que reporta la funcionalidad "cumplimiento" de respuesta, para el botón "consulta radicados" y el informe 8 Tipo selecto insumo de seguimiento radicados tipificados como PQRSD” Se precisó como fecha de cumplimiento el 30/09/2023.  (Luz Mary Hernández Villadiego)
8/09/2023 El GIT-Tecnología convocó a reunión el 08/09/2023, la cual se realizó con la finalidad de analizar y ajustar al sistema en relación con las comunicaciones en estado anulado, de tal forma que no se asocien a las repuestas de las comunicaciones, se debe tomar el último radicado que da respuesta a la solicitud, dicha verificación se extenderá al reporte tipo 8. Estas acciones se adelantarán entre (08/09/2023) hoy y el 12-9-2023.Finalkmente la OCI, aportó en correo electrónico evidencias de la revalidación efectuada el 07/09/2023. (Luz Mary Hernández Villadiego)
12/09/2023 En correo electrónico, del 11/09/2023, el -G.I.T. Tecnologías de la Información y las Telecomunicaciones, informó y soportó a la OCI, lo referente con “Se procedió ajustar la validación de anulados en la consulta de PQRS Aniscopio controlando que ya no muestre los radicados de salida anulados._x000D_
Se hizo una muestra con los radicados enviados en el adjunto con resultado exitoso, adjunto algunos”._x000D_
Posteriormente, la OCI, el 12/09/2023, realizó una revalidación de lo informado, motivo por el cual se evidenció en la muestra que soportó en anexo 2 del informo, lo referente con los ajustes realizados en el enlace https://aniscopio.ani.gov.co/pqrs-consulta-public . En este sentido, se procede a realizar el cierre de la NO Conformidad._x000D_
 (Luz Mary Hernández Villadiego)</t>
  </si>
  <si>
    <t>https://anionline.sharepoint.com/:f:/s/PMPMotor/EgNDW0aIfh5Inz527D3ZJa8BVLSFbUvwmWQRoKdSBnJrKg?e=r3oRSt</t>
  </si>
  <si>
    <t xml:space="preserve">8.1.1 Se verificó  el cumplimiento del artículo 3 del Decreto No. 1167 de 2016, que modifica el artículo 2.2.4.3.1.2.12. del Decreto 1069 de 2015, respecto del análisis por parte del Comité de Conciliación para determinar la procedencia de las Acciones de Repetición. _x000D_
Se evidencia que los actos administrativos, Resolución 10435 del 1° de agosto de 2022, Resolución 10535 del 3 de agosto de 2022, Resolución 10495 del 2 de agosto de 2022, Resolución 10525 del 2 de agosto de 2022, Resolución 10165 del 26 de julio de 2022 y Resolución 21945 del 30 de diciembre de 2022 del Vicepresidente Jurídico, se sometieron a consideración del Comité de Conciliación, por fuera del término legal previsto en la norma, que dispone:_x000D_
_x000D_
“(…) Los Comités de Conciliación de las entidades públicas deberán realizar los estudios pertinentes para determinar la procedencia de la acción de repetición._x000D_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(…)”_x000D_
</t>
  </si>
  <si>
    <t>Seguimiento Acciones de Repetición. Período 1° de noviembre de 2022 al 30 de junio de 2023</t>
  </si>
  <si>
    <t>Julio de 2023</t>
  </si>
  <si>
    <t>1. Remitir a la OCI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
_x000D_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t>
  </si>
  <si>
    <t xml:space="preserve">
13/10/2023 Mediante Memorando 20237010130173 del 31 de agosto de 2023, el Coordinador del GIT de Defensa Judicial, remitió “(…) la formulación del Plan de Mejoramiento por Procesos de las No Conformidades 3962 (…) a cargo del G.I.T. de Defensa Judicial de la Vicepresidencia Jurídica, anexando el formato SEPG-F-019 que contiene acciones con las cuales se mitigan las causas que le dieron origen a esta NC.”
Mediante Memorando 20237010147143 del 30 de septiembre de 2023, el Coordinador del GIT de Defensa Judicial, presentó reporte de avances y cumplimiento del Plan de Mejoramiento de la No Conformidad 3962 a cargo de esa dependencia, así:
“AVANCE ACCIONES DE MEJORAMIENTO (AM)
UM 1: La considera cumplida: "Para dar cumplimiento a esta unidad de medida, mediante memorando 20237010146813, se comunicó la versión número tres del procedimiento GEJU-P-013 GESTIÓN PARA EL INICIO DE LA ACCIÓN DE REPETICIÓN a los miembros del Comité de Conciliación de la Agencia.” 
En efecto, mediante Memorando 20237010146813 del 29 de septiembre de 2023, el Coordinador del GIT de Defensa Judicial, socializó a los integrantes del Comité de Conciliación de la Entidad, y a la Jefe de la Oficina de Control Interno, "(...) la versión número tres del procedimiento GEJU-P-013 GESTIÓN PARA EL INICIO DE LA ACCIÓN DE REPETICIÓN, realizado por el G.I.T. de Defensa Judicial de la Vicepresidencia Jurídica, incorporando las modificaciones introducidas en la Ley 678 del año 2001 y con la entrada en vigencia de la Ley 2220 de 2022, actualización concertada con las gerencias que intervienen en algunas de las actividades dentro del procedimiento".
Precisa que: “Teniendo en cuenta que una de las funciones del comité de conciliación consiste en determinar la procedencia de la acción de repetición, de manera que, se pide a los miembros del comité disponer del tiempo suficiente dentro de las actividades que exige el ejercicio de la función pública, con el fin de sesionar con el quorum requerido para decidir válidamente, siempre que se requiera convocar a una sesión para el estudio de este medio de control, coordinando que todo ello se produzca dentro de los términos previstos en la legislación antes mencionada e incorporado en el procedimiento que por este memorando se pone en conocimiento de todos para su cumplimiento”.
Mediante correo electrónico del 2 de octubre de 2023, la Presidencia de la ANI comunicó a los miembros del Comité de Conciliación y a la Jefe de la Oficina de Control Interno, la versión 3 del procedimiento GEJU-P-013 GESTIÓN PARA EL INICIO DE LA ACCIÓN DE REPETICIÓN.
En este orden de ideas y verificados los soportes que fueron aportados por el Coordinador del GIT de Defensa Judicial, la UM 1 del Plan de Mejoramiento formulado, se encuentra cumplida.  (Martha Guzmán León)
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3962 Terminación 30 noviembre 2023. (Martha Guzmán León)
20/12/2023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NC 3962-3963 memorando 20237010179183 Propuesta de – Radicado:  2023701014714300012 del 30 de noviembre de 2023.
"AVANCE ACCIONES DE MEJORAMIENTO
AM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
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
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
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
 (Martha Guzmán León)</t>
  </si>
  <si>
    <t>28/07/2023</t>
  </si>
  <si>
    <t>https://anionline.sharepoint.com/:f:/s/PMPMotor/EohDLdojCGJNktCrfJ0KlaUB8MdYuyjrqa6U7RP6UMkXlA?e=outIZB</t>
  </si>
  <si>
    <t xml:space="preserve">8.1.2  Se verificó  el cumplimiento del artículo 3 del Decreto No. 1167 de 2016, que modifica el artículo 2.2.4.3.1.2.12. del Decreto 1069 de 2015, respecto a la presentación de las demandas en ejercicio del medio de control de repetición._x000D_
Se evidencia que, las demandas con Radicados 11001333603320230006100 del 2 de marzo de 2023, y 520013333005202300048 del 13 de marzo de 2023, no se presentaron dentro de los dos (2) meses siguientes a la decisión, como lo establece la norma. _x000D_
</t>
  </si>
  <si>
    <t>Remitir a la OCI y a los abogados del GIT de Defensa Judicial la actualización del procedimiento GEJU-P-013, donde se fijan los tiempos para la presentación de demandas luego de la decisión por parte del comité de autorizar la presentación de la demanda.</t>
  </si>
  <si>
    <t xml:space="preserve">
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3963 Terminación 30 noviembre 2023. (Martha Guzmán León)
20/12/2023 _x000D_
Mediante Memorando 20237010180213 del 30 de noviembre de 2023,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_x000D_
_x000D_
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_x000D_
“(…)_x000D_
AVANCE ACCIONES DE MEJORAMIENTO:_x000D_
UM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
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presente._x000D_
_x000D_
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meses._x000D_
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presente.”_x000D_
_x000D_
 (Martha Guzmán León)</t>
  </si>
  <si>
    <t>https://anionline.sharepoint.com/:f:/s/PMPMotor/Eq1bkPHEl_pNgTEBm28RBFkBYNW0iaXvXqncgMyrLRWlsQ?e=CovzQA</t>
  </si>
  <si>
    <t>No se evidenció que la Interventoría haga entrega en tiempo de los informes mensuales; lo anterior es una obligación contractual consignada en el contrato de interventoría No. VE-525-2021, cláusula 28, numeral 27.2 (sic), numeral (iii), que se cita así:_x000D_
“…Preparar y presentar a la ANI dentro de los diez (10) primeros días calendario de cada mes, un Informe mensual que, metodológicamente, comprenderá una parte ejecutiva y otra de temas generales.”</t>
  </si>
  <si>
    <t>Dorada - Chiriguaná</t>
  </si>
  <si>
    <t>1.La Gerencia Férrea de la Vicepresidencia de Gestión Contractual, realizará el seguimiento al cumplimiento de entrega de los Informes mensuales de interventoría; soportado en los informes entregados durante el periodo de revisión de octubre de 2023 hasta la terminación del contrato de interventoría. Productor a entregar: Informe de interventoría dentro de los plazos. Peso porcentual de la acción: 60%._x000D_
_x000D_
2.El Líder de Proyecto o quien se designe, realizará la verificación mediante correo electrónico o comunicación oficial de la cláusula donde se describe el plazo de entrega del informe de interventoría, y realizara los requerimientos a que haya lugar. Peso porcentual de la acción: 40%.</t>
  </si>
  <si>
    <t>30/09/2024</t>
  </si>
  <si>
    <t xml:space="preserve">
30/08/2023 Mediante correo electrónico del día 24 de agosto de 2023 se informo el cumplimiento del término previsto para la formulación de los planes de mejoramiento. Se solicitó el envío de los mismos. (Ricardo Mauricio Hernández Gómez)
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
12/10/2023 Se incorpora el plan de mejora radicado mediante memorando  20233070153123 del 12 de octubre 2023 (Ricardo Mauricio Hernández Gómez)</t>
  </si>
  <si>
    <t>21/07/2023</t>
  </si>
  <si>
    <t>https://anionline.sharepoint.com/:f:/s/PMPMotor/Esb4GhgfDzVKj7_CSeQX2HcBQ4bqQTw3LGE7xrhCHvJqdQ?e=tfDok4</t>
  </si>
  <si>
    <t xml:space="preserve">No se evidenció que la interventoría mantenga un sistema de gestión de calidad; esto es una obligación contractual, consignada en el Anexo 1 – Anexo Técnico Interventoría, numeral 3.1.12, literal a del contrato de interventoría No. VE-525-2021, que se cita así:_x000D_
_x000D_
“Implementar un plan de aseguramiento de calidad en el proceso de interventoría, que asegure la adecuada documentación y archivo de los procesos de verificación y control de calidad, de acuerdo a la Norma ISO 9001, ISO 14001 y OHAS 18001 o las que la sustituya o complemente.”_x000D_
</t>
  </si>
  <si>
    <t>1.El equipo de coordinación y seguimiento realizará comunicado para informar a la interventoría nueva del cumplimiento de esta obligación contractual, con el fin de que genere avisos informativos y sea incluido dentro de los informes mensuales de interventoría. Esto en función del Manual de Seguimiento a Proyectos de Interventoría y supervisión contractual. Peso porcentual de la acción: 65%._x000D_
2.El equipo de coordinación y seguimiento socializará mensualmente en los comités mensuales con la interventoría y la ANI para que se rinda informe de los avances o estado del control de calidad conforme lo establece la normativa indicada en el numeral 5.12 “Funciones generales” literal (a) “Área Administrativa” del Anexo 1 – Anexo Técnico del contrato de interventoría del proyecto. Peso porcentual de la acción: 35%.</t>
  </si>
  <si>
    <t xml:space="preserve">
30/08/2023 Mediante correo electrónico del día 24 de agosto de 2023 se informo el cumplimiento del término previsto para la formulación de los planes de mejoramiento y se solicitó el envío de los mismos. (Ricardo Mauricio Hernández Gómez)
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
12/10/2023 Se incorpora el plan de mejora radicado mediante memorando  20233070153123 del 12 de octubre 2023 (Ricardo Mauricio Hernández Gómez)</t>
  </si>
  <si>
    <t>https://anionline.sharepoint.com/:f:/s/PMPMotor/EiYvyzTSzYFHnMVaU1PNeAoB4Cfh0FiER16DhBcF92N2lA?e=GRA4jk</t>
  </si>
  <si>
    <t xml:space="preserve">No se evidenciaron registros sobre capacitaciones, actualizaciones o entrenamientos que sean realizados al personal de Interventoría; lo anterior es una obligación contractual consignada en el anexo 1 – Anexo Técnico al contrato de interventoría No. VE-525-2021, cláusula 28, numeral 3.1.12, literal (a), que se cita así: _x000D_
“Realizar las acciones necesarias para garantizar su actualización científica y tecnológica en las áreas de su competencia, incorporar el nuevo conocimiento en el desarrollo del trabajo y, en general, propender porque los servicios prestados tengan el mayor valor agregado posible para beneficio del respectivo Contrato”_x000D_
</t>
  </si>
  <si>
    <t>1.El equipo de coordinación y seguimiento emitirá comunicación a la interventoría a fin de que se informe las capacitaciones o metodología utilizada que en el estudio del desarrollo del proyecto ameriten los profesionales de la interventoría y esta gestión sea evidenciada mensualmente en el informe de interventoría.Peso porcentual de la acción: 70%._x000D_
2.El equipo de coordinación y seguimiento realizará el seguimiento conforme lo establece el Manual de Seguimiento a Proyectos de Interventoría y supervisión contractual, a fin de mensualmente socializar en comité la metodología utilizada por la interventoría para determinar las necesidades del personal y propender porque en el desarrollo del contrato sea beneficioso los servicios prestados por los profesionales. Peso porcentual de la acción: 30%.</t>
  </si>
  <si>
    <t>https://anionline.sharepoint.com/:f:/s/PMPMotor/Ejp0jzfcY2VNq-u8ev-mtOYBnsXCNFSFYVuaCGd-Y5tRRQ?e=1MDerS</t>
  </si>
  <si>
    <t xml:space="preserve">La Oficina de Control Interno, en el informe de auditoría a este proyecto en 2019,  recomendó tomar medidas que subsanaran de fondo la no conclusión en la estructuración de un proyecto de concesión u otra forma de Asociación Público Privada (APP) para el corredor La Dorada – Chiriguaná, habiendo transcurrido 5 años en ese momento, a través de la administración del corredor férreo; situación que persiste a junio del 2023 a pesar de las acciones formuladas en el Plan de Mejoramiento Institucional, generando incumplimiento al artículo 2 literal b y al artículo 4 literal g de la Ley 87 de 1993 que establecen: _x000D_
“ARTÍCULO 2. Objetivos del sistema de Control Interno. Atendiendo los principios constitucionales que debe caracterizar la administración pública, el diseño y el desarrollo del Sistema de Control Interno se orientará al logro de los siguientes objetivos fundamentales…_x000D_
b. Garantizar la eficacia, la eficiencia y economía en todas las operaciones promoviendo y facilitando la correcta ejecución de las funciones y actividades definidas para el logro de la misión institucional...”_x000D_
 “ARTÍCULO 4. Elementos para el Sistema de Control Interno. Toda entidad bajo la responsabilidad de sus directivos debe por lo menos implementar los siguientes aspectos que deben orientar la aplicación del control interno…: _x000D_
g. Aplicación de las recomendaciones resultantes de las evaluaciones del control interno…”._x000D_
</t>
  </si>
  <si>
    <t>Estructuración.</t>
  </si>
  <si>
    <t>_x000D_
1. Informe de estructuración corredor férreo La Dorada - Chiríguaná. Peso porcentual de la acción: 50%._x000D_
_x000D_
2. Publicación del Proyecto de Pliego de Condiciones del proceso de selección cuyo objeto es adjudicar un contrato de concesión del proyecto corredor férreo la Dorada - Chiríguaná. Peso porcentual de la acción: 50%.</t>
  </si>
  <si>
    <t>15/11/2023</t>
  </si>
  <si>
    <t>15/06/2024</t>
  </si>
  <si>
    <t xml:space="preserve">
30/08/2023 Mediante correo electrónico del día 28/ago/2023 se informo el cumplimiento del término previsto para la formulación del plan de mejoramiento y se solicitó el envío del mismo. (Ricardo Mauricio Hernández Gómez)
12/09/2023 Mediante memorando radicado con no. ANI 20231020135593 del 11 de septiembre 2023, se solicitó el envío del plan de mejoramiento (Ricardo Mauricio Hernández Gómez)
15/11/2023 Se incorpora el plan de mejora radicado mediante memorando  20232000168223 del 09 de noviembre de 2023 (Ricardo Mauricio Hernández Gómez)</t>
  </si>
  <si>
    <t>https://anionline.sharepoint.com/:f:/s/PMPMotor/EhWAhGT5FLtOkzT7PwBgREIBAeSBoT49v-vfNnWYG7F0Ug?e=KzJQmc</t>
  </si>
  <si>
    <t xml:space="preserve">	Se evidenció publicación extemporánea en el SIGEP II, de la declaración de bienes y rentas periódica en el caso de 7 servidores y la ausencia de publicación por parte de 2 servidores de la entidad, lo cual incumple el “artículo 2.2.16.1 del Decreto 1083 de 2015, (Modificado por el Decreto Nacional 484 de 2017, art. 2 Actualización de la declaración de bienes y rentas y de la actividad económica. La actualización de bienes y rentas será efectuada a través del Sistema de Información y Gestión de Empleo Público-SIGEP y presentada para cada anualidad en el siguiente orden: a) Servidores públicos de las entidades y organismos públicos de orden nacional entre el 01 de abril y el 31 de mayo de cada vigencia.”. </t>
  </si>
  <si>
    <t>Informe de seguimiento reporte de informacion en SIGEP</t>
  </si>
  <si>
    <t>Yuri Lizeth Mateus Gómez</t>
  </si>
  <si>
    <t>Agosto de 2023</t>
  </si>
  <si>
    <t>Actualizar la lista de chequeo proceso vinculación, para verificar los requisitos que debe cumplir un servidor público para posesionarse y el cumplimiento periódico de sus obligaciones de acuerdo con la normatividad.</t>
  </si>
  <si>
    <t>13/10/2023</t>
  </si>
  <si>
    <t>16/08/2023</t>
  </si>
  <si>
    <t>https://anionline.sharepoint.com/:f:/s/PMPMotor/EnqIMAeYxkpOuv0DhO3EALABmQYuo41cTfJx1Ayrsj21TQ?e=N6XZG0</t>
  </si>
  <si>
    <t>	Un servidor publicó para su ingreso, de manera extemporánea en el SIGEP II los formularios: “Publicación Proactiva Declaración de Bienes y rentas y Registro de Conflicto de Interés” y la declaración ante la DÍAN, lo cual incumple el parágrafo 1 del artículo 2 de la Ley 2013 de 2019, que establece: “…PARÁGRAFO 1. La publicación de esta información será requisito para posesionarse, ejercer y retirarse del cargo…”. (negrita fuera de texto).</t>
  </si>
  <si>
    <t xml:space="preserve">Al cumplimiento del reporte en el Sistema de Información y Gestión del Empleo </t>
  </si>
  <si>
    <t>Cada vez que se posesione un Directivo en la Entidad se deben verificar todos los registros que deben realizar para ejercer el cargo.</t>
  </si>
  <si>
    <t>https://anionline.sharepoint.com/:f:/s/PMPMotor/EtIocGKv9zpFs5VczyUMyv4BObEcXmrJgQaeHzhV1Z0sKA?e=wm8THO</t>
  </si>
  <si>
    <t>De la caja menor de Servicios Generales, se observó que las siguientes facturas de compra y suministro de bienes y servicios T3 5121 del 07/03/2023, 6303100222368 del 06/03/2023, 920T 9987 del 19/04/2023, W5861032448 del 07/03/2023 y la cuenta cobro Cerrajeros 24 horas por $300.000,00 del 27/02/2023, se registraron inoportunamente en el SIIF Nación algunas en el mes siguiente y otras dos tres meses después; denotando inobservancia del Artículo 12° Registro de Operaciones, del Decreto 2768 de 2012.</t>
  </si>
  <si>
    <t>Auditoría cumplimiento Decreto 2768 de 2012.</t>
  </si>
  <si>
    <t>Septiembre de 2023</t>
  </si>
  <si>
    <t>ACCIONES_x000D_
1) Revisar los procedimientos de Servicios Generales. Responsable Fanny Florez Reyes, fecha de cumplimiento 15/09/2023_x000D_
2) Recibir capacitación para realizar el registro correcto de los pagos 	en el SIIF Nación. Responsable Emiro Silva Florez, fecha de cumplimiento 05/10/2023._x000D_
3) Realizar el registro de los pagos en el aplicativo SIIF Nación dentro de los 5 días hábiles autorizados. Responsable Emiro Silva Florez, fecha de cumplimiento 15/12/2023._x000D_
4) Registrar en el archivo de control de los movimientos del SIIF la fecha de causación del egreso y la fecha de registro en el aplicativo SIIF Nación. Responsable Fanny Florez, fecha de cumplimiento 15/12/2023</t>
  </si>
  <si>
    <t>29/11/2023</t>
  </si>
  <si>
    <t>15/12/2023</t>
  </si>
  <si>
    <t xml:space="preserve">
20/03/2024 Acción 1: Se observó cargado en el repositorio el documento GADF-F-058 Solicitud de gastos de caja menor, el cual, fue actualizado a la versión 2 con fecha de vigencia del 21/11/2023 este incluye los requisitos a tener en cuenta para la solicitud, legalización y autorización de los gastos por caja menor. Por lo tanto la acción de mejora se da como cumplida._x000D_
Acción 2: En el repositorio, se observaron cargadas las evidencias de las capacitaciones recibidas por parte del SIIF Nación, así: i) capacitación virtual sobre el cierre de la caja menor del 29/11/2023, ii) capacitación virtual sobre el cierre de vigencia 2023 y apertura de 2024 recibida entre el 21 y el 22 de noviembre de 2023. Por lo tanto la acción de mejora se da como cumplida._x000D_
Acción 3: En el repositorio, se observó base de datos en Excel denominada “Seguimiento registros caja menor”, la cual, es la herramienta de control para el registro de los movimientos de la caja menor de Servicios Generales. Por lo tanto la acción de mejora se da como cumplida._x000D_
Acción 4: En el repositorio, se observó base de datos en Excel denominada “Seguimiento registros caja menor”, en la que se registró cada uno de los movimientos con la fecha de causación del egreso y la fecha de registro en el SIIF Nación. Por lo tanto la acción de mejora se da como cumplida. (Yuber Alexander Peña Cárdenas)</t>
  </si>
  <si>
    <t>29/09/2023</t>
  </si>
  <si>
    <t>https://anionline.sharepoint.com/:f:/s/PMPMotor/Eq_USj7EkUJLgffuJs5iQ2sB-k66xqdNZPTivfH9O3aILQ?e=Dn8ehs</t>
  </si>
  <si>
    <t xml:space="preserve">Para el Equipo de Coordinación y Seguimiento:_x000D_
_x000D_
No se evidenció pronunciamiento ni aprobación de la ANI ante diferentes actualizaciones de las pólizas del contrato de interventoría No. 239 de 2016, según lo reportado por la Interventoría a través de la comunicación con radicado ANI No. 20224090071932 del 24 de enero de 2022, lo que genera un incumplimiento al procedimiento interno del proceso de gestión contractual y seguimiento de proyectos de infraestructura de transporte denominado Aprobación y administración de pólizas y demás garantías (GCSP-P-012)._x000D_
_x000D_
Según la actividad No. 12 del procedimiento GCSP-P-012, la ANI debe emitir una aprobación a la actualización de las pólizas: “Aprobar la póliza de conformidad con el formato Aprobación de Pólizas (GCSP-F-003), el formato Aprobación Póliza de permisos para uso de la infraestructura vial nacional concesionada y férrea (GCSP-F-200) o Actualización de Póliza (GCSP-F-197), según corresponda”_x000D_
</t>
  </si>
  <si>
    <t>Informe de auditoría a la función pública de la Supervisión y de Interventoría asociadas al proyecto de concesión carretera Bucaramanga - Pamplona</t>
  </si>
  <si>
    <t xml:space="preserve">UNIDADES DE MEDIDA CORRECTIVAS _x000D_
1. Aprobación de garantías o comunicado de remisión de observaciones a Interventoría. _x000D_
_x000D_
UNIDADES DE MEDIDA PREVENTIVAS_x000D_
2. Procedimiento GCSP-P-012 Aprobación y administración de pólizas y demás garantías. _x000D_
</t>
  </si>
  <si>
    <t xml:space="preserve">
4/11/2023 Mediante correo electrónico del 03-11-2023, el Líder del Equipo de Coordinación y Seguimiento solicitó un plazo adicional para presentar el plan de mejoramiento, en los siguientes términos:_x000D_
_x000D_
"De manera atenta nos permitimos solicitarle su apoyo para concedernos un plazo adicional máximo hasta el viernes 10 de noviembre para responder lo solicitado en el memorando ANI No. 20231020148103 del 3 de octubre de 2023 relacionada a la auditoria del proyecto Bucaramanga Pamplona, el cual ya se encuentra en revisión interna y algunos ajustes del equipo con el respectivo plan de mejoramiento._x000D_
 _x000D_
Le agradecemos nos confirme si encuentra viable dicha solicitud."_x000D_
_x000D_
Ante lo que la Oficina de Control Interno se pronunció favorablemente, también mediante correo electrónico._x000D_
 (Daniel Felipe Sáenz Lozano)
10/11/2023 Mediante memorando con radicado ANI No. 20235010168093 del 09 de noviembre de 2023 la Vicepresidencia Ejecutivo presentó el plan de mejoramiento. Respecto a la acción de mejoramiento No. 2, se evidenció que, en el Sistema de Planeación y Gestión de la ANI, el procedimiento GCSP-P-012 (Aprobación y administración de pólizas y demás garantías) ha sido actualizado a su versión No. 2 en 2023 , con la participación de la Vicepresidencia Ejecutiva; por ende, se establece un porcentaje de avance del plan de mejoramiento de 50%._x000D_
_x000D_
Lo anterior se notificó a la Vicepresidencia Ejecutiva a través del memorando con radicado ANI No. 20231020168893 del 10-11-2023._x000D_
 (Daniel Felipe Sáenz Lozano)</t>
  </si>
  <si>
    <t>https://anionline.sharepoint.com/:f:/s/PMPMotor/EoLYDzEYCTJNrVLO-j1MkF0Bc2GIvjjplvzpRWdudloDrA?e=8faXcW</t>
  </si>
  <si>
    <t xml:space="preserve">No se evidenció la correcta supervisión del contrato de interventoría dado que la Interventoría Unión Temporal Meta no está cumpliendo con la contratación del personal mínimo estipulado en el contrato de interventoría N. 251 de 2015 para la fase de construcción dado que a septiembre de 2023 tiene pendiente la contratación de 8 profesionales, y el Equipo de Coordinación y seguimiento no ha notificado el inicio de un procedimiento administrativo sancionatorio ni la determinación de un plazo de cura, por lo que se concluye que el Equipo de Coordinación y Seguimiento no está cumpliendo la función establecida en Manual de Seguimiento a Proyectos e Interventoría y Supervisión Contractual (GCSP-M-002) sección 2.2.2 Funciones o actividades del Equipo de Coordinación y Seguimiento del Proyecto:_x000D_
(…)_x000D_
e) Verificar el adecuado ejercicio de la interventoría que ejerce la supervisión integral del contrato de concesión; _x000D_
f) Recomendar al ordenador del gasto respectivo la solicitud de inicio de procedimientos sancionatorios, en el marco de los contratos que se suscriban para la ejecución del proyecto (…)_x000D_
</t>
  </si>
  <si>
    <t>Informe de auditoría a la función pública de la Supervisión y de Interventoría asociadas al proyecto de concesión carretera Malla Vial del Meta</t>
  </si>
  <si>
    <t>Malla Vial del Meta</t>
  </si>
  <si>
    <t>1.     Oficios de aprobación del personal de interventoría relacionado en el cuadro de personal mínimo reportado en el memorando 20235000165773 del 3 de noviembre de 2023._x000D_
_x000D_
2.     Contratos suscritos con personal aprobado por la Agencia_x000D_
_x000D_
3.     Revisión y aprobación de los informes Mensuales de Interventoría, en específico en el componente Administrativo sobre el seguimiento de personal de Interventoría y los soportes de planillas de seguridad Social.</t>
  </si>
  <si>
    <t>28/02/2024</t>
  </si>
  <si>
    <t xml:space="preserve">
3/05/2024 Mediante memorando con radicado ANI No. 20241020073823 del 02-05-2024 se solicitaron evidencias del cumplimiento del plan de mejoramiento. (Adriana Barrios Rodríguez)
22/05/2024 Mediante comunicación con radicado ANI No. 20235030198623 del 21 de diciembre de 2023 el Equipo de Coordinación y Seguimiento del Proyecto remitió evidencias del cumplimiento del plan de mejoramiento, ante lo que la Oficina de Control Interno se pronunció favorablemente a través del radicado ANI No. 20231020200273 del 22 de diciembre de 2023, precisando que se verificó que la Interventoría está cumpliendo con la contratación del personal mínimo estipulado en el contrato de interventoría N. 251 de 2015 para la fase de construcción, lo que se asocia a la causa de la No Conformidad. (Adriana Barrios Rodríguez)</t>
  </si>
  <si>
    <t>https://anionline.sharepoint.com/:f:/s/PMPMotor/Ev7HUGZLnYZJn-NGT61aTGsBvh8yW3ddpjyOHFcJDLIASw?e=K9KZFX</t>
  </si>
  <si>
    <t xml:space="preserve">Se evidenció que no se cuenta con las  vallas informativas en el proyecto incumpliendo la Resolución 20233040025285 de 2023 por la cual se establece la distribución, diseño y parámetros de las vallas y demás elementos de información de las obras y proyectos de infraestructura de transporte que contrate el Instituto Nacional de Vías (Invías), la Agencia Nacional de Infraestructura (ANI) y la Unidad Administrativa Especial de Aeronáutica Civil (Aerocivil) y su anexo; que en particular establece: _x000D_
“(…) ARTÍCULO 6º. ENTREGA. El contratista deberá presentar dentro de los ocho (8) días calendario contados a partir de la fecha de suscripción del acta de inicio, o a la terminación y entrega de la obra o proyecto de infraestructura, según sea el caso, el arte del prototipo de las vallas a instalar para aprobación de la dependencia de comunicaciones de la entidad competente. Una vez aprobado el arte, el contratista deberá instalar las vallas de información de un plazo no mayor a treinta (30) días calendario. Aquellas que no cumplan con los requisitos estipulados en la presente Resolución, deberán ser retiradas y reemplazadas en un plazo no mayor a diez (10) días calendario._x000D_
(…)_x000D_
ARTÍCULO 9º. CUMPLIMIENTO. EL INSTITUTO NACIONAL DE VÍAS – INVIAS, la AGENCIA NACIONAL DE INFRAESTRUCTURA y la UNIDAD ADMINISTRATIVA ESPECIAL DE AERONÁUTICA CIVIL – AEROCIVIL, según el caso, serán responsables que se dé cumplimiento a lo dispuesto en la presente Resolución” (resaltado fuera del texto)._x000D_
</t>
  </si>
  <si>
    <t>1. Informe definitivo que evidencie el estado de las vallas instaladas en los corredores, atendiendo al cumplimiento de los requisitos exigidos por el Ministerio de Transporte.</t>
  </si>
  <si>
    <t xml:space="preserve">
3/05/2024 Mediante memorando con radicado ANI No. 20241020073823 del 02-05-2024 se solicitaron evidencias del cumplimiento del plan de mejoramiento. (Adriana Barrios Rodríguez)
22/05/2024 Mediante comunicación con radicado ANI No. 20235030198623 del 21 de diciembre de 2023 el Equipo de Coordinación y Seguimiento del Proyecto remitió evidencias del cumplimiento del plan de mejoramiento, ante lo que la Oficina de Control Interno se pronunció favorablemente a través del radicado ANI No. 20231020200273 del 22 de diciembre de 2023, precisando que se verificó que se cuenta con las vallas informativas en el proyecto, lo que está asociado a la causa de la No Conformidad. (Adriana Barrios Rodríguez)</t>
  </si>
  <si>
    <t>https://anionline.sharepoint.com/:f:/s/PMPMotor/EsRwzj8kOKhPusZY-fKBoJYBwObzGVTv8kafNHicV6_HGQ?e=LmficY</t>
  </si>
  <si>
    <t xml:space="preserve">No se evidenció que la Interventoría efectuara la contratación del personal mínimo exigido contractualmente, dado que a septiembre de 2023 se encuentra pendiente la contratación de 6 profesionales en consecuencia no se está dando cumplimiento al contrato de interventoría N. 251 de 2015 cláusula 3.1 Personal del interventor, según se cita a continuación:_x000D_
(..) El interventor deberá contar con todo el personal necesario para desarrollar el objeto del contrato de interventoría._x000D_
(…)_x000D_
(d) El Interventor se compromete a que el personal cumpla con el tempo de dedicación y permanencia exigido para cada cargo en el Pliego de Condiciones y según su ofrecimiento en la Propuesta presentada. Sin perjuicio de lo anterior, en caso de incumplimiento de cualquiera de las obligaciones contenidas en el presente Contrato, la ANI tendrá la facultad de requerir al Interventor para que por su cuenta y riesgo exija mayor dedicación y permanencia de su personal, sin que dicho requerimiento genere para la ANI la obligación de reconocerle al Interventor ningún valor adicional al establecido en el presente Contrato. (…)_x000D_
</t>
  </si>
  <si>
    <t>1. Revisión del proceso de talento humano que aplique a las necesidades del proyecto teniendo en cuenta la baja disponibilidad de personal en la región, los procesos de la ANI para aceptación del personal y estrategias de retención de personal.                                  _x000D_
_x000D_
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_x000D_
_x000D_
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retirado._x000D_
_x000D_
4. Implementar los cambios que resulten de la revisión del proceso de talento humano y que estén alineados con las necesidades del proyecto_x000D_
_x000D_
5. Realizar la capacitación al personal administrativo y directivo en los cambios propuestas al proceso administrativo y técnico que aporten a la implementación de los cambios al proceso de talento humano._x000D_
_x000D_
6. El proceso de Medición, análisis y mejora de  AFA C&amp;C incluir en sus planes de auditoría, la verificación del cumplimiento en la implementación de los cambios y la disponibilidad del personal mínimo de los proyectos._x000D_
_x000D_
7. La dirección de interventoría mantener seguimiento al cumplimiento de los requerimientos del personal y escalar con sus comunicaciones internas  para alertar los riesgos de tener vacantes por más de dos semanas en su plan de cargas._x000D_
_x000D_
8. Realizar los ajustes necesarios a los procesos administrativos de acuerdo al proceso de verificación interna realizada por los procesos MAM y Ejecución de Proyectos.</t>
  </si>
  <si>
    <t xml:space="preserve">
21/05/2024 Mediante comunicación con radicado ANI No. 20244090533732 del 3 de mayo de 2024, la Interventoría remitió las aprobaciones de las hojas de vida del personal faltante, certificando que a la fecha se cumple y se mantiene el personal según plan de cargas, así:
1. Ingeniero residente de redes: Didier Vallejo Quiceno. Aprobado mediante comunicación 01-2023-UTM-2512015-311-0969 del 2 de octubre de 2023. Radicado ANI: 20234091130002. Oficio de aprobación: 20235000354521 del 4 de octubre de 2023. 
2. Ingeniero profesional predial: Sandra Milena Sanabria Galindo. Aprobado mediante comunicación 01-2023-UTM-2512015-311-0919 del 19 de septiembre de 2023. Radicado ANI: 20234091070852. Oficio de aprobación: 20235000357141 del 04 de octubre de 2023. 
3. Inspector de obra I: Jhonatan Camilo Arias Cañón. Aprobado mediante comunicación 01-2023-UTM-2512015-311-1178 del 16 de noviembre de 2023. Radicado ANI: 20234091318112. Oficio de aprobación: 20235030419201 del 21 de noviembre de 2023.
4. Inspector SISOMA 4: Laura Trejos García. Aprobada mediante comunicación 01-2023-UTM-2512015-311-0992 del 5 de octubre de 2023. Radicado ANI: 20234091149772. Oficio de aprobación: 20235000373831 del 13 de octubre de 2023. 
5. Cadenero I-1: Fredy Antonio Garavito Gil. Aprobado mediante comunicación 01-2023-UTM-2512015-311-0816 del 23 de agosto de 2023. Radicado ANI: 20234091130002. Oficio de aprobación: 20235000342341 del 22 de septiembre de 2023. 
6. Cadenero I-2: José Oliverio Castro Céspedes. Aprobado mediante comunicación 01-2023-UTM-2512015-311-1112 del 1 de noviembre de 2023. Radicado ANI: 20234091269682. Oficio de aprobación: 20235030419271 del 21 de noviembre de 2023. 
Por otro lado, remitió evidencias del cumplimiento para cada una de las acciones de mejoramiento, así:
1. Revisión del proceso de talento humano que aplique a las necesidades del proyecto teniendo en cuenta la baja disponibilidad de personal en la región, los procesos de la ANI para aceptación del personal y estrategias de retención de personal: Se evidenció que se realizó revisión del proceso de gestión del talento humano, revisado por la Gerencia Administrativa y aprobados los cambios por la Gerencia general y que se incluyeron cambios como el uso del software SEGI para el requerimiento del personal con anticipación, así como los formatos establecidos para ello.    
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Se evidenció que se incluyó el siguiente ítem dentro del procedimiento de talento humano: “El reclutamiento incluye la selección de las hojas de vida teniendo en cuenta como fuentes las siguientes: Personal interno/personal que 		trabajó anteriormente en proyectos, Base de datos	de	hojas	de	vida	y/o, Reclutamiento	externo (LinkedIn, redes sociales, universidades, Personal recomendado por empleados internos), base de datos de empleos (LinkedIn, páginas de publicación	de	vacantes),	entre otros.”
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 Aplica lo evidenciado para las acciones de mejoramiento No. 1 y No. 2.
4. Implementar los cambios que resulten de la revisión del proceso de talento humano y que estén alineados con las necesidades del proyecto: Adicional a la actualización del procedimiento de talento humano, se evidenció que las vacantes se publicaron a través de diferentes medios virtuales.
5. Realizar la capacitación al personal administrativo y directivo en los cambios propuestas al proceso administrativo y técnico que aporten a la implementación de los cambios al proceso de talento humano: Se evidenció que se realizaron campañas de divulgación en sedes de la empresa. Para la sede UTM se realizó el día 29 de febrero de 2024 y para sede administrativa Bogotá el día 01 de marzo de 2024; con el fin de dar a conocer los cambios en los procesos administrativos y software SEGI a los colaboradores.
6. El proceso de Medición, análisis y mejora de  AFA C&amp;C incluir en sus planes de auditoría, la verificación del cumplimiento en la implementación de los cambios y la disponibilidad del personal mínimo de los proyectos: Se evidenció que se realizó plan de auditoria para el proyecto UTM y se incluye esta actividad dentro del alcance de la auditoria interna.
7. La dirección de interventoría mantener seguimiento al cumplimiento de los requerimientos del personal y escalar con sus comunicaciones internas  para alertar los riesgos de tener vacantes por más de dos semanas en su plan de cargas: El cumplimiento se evidenció con certificación de la Interventoría respecto a la disponibilidad del personal mínimo requerido.
8. Realizar los ajustes necesarios a los procesos administrativos de acuerdo al proceso de verificación interna realizada por los procesos MAM y Ejecución de Proyectos: Lo que se corrobora con los ajustes hecho al procedimiento de talento humano, al cronograma de auditoría interna y a la atención de no conformidades externas.
Lo anterior demuestra cumplimiento del plan de mejoramiento. (Adriana Barrios Rodríguez)</t>
  </si>
  <si>
    <t>https://anionline.sharepoint.com/:f:/s/PMPMotor/Ej9nXakeJ_BJnYyOVnni3hcBFUB3FoJowY-McnpI5_wcmg?e=rCD70Y</t>
  </si>
  <si>
    <t xml:space="preserve">No se evidenció que la información en tiempo real de los peajes de la Concesión con las cámaras de la Interventoría se realizara desde la página web de la Interventoría dado que se realiza mediante un software especializado que ha instalado la Interventoría en los computadores del personal del Equipo de coordinación, y adicionalmente se evidenció que la Interventoría no cuenta con la transmisión en tiempo real de las cámaras de las básculas de la concesión y no cuenta con cámaras de monitoreo en los principales frentes de obra del proyecto; sin embargo, es su obligación de acuerdo con la sección 5.3.3 Funciones Generales del plan de cargas del contrato de interventoría 251 de 2015, que estipula lo siguiente:_x000D_
(…)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(…)_x000D_
</t>
  </si>
  <si>
    <t xml:space="preserve">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cliente._x000D_
_x000D_
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UTM._x000D_
_x000D_
3. Conforme al estudio previo sobre la viabilidad técnica, realizar la contratación de una empresa encargada de realizar el montaje técnico requerido y la conexión web, para sincronizar la visualización en tiempo real y de forma remota en las estaciones de peaje._x000D_
_x000D_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presentadas._x000D_
_x000D_
5. El área de Sistemas de la UTM en coordinación con el área de aforos y recaudo realizara el seguimiento respectivo al cumplimiento_x000D_
_x000D_
6. El proceso de Medición, análisis y mejora de  AFA C&amp;C incluir en sus planes de auditoría, la verificación del cumplimiento en la implementación de las acciones planeadas._x000D_
_x000D_
7. Tomar las acciones pertinentes con el Área de Sistemas de la Interventoría con el fin de resolver posibles inconvenientes y permitir la conexión remota y en tiempo real. </t>
  </si>
  <si>
    <t xml:space="preserve">
22/05/2024 Mediante comunicación con radicado ANI No. 20244090533732 del 3 de mayo de 2024, la Interventoría remitió evidencias de cumplimiento de las acciones de mejoramiento, así:_x000D_
_x000D_
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 Se evidenció que se realizó la búsqueda de proveedores en la región sobre disponibilidad y cobertura de la tecnología de transmisión remota. Se reciben cotizaciones de varios proveedores._x000D_
_x000D_
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 Se evidenció que se realizó análisis en conjunto con dirección de proyecto; gerencia administrativa y financiera, y se realiza la selección del proveedor para la prestación del servicio, garantizando que cumplen con los requisitos de calidad. (Proveedor de Internet: la empresa Linnetwork - Proveedor de la instalación y funcionamiento en tiempo real de las cámaras, la persona natural: Andrés Sotachá)._x000D_
_x000D_
3. Conforme al estudio previo sobre la viabilidad técnica, realizar la contratación de una empresa encargada de realizar el montaje técnico requerido y la conexión web, para sincronizar la visualización en tiempo real y de forma remota en las estaciones de peaje: Se evidenció que se realizó la Se realiza contratación de los servicios de los proveedores seleccionados. Según lo reportado por la Interventoría, se verificó funcionamiento en tiempo real de las cámaras en la página web de la Unión Temporal Meta._x000D_
_x000D_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 Según lo reportado por la Interventoría: “Dentro de la propuesta de servicios a ofrecer por el proveedor se estipulo las revisiones periódicas concertadas para el soporte técnico._x000D_
_x000D_
En caso de requerirse, conforme a las necesidades del servicio, adelantar las gestiones que permitan solucionar las posibles fallas en la prestación del servicio técnico y de conexión vía web”_x000D_
_x000D_
5. El área de Sistemas de la UTM en coordinación con el área de aforos y recaudo realizara el seguimiento respectivo al cumplimiento: Según lo reportado por la Interventoría, en caso de aplicar, los auxiliares de aforo y recaudo son los encargados de notificar cualquier inconveniente con las cámaras de peajes._x000D_
_x000D_
6. El proceso de Medición, análisis y mejora de  AFA C&amp;C incluir en sus planes de auditoría, la verificación del cumplimiento en la implementación de las acciones planeadas: Se evidenció que la Interventoría realizó plan de auditoria para el proyecto UTM y se incluye esta actividad dentro del alcance de la auditoria interna._x000D_
_x000D_
7. Tomar las acciones pertinentes con el Área de Sistemas de la Interventoría con el fin de resolver posibles inconvenientes y permitir la conexión remota y en tiempo real: Según lo reportado por la Interventoría: “Cuando aplique se solicitará al proveedor soporte técnico en conjunto con el área de sistemas.”_x000D_
_x000D_
Con el fin de corroborar el funcionamiento del acceso remoto a las cámaras instaladas en los peajes, se solicitó a Interventoría la contraseña para acceder al enlace https://uniontemporal meta.interventorias4g. com/union-temporal- meta-documentos-ani/. _x000D_
_x000D_
Una vez se verifique el funcionamiento, se establecerá el 100% de cumplimiento._x000D_
 (Adriana Barrios Rodríguez)
23/05/2024 El 22-05-24 se evidenció acceso remoto de las cámaras de Interventoría en las estaciones de peaje Ocóa, Iracá y La Libertad. Se tiene pendiente verificación de acceso remoto a Casetabla y Yucao, así como de los frentes de obra activos y estaciones de pesaje. Por lo que, se recomendó a la Interventoría establecer un nuevo plazo para demostrar el acceso remoto a lo mencionado en la no conformidad. (Adriana Barrios Rodríguez)
23/05/2024 Mediante correo electrónico, la Interventoría indicó, con la debida justificación, que el acceso remoto a las cámaras de los peajes de Casetabla y Yucao, se encuentra suspendido temporalmente debido a intervenciones en esas estaciones, solicitando a la OCI un plazo de 30 días para demostrar disponibilidad del sistema._x000D_
_x000D_
Al respecto, la OCI indicó que en la base de datos del Plan de Mejoramiento por Procesos de la ANI se tiene que la fecha de terminación del plan de mejoramiento para superar la no conformidad No. 3975 se vence el 12-12-2024. Se recomendó tener en cuenta que la no conformidad no solo se asocia al acceso remoto a las cámaras de la Interventoría en las estaciones de peaje desde la página web; también hace referencia al acceso remoto a las cámaras en las estaciones de pesaje y a cámaras de monitoreo en los frentes de obra activos. _x000D_
 (Adriana Barrios Rodríguez)</t>
  </si>
  <si>
    <t>https://anionline.sharepoint.com/:f:/s/PMPMotor/EtHJUJFbG0VBnHZToHv4G4gBZ1pTFio39K3z3ZHy5n5OCg?e=uId0jE</t>
  </si>
  <si>
    <t>En varios casos se evidenció que no aparece publicada la declaración de bienes y rentas de _x000D_
contratistas de prestación de servicios, lo cual incumple el artículo 2 de la Ley 2013 de 2019.</t>
  </si>
  <si>
    <t>Informe de seguimiento al cumplimiento al reporte en el SIGEP II periodo comprendido entre el 1 de enero al 31 de julio de 2023 de contratos de prestación de servicios</t>
  </si>
  <si>
    <t>No conformidad abierta sin plan</t>
  </si>
  <si>
    <t>https://anionline.sharepoint.com/:f:/s/PMPMotor/Elf30ZYcJDRFvAuTPzbNLGQB277hwlcg4UQx-h32UHdlKw?e=V423nX</t>
  </si>
  <si>
    <t>Teniendo en cuenta que la Entidad se encuentra certificada bajo la Norma NTC PE 1000:2017 desde el año 2019 y obedeciendo los lineamientos establecidos en la dimensión de información y comunicación del MIPG y la política de gestión estadística, se presenta  un incumplimiento al numeral 5.2 de la NTC PE 1000:2017, debido a que no se evidenciaron herramientas o actividades implementadas para la identificación de necesidades de los grupos de valor y/o actividades o herramientas implementadas para indagar la satisfacción de las necesidades de información en los grupos de valor. De acuerdo con las competencias asignadas en la Entidad, esta no conformidad la debe atender el Grupo de Gestión Estadística – Planeación.</t>
  </si>
  <si>
    <t>Auditoría a la información y comunicación interna y externa de la ANI</t>
  </si>
  <si>
    <t>Grupo interno de trabajo planeación.</t>
  </si>
  <si>
    <t>Asistir a las capacitaciones ofertadas por el DANE referentes al proceso estadístico y a la NTC PE 1000:2020 (31/12/2023)._x000D_
Elaborar y adoptar en el Sistema de Gestión de Calidad el procedimiento de producción de estadísticas oficiales para la ANI (31/08/2023)._x000D_
Realizar actividades de capacitación y socialización del referente metodológico del proceso estadístico (NTC PE 1000:2020), explicando las fases del proceso estadístico y sus requerimientos al personal de los concesionarios, interventorías y colaboradores de la ANI del GIT TIC y UAT y de la Vicepresidencia Ejecutiva que consultan y gestionan los datos de tráfico y recaudo (27/10/2023)._x000D_
Revisar, elaborar y actualizar los documentos de soporte de la OETR que requiere la NTC PE 1000:2020 (metadatos) (31/01/2024)._x000D_
Realizar actividades de socialización de los documentos soporte de la OETR que requiere la NTC PE 1000:2020 (metadatos) (28/02/2024)._x000D_
Elaborar y presentar para aprobación de directivos el documento de Resolución de conformación del Equipo gestor de la Operación Estadística de Tráfico y Recaudo (06/10/2023)._x000D_
Actualizar las circulares que indican el plazo y la manera en que debe reportarse la información mensual de tráfico y recaudo en ANIscopio, socializándola a todos los concesionarios e interventorías de proyectos carreteros (15/11/2023)._x000D_
Solicitar recursos para la vigencia 2024 con el fin de realizar la auditoría de certificación de la Operación Estadística (20/10/2023)._x000D_
Programar las auditorias de la OETR en el Sistema integrado de Planeación y Gestión (29/02/2024).</t>
  </si>
  <si>
    <t xml:space="preserve">
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
14/03/2024 Se envió correo electrónico a los responsables, solicitando evidencia del cumplimientos de las acciones propuestas en el plan de mejoramiento propuesto. (Yuly Andrea Ujueta Castillo )</t>
  </si>
  <si>
    <t>27/09/2023</t>
  </si>
  <si>
    <t>https://anionline.sharepoint.com/:f:/s/PMPMotor/EuALsMBuYLBOm18Qwv0N1F8B8TjT12S1tQr4TgNsnCZ_hw?e=2uBaSe</t>
  </si>
  <si>
    <t>No se evidenciaron actividades relacionadas con auditorías internas adelantadas por parte de la segunda línea de defensa, en el periodo señalado en el alcance de esta auditoría. Por lo anterior, se declara un incumplimiento al numeral 10.2 de la NTC PE 1000:2017, correspondiente a las auditorías internas, en donde se señala que “la entidad debe llevar a cabo auditorías internas a intervalos planificados para verificar que la eficacia y eficiencia del proceso estadístico es conforme…” (subrayado y negrita fuera texto). Es importante resaltar, que los resultados generados a partir de las auditorías internas, corresponden a información interna relevante que debe ser de conocimiento de la alta dirección para la toma de decesiones. De acuerdo con las competencias asignadas en la Entidad, esta no conformidad la debe atender el _x000D_
Grupo de Gestión Estadística – Planeación.</t>
  </si>
  <si>
    <t>https://anionline.sharepoint.com/:f:/s/PMPMotor/Eo06oI-NbjVCmENgKK95JWIB_vyn-nWhObAw1wEB3A7F9g?e=GG1XBs</t>
  </si>
  <si>
    <t xml:space="preserve">Se observó a través de las entrevistas de auditoría, la publicación del Plan del Código de integridad y el informe de atención de PQRS, en la página web de la Entidad, evidenciando que estos formatos no cuentan con la aprobación de la Oficina de Comunicaciones. De acuerdo con lo anterior, se evidenció el incumplimiento del instructivo de comunicación interna de la Entidad (TPSC-I-006 versión 003 del 4 de julio de 2023) en donde se señala que “Toda la información, atenciones a medios de comunicación, videos y/o diseños gráficos institucionales deben ser canalizados, revisados y aprobados previamente por la Oficina de Comunicaciones, de lo contrario no se podrán tomar como oficiales” (Subrayado fuera de texto). De acuerdo con las competencias asignadas en la Entidad, esta no conformidad la debe atender el Grupo Interno de Trabajo de Talento Humano y el Equipo de Atención al Ciudadano de la Entidad. </t>
  </si>
  <si>
    <t>Grupo interno de trabajo de talento humano y Equipo Atención al Ciudadano</t>
  </si>
  <si>
    <t>Realizar solicitud a Comunicaciones del formato - plantilla, para el Plan de Gestión de Integridad - Talento Humano. (30/09/2023 cumplida en un 100%)_x000D_
Adoptar el Formato -Plantilla enviada por Comunicaciones, con inclusión del contenido del Plan de Gestión de Integridad - Talento Humano. (30/09/2023 cumplida en un 100%)_x000D_
Publicar el Plan de Integridad en la página web con la plantilla establecida por el Área de Comunicaciones. (15/11/2023 cumplida en un 100%)_x000D_
_x000D_
Falta plan de mejoramiento del equipo de atención al ciudadano</t>
  </si>
  <si>
    <t xml:space="preserve">
9/11/2023 Plan de mejoramiento: A través de correo electrónico del 1 de noviembre de 2023, el proceso de gestión de talento humano remite el análisis de causa raíz y el plan de mejoramiento para esta no conformidad. En este sentido, se reportaron 3 actividades, las cuales se cumplieron en un 100% al 15 de noviembre de 2023, de acuerdo con el reporte de seguimiento enviado por parte del auditado. Teniendo en cuenta la información reportada, se validó el cumplimiento de las acciones propuestas en donde se evidenció su cumplimiento con la publicación del Código de Integridad con el formato del documento aprobado por la oficina de comunicaciones (https://www.ani.gov.co/sites/default/files/plantilla_plan_de_integridad_2023_vf.pdf). Sin embargo, se realiza la siguiente recomendación al auditado: “estimo que las acciones que se tomaron son correcciones para superar lo sucedido y no encuentro una acción encaminada a evitar que esto no vuelva a ocurrir en el proceso. Te recomiendo generar una acción correctiva atacando el desconocimiento de los lineamientos establecidos al interior de la Entidad”._x000D_
Por otra parte, el equipo de atención al ciudadano, quien comparte esta no conformidad con el proceso de talento humano no ha reportado el plan de mejoramiento. Se envía correo electrónico el 9 de noviembre, solicitando nuevamente el plan de mejoramiento._x000D_
Por lo anterior, se concluye un avance del 50% del plan de mejoramiento propuesto. (Yuly Andrea Ujueta Castillo )
26/12/2023 Se incorpora plan de mejoramiento enviado por el equipo de atención al ciudadano para esta no conformidad. Se solicitó a la Oficina de comunicaciones el diseño y aprobación del formato del informe trismestral de servicio al ciudadano. Esta plantilla se aprobó por parte de la Oficina de Comunicaciones el pasado 9 de octubre de 2023. Se validó el cumplimiento de la acción y se evidenció el cumplimiento del plan en la página web de la Entidad en el siguiente vinculo: https://www.ani.gov.co/sites/default/files/23-10-20-informe_-3er_trimestre_-_servicio_al_ciudadano.pdf_x000D_
_x000D_
Por otro lado, a través de correo electrónico del 27 de noviembre de 2023, el proceso de gestión de talento humano incoporó una actividad preventiva al plan de mejoramiento, relacionada con la socialización del instructivo TPSC-I-006. Se compartió con el equipo el documento a través de correo electrónico y se socializó con todo el equipo de TH. Como evidencia se anexa el registro de asistencia._x000D_
Por lo anterior, se da cumplimiento al 100% del plan de mejoramiento. Se da cierre al plan de mejoramiento y la no conformidad queda pendiente para validar el proximo año su efectividad. (Yuly Andrea Ujueta Castillo )</t>
  </si>
  <si>
    <t>https://anionline.sharepoint.com/:f:/s/PMPMotor/ErYJHAn-5j5GkNIMnNhWnwUBYDTlaYaUc23og2Uts06lHQ?e=wRxjzv</t>
  </si>
  <si>
    <t xml:space="preserve">_x000D_
No se evidenció gestión para dar inicio al proceso administrativo sancionatorio con ocasión del incumplimiento reportado por la Interventoría Inter4g, a través del informe recibido con el radicado ANI No. 20224091278282 del 15 de noviembre de 2022; incumplimiento relacionado con el uso de los recursos de la Subcuenta Predios y la entrega del informe técnico de exclusión del predio PHPV-2-192 al no ser un predio requerido para el proyecto._x000D_
Lo anterior evidencia un incumplimiento de:_x000D_
1.	Función 2.2.2 Funciones o actividades del Equipo de Coordinación y Seguimiento del Proyecto / Manual de Seguimiento a Proyectos e Interventoría y Supervisión contractual (GCSP-M-002):_x000D_
b)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
(…)_x000D_
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
(…)_x000D_
i) De acuerdo con su competencia, tramitar y dar respuesta completa, correcta y oportuna a los requerimientos, peticiones o solicitudes que sean radicadas en la Agencia en relación con el proyecto, solicitando la información o complementos necesarios por parte de la Interventoría del contrato de concesión, cuando a ello haya lugar;_x000D_
2.	Parágrafo 1 Artículo 84 Ley 1474 de 2011 Facultades y deberes de los supervisores y los interventores, según el cual la Supervisión es responsable de mantener informada a la Entidad contratante de los hechos o circunstancias que “puedan poner o pongan en riesgo el cumplimiento del contrato, o cuando tal incumplimiento se presente.”_x000D_
Asimismo, la falta de gestión frente al incumplimiento reportado por la Interventoría impide que se dé cumplimiento al capítulo X del contrato (Sanciones y Esquemas de Apremio) de la parte general del contrato de APP No. 007/2015. _x000D_
</t>
  </si>
  <si>
    <t>Informe de auditoría transversal con énfasis en la gestión predial durante la ejecución de proyectos de infraestructura de transporte a cargo de la Agencia Nacional de Infraestructura</t>
  </si>
  <si>
    <t xml:space="preserve">1. Informe de Interventoría sobre Incumplimiento_x000D_
_x000D_
2. Concepto de las Áreas de Apoyo Involucradas_x000D_
	_x000D_
3. solicitud Formal Inicio de Sancionatorio_x000D_
_x000D_
4. Informe de Cierre_x000D_
</t>
  </si>
  <si>
    <t>28/11/2023 
Mediante radicado ANI 20236040169483 del 10-11-2023 se recibe las unidades de medida del Plan de Mejoramiento por Procesos - PMP  (July Paola Rodríguez Ortiz)
3/05/2024 Mediante memorando con radicado ANI No. 20241020073823 del 02-05-2024 se solicitaron evidencias del cumplimiento del plan de mejoramiento. (July Paola Rodríguez Ortiz)
21/05/2024 
Mediante memorando con radicado ANI No. 20243120079183 del 09-05-2024 la Vicepresidencia Ejecutiva atendió el requerimiento hecho por la Oficina de Control Interno a través del memorando ANI No. 20241020073823 del 02-05-2024; a partir de lo que se concluyó lo siguiente para cada acción de mejoramiento:
1. Informe de Interventoría sobre Incumplimiento: En el capítulo III de la solicitud del inicio del proceso administrativo sancionatorio con radicado ANI No. 20243120015953 del 23-01-2024, y con alcance hecho a través de la comunicación con radicado ANI No. 20243120069343 del 29 de abril de 2024, se sintetizan las gestiones de la Interventoría frente al incumplimiento detectado que dio origen a la no conformidad. Asimismo, hace parte de los anexos de la solicitud del inicio del procedimiento sancionatorio el informe de incumplimiento de la Interventoría Consorcio Infraestructura Inter 4G presentado con la comunicación CI4G-ANI-5284-2022 del 15 de noviembre de 2022.
2. Concepto de las Áreas de Apoyo Involucradas: Las evidencias remitidas no demuestran con claridad el cumplimiento de la acción de mejoramiento.	
3. Solicitud Formal Inicio de Sancionatorio: Se realizó la solicitud formal de Inicio de Sancionatorio mediante memorando No. 20243120015953 del 23 de enero de 2024 y mediante radicado No. 20243120069343 del 29 de abril de 2024 se da alcance dando respuesta a la solicitud de aclaración y complementación de información de sancionatorios con radicado No. 20247070032443 del 19 de febrero de 2024.
4. Informe de Cierre: Las evidencias remitidas no demuestran con claridad el cumplimiento de la acción de mejoramiento.
Por lo anterior, mediante correo electrónico del 21 de mayo de 2024, se solicitó a la Líder del Equipo de Coordinación y Seguimiento del proyecto, las aclaraciones correspondientes para las acciones No. 2 y 4. Debido a que se evidenció el cumplimiento de dos de cuatro acciones de mejoramiento, se establece un porcentaje de avance del 50%. (July Paola Rodríguez Ortiz)
30/05/2024 Mediante correo electrónico se reiteró a la Líder del Equipo atención al correo del 21/05/2024. (July Paola Rodríguez Ortiz)</t>
  </si>
  <si>
    <t>https://anionline.sharepoint.com/:f:/s/PMPMotor/Eh7cR7GpueZGs4drwUswtiwBRY05EDdoKiJoF0241f7BAQ?e=IrnN5j</t>
  </si>
  <si>
    <t>Al verificar una muestra aleatoria de las actas de comités de previa aprobación realizadas en los proyectos seleccionados en la auditoría, no se evidenció cumplimiento de los numerales 6, 8 y 9 del instructivo GCSP-I-016  “PREVIA APROBACIÓN FONDEO POR SOBRECOSTOS PREDIALES A CARGO DE LA ANI”, en lo que se refiere a: i) reunión dentro de los 10 días hábiles siguientes a la radicación del oficio de solicitud por parte del Concesionario, ii) diligenciar y firmar el acta de realización de comité de previa aprobación y iii) pronunciamiento de la ANI respecto a la previa aprobación solicitada por el Concesionario dentro de los 5 días hábiles siguientes a la recepción del original del acta del comité debidamente suscrita por todos los intervinientes, respectivamente.</t>
  </si>
  <si>
    <t>Vicepresidencia de Planeación Riesgos y entorno</t>
  </si>
  <si>
    <t xml:space="preserve">1. Proyecto de Actualización al instructivo GCSP-I-016 “PREVIA APROBACIÓN FONDEO POR SOBRECOSTOS PREDIALES A CARGO DE LA ANI._x000D_
_x000D_
2. Socialización de la Actualización al instructivo GCSPI-016,  al  interior  de  la  ANI, frente  a  las  gerencias involucradas en el proceso._x000D_
_x000D_
3. Socialización de la Actualización al instructivo GCSPI-016, a los Concesionarios e interventorías._x000D_
_x000D_
4. Informe de Cierre_x000D_
</t>
  </si>
  <si>
    <t>30/11/2023 
Mediante radicado ANI 20236040169483 del 10-11-2023 se recibe las unidades de medida del Plan de Mejoramiento por Procesos - PMP  (July Paola Rodríguez Ortiz)
3/05/2024 Mediante memorando con radicado ANI No. 20241020073823 del 02-05-2024 se solicitaron evidencias del cumplimiento del plan de mejoramiento. (July Paola Rodríguez Ortiz)
21/05/2024  -Modificación de fecha- Por medio del memorando con radicado ANI No. 20246040081753 del 14 de mayo de 2024, la Vicepresidencia de Planeación, Riesgos y Entorno solicitó prórroga para dar cumplimiento al plan de mejoramiento hasta el 31 de diciembre de 2024, debido a la “(…) demora en la contratación del personal que se ha presentado en la entidad ha dificultado el cumplimiento de los cronogramas y programas internos.”
Por lo anterior, se establece 31 de diciembre de 2024 como fecha de terminación del plan de mejoramiento. (July Paola Rodríguez Ortiz)</t>
  </si>
  <si>
    <t>https://anionline.sharepoint.com/:f:/s/PMPMotor/EnF3bkPP3GhBk1u-OLz5lMcBG2xVtQcMrWAKeBay4Goh5w?e=7aaYpM</t>
  </si>
  <si>
    <t>No se evidenció que en los comités de previa aprobación se contara con los conceptos previos de la interventoría Joyco S.A.S, lo que da lugar a un incumplimiento de lo establecido en el numeral 7. PARTICIPACIÓN DE LA INTERVENTORIA DEL PROYECTO EN EL COMITÉ DE PREVIA APROBACION DE APORTES del instructivo GCSP-I-016</t>
  </si>
  <si>
    <t xml:space="preserve">1. Recolección de información de los conceptos de Interventoría  _x000D_
_x000D_
2. Socialización al Concesionario e interventoría de instructivo GCSP-I-016 de Previa Aprobación de Aportes. _x000D_
_x000D_
3. Socialización interna de instructivo GCSP-I-016 de Previa Aprobación de Aportes._x000D_
_x000D_
4. Informe de Cierre_x000D_
</t>
  </si>
  <si>
    <t>30/08/2024</t>
  </si>
  <si>
    <t xml:space="preserve">
30/11/2023 _x000D_
Mediante radicado ANI 20236040169483 del 10-11-2023 se recibe las unidades de medida del Plan de Mejoramiento por Procesos - PMP  (July Paola Rodríguez Ortiz)</t>
  </si>
  <si>
    <t>https://anionline.sharepoint.com/:f:/s/PMPMotor/EmYI_pvTTvtDgfW79pQ_j0wBJve3JGbcA0ES2ft8OFD_cw?e=GmPs14</t>
  </si>
  <si>
    <t>5.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t>
  </si>
  <si>
    <t>Informe de evaluación en el marco de la atención al ciudadano y en particular sobre Derechos de Peticiones, Quejas, Reclamos y Sugerencias –Primer semestre 2023.</t>
  </si>
  <si>
    <t>GESTIÓN TECNOLÓGICA</t>
  </si>
  <si>
    <t>GIT Tecnologías de la Información y las Telecomunicaciones</t>
  </si>
  <si>
    <t>Octubre de 2023</t>
  </si>
  <si>
    <t>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23/05/2024 Se realiza modificación del responsable de la NC, pasando de Luz Mary Hernández Villadiego a Yuly Andrea Ujueta Castillo, de acuerdo con correo electrónico de la fecha. (JuanDiego Toro Bautista)</t>
  </si>
  <si>
    <t>https://anionline.sharepoint.com/:f:/s/PMPMotor/Eib-eYrhy4pNqEnzwcrj1aIBesREUVFin0RsUjPqqk8r8w?e=HvGs7Y</t>
  </si>
  <si>
    <t>Se evidenciaron incumplimientos reiterativos a los términos de respuesta establecidos en el artículo 14 del Código de Procedimiento Administrativo y de lo Contencioso Administrativo (Ley 1437 de 2011, modificado por la Ley 1755 de 2015), toda vez que en la muestra auditada el 28% del total de (300) registros, se tramitaron de manera extemporánea.</t>
  </si>
  <si>
    <t>Vicepresidencia Ejecutiva - Vicepresidencia de Gestión Contractual - Vicepresidencia de Gestión Corporativa</t>
  </si>
  <si>
    <t xml:space="preserve">Mediante Rad. 20234000180953 del 01/12/2023, la Vicepresidencia de Gestión Corporativa, realiza dos (2) precisiones relacionadas con las NO Conformidades: 3984 y 3985:_x000D_
En lo pertinente con la NO Conformidad 3984, informan sobre el análisis efectuado sobre los Rad. 20234090434822 (El sistema Orfeo, NO tomó la respuesta valida, debido a que es un memorando) y Rad. 20234090586182 (informan que se dio respuesta con posterioridad, se brindará una capacitación al equipo de Talento Humano._x000D_
En lo que respecta a la No Conformidad 3985, indican que es competencia de la Vicepresidencia Ejecutiva._x000D_
</t>
  </si>
  <si>
    <t>13/12/2023</t>
  </si>
  <si>
    <t xml:space="preserve">
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26/12/2023 Mediante correo electrónico del 22/12/2023, la Vicepresidencia Ejecutiva, remitió el plan de mejoramiento el cual contiene de manera detallada las acciones de mejora a desarrollar frente a las no conformidades presentadas.
Se describieron las siguientes acciones de mejora,con fecha de finalización  30/12/2024.
1. Con los colaboradores que apoyan a las gerencias de la Vicepresidencia en las labores administrativas se continuará el seguimiento semanal a las PQR, para evitar que se incumpla el término de respuesta
2. Solicitar capacitación en el manejo del sistema ORFEO para los colaboradores de la Vicepresidencia Ejecutiva.
3. Enviar correos masivos al personal de la VEJ recordando la importancia de atender oportunamente las peticiones a su cargo.
 (Luz Mary Hernández Villadiego)
26/12/2023 Mediante memorando Rad. 20234000198343 del 21/12/2023, la Vicepresidencia de Gestión Corporativa, realiza una solicitud de cierre de la presente NO Conformidad. La OCI, advierte que es una NO Conformidad compartida en donde las acciones propuestas por la Vicepresidencia Ejecutiva vncen el 30/12/2024. (Luz Mary Hernández Villadiego)
27/12/2023 Mediante Memorando Rad. 20236010204743 del 27/12/2023, la VPRE, remitió a la OCI, el plan de mejoramiento, con las siguientes acciones; así:
1.	Acción: Verificar semanalmente y emitir alerta a las Gerencias de la VPRE cuando se evidencien PQRS que se reportan fuera de termino en el ORFEO (cuando aplique).
2.	Realizar seguimiento a la gestión de alertas de PQRS de cada gerencia, según la verificación mensual remitida por El Equipo de Servicio al ciudadano.
3.	Realizar seguimiento trimestral a las alertas preliminares preventivas emitidas por parte de la OCI (cuando aplique).
 (Luz Mary Hernández Villadiego)
28/12/2023 Mediante memorando Rad. 20231020208323 del 28/12/2023, la OCI, informó a la VP- Gestión Corporativa que las acciones de mejoramiento implementadas :
- Se dispuso realizar una sesión virtual de capacitación al GIT-Talento Humano, en temas relacionados a derechos de petición, términos de respuesta a las PQRSy el correcto manejo documental del Orfeo. Por consiguiente, teniendo en cuenta que la presente No Conformidad involucra a varias depedencias, en lo que respecta a la vicepresidencia de Gestión Corporativa las acciones de mejoramieno implementadas se tomarán como cumplidas para esa depedencia. (Luz Mary Hernández Villadiego)
28/12/2023 Mediante memorando Rad. 20231020208483 del 28/12/2023, la OCI, informó a la VPRE, que en atención al Rad. 20236010204743 del 27/12/2023, se había incluido en el PMP, las acciones propuestas por esa dependencia. (Luz Mary Hernández Villadiego)</t>
  </si>
  <si>
    <t>https://anionline.sharepoint.com/:f:/s/PMPMotor/EngLPHu3xXtFiHszffLeocIBXudv0kAE4qSFnyP4gubMEg?e=zEmW4f</t>
  </si>
  <si>
    <t>2.	Se evidenció ausencia de respuesta a solicitudes, incumpliendo lo establecido en el art. 14 de la Ley 1437 de 2011, que, en el consolidado del segundo semestre de 2022, representa el 18%, del total de la muestra auditada (300) registros.</t>
  </si>
  <si>
    <t>Vicepresidencia de Gestión Contractual - Vicepresidencia Ejecutiva - Vicepresidencia de Planeación, Riesgos y Entorno - Vicepresidencia Jurídica</t>
  </si>
  <si>
    <t xml:space="preserve">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
_x000D_
1. Con los colaboradores que apoyan a las gerencias de la Vicepresidencia en las labores administrativas se continuará el seguimiento semanal a las PQR, para evitar que se incumpla el término de respuesta._x000D_
2. Solicitar capacitación en el manejo del sistema ORFEO para los colaboradores de la Vicepresidencia Ejecutiva_x000D_
3. Enviar correos masivos al personal de la VEJ recordando la importancia de atender oportunamente las peticiones a su cargo._x000D_
</t>
  </si>
  <si>
    <t>26/12/2023</t>
  </si>
  <si>
    <t>30/12/2024</t>
  </si>
  <si>
    <t>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27/12/2023 Mediante Memorando Rad. 20236010204743 del 27/12/2023, la VPRE, remitió a la OCI, el plan de mejoramiento, con las siguientes acciones; así:
1.	Acción: Verificar semanalmente y emitir alerta a las Gerencias de la VPRE cuando se evidencien PQRS que se reportan fuera de termino en el ORFEO (cuando aplique).
2.	Realizar seguimiento a la gestión de alertas de PQRS de cada gerencia, según la verificación mensual remitida por El Equipo de Servicio al ciudadano.
3.	Realizar seguimiento trimestral a las alertas preliminares preventivas emitidas por parte de la OCI (cuando aplique).
 (Luz Mary Hernández Villadiego)
28/12/2023 Mediante memorando Rad. 20231020208483 del 28/12/2023, la OCI, informó a la VPRE, que en atención al Rad. 20236010204743 del 27/12/2023, se había incluido en el PMP, las acciones propuestas por esa dependencia. (Luz Mary Hernández Villadiego)
23/05/2024 Se realiza modificación del responsable de la NC, pasando de Luz Mary Hernández Villadiego a Yuly Andrea Ujueta Castillo, de acuerdo con correo electrónico de la fecha. (JuanDiego Toro Bautista)</t>
  </si>
  <si>
    <t>https://anionline.sharepoint.com/:f:/s/PMPMotor/EsoYhW782S5Bk9Dky3yzp5gBUGIxsC66y0r8BhqXz9DfoA?e=scUrn0</t>
  </si>
  <si>
    <t>Respuestas extemporáneas al Congreso de la República. Se evidenció incumplimiento en el término de atención del 14% de las solicitudes provenientes del Congreso de la República, previsto en el art. 258 de la ley 5 de 1992.</t>
  </si>
  <si>
    <t xml:space="preserve">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
_x000D_
El enlace de la VEJ elaborará estadística mensual sobre la atención por parte de la VEJ de todos los requerimientos provenientes del Congreso, que le sean asignados verificando que sean respondidos dentro de los términos solicitados._x000D_
</t>
  </si>
  <si>
    <t>https://anionline.sharepoint.com/:f:/s/PMPMotor/Emvm_R8ifZVHls5GhACjhmgBASY8ELwst1vUlPU0wYDs5g?e=p8RjxY</t>
  </si>
  <si>
    <t>Vicepresidencia de Gestión Contractual - Vicepresidencia Ejecutiva - Vicepresidencia Jurídica</t>
  </si>
  <si>
    <t xml:space="preserve">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
_x000D_
1. Con los colaboradores que apoyan a las gerencias de la Vicepresidencia en las labores administrativas se continuará el seguimiento semanal a las PQR, para evitar que se incumpla el término de respuesta._x000D_
2. Solicitar capacitación en el manejo del sistema ORFEO para los colaboradores de la Vicepresidencia Ejecutiva._x000D_
3. Enviar correos masivos al personal de la VEJ recordando la importancia de atender oportunamente las peticiones a su cargo._x000D_
</t>
  </si>
  <si>
    <t>https://anionline.sharepoint.com/:f:/s/PMPMotor/EiguDbn1Lb5KjRrbRj71UtsB5_KOW2y9RsAyq8sOVH2NYA?e=t2nrey</t>
  </si>
  <si>
    <t xml:space="preserve">No se evidenció que la interventoría entregue los informes mensuales dentro del plazo contractual establecido de los primeros 5 días hábiles de cada mes; sin embargo, esta es una de sus obligaciones contractuales, consignada en la cláusula 5.2 del Contrato de Interventoría No. VGCON-532 de 2022 y la sección 2.4 del plan de cargas de interventoría, según se cita a continuación:_x000D_
“(…) 2.4. INFORMES Y CRONOGRAMA_x000D_
(…) 2.4.1. Informes._x000D_
El Interventor deberá presentar informes que se detallan a continuación, sin perjuicio de los demás informes que le solicite la ANI._x000D_
(…) (iii) Informes Mensuales_x000D_
El Interventor deberá preparar y presentar a la ANI dentro de los cinco (5) primeros días hábiles de cada mes, un Informe mensual que, metodológicamente, comprenderá una parte ejecutiva y otra de temas generales. (…)” </t>
  </si>
  <si>
    <t>Auditoria a la función pública de Supervisión e Interventoría del proyecto portuario Sociedad Puerto Bahía Colombia de Urabá - Puerto Antioquia</t>
  </si>
  <si>
    <t>Puerto Antioquia</t>
  </si>
  <si>
    <t>Diciembre de 2023</t>
  </si>
  <si>
    <t xml:space="preserve">1. Antes de la radicación a la ANI del Informe Mensual de Interventoría, la Interventoría presentará mediante correo electrónico a cada uno de los apoyos de la supervisión el capítulo correspondiente a cada una de las áreas con el fin de evidenciar o no posibles faltas de información; esta evidencia se hará mediante el registro del envío, el cual será anexado en los soportes del Informe Mensual _x000D_
2. Radicación de los informes mensuales de Intervntoría dentro cinco (5) primeros días hábiles de cada mes._x000D_
</t>
  </si>
  <si>
    <t>20/12/2023</t>
  </si>
  <si>
    <t>30/05/2024</t>
  </si>
  <si>
    <t xml:space="preserve">
29/02/2024 Mediante correo electrónico el Líder del Equipo de Coordinación y Seguimiento presentó soportes que contribuyen a acreditar el cumplimiento de la acción de mejoramiento No. 2, correspondientes a las evidencias de radicación de los informes de interventoría correspondientes a noviembre y diciembre de 2023 y a enero de 2024 dentro de los tiempos contractuales; comunicaciones con radicado ANI No. 20234091392152 del 05-12-23, 20244090010402 del 05-01-24 y 20244090141132 del 05-02-24. La OCI dio respuesta al correo electrónico, dando recomendaciones respecto a la acreditación total del cumplimiento del plan de mejoramiento. (Adriana Barrios Rodríguez)
1/03/2024 Mediante correo electrónico, el Líder del Equipo de Coordinación y Seguimiento remitió evidencias de la remisión de los informes preliminares de interventoría correspondientes a diciembre de 2023 y a enero de 2024, antes de su radicación en la Entidad. Lo anterior contribuyendo al cumplimiento de la acción de mejoramiento No. 1. (Adriana Barrios Rodríguez)
4/03/2024 Mediante correo electrónico, el Líder del Equipo de Coordinación y Seguimiento remitió las evidencias de cumplimiento del plan de mejoramiento en lo que corresponde al informe de febrero de 2024.  (Adriana Barrios Rodríguez)
9/05/2024 A la fecha se ha evidenciado que se ha cumplido con las acciones de mejoramiento a abril de 2024, lo que permitiría registrar un avance del 86%. (Adriana Barrios Rodríguez)
6/06/2024 Mediante correo electrónico, el Líder del Equipo de Coordinación y Seguimiento remitió las evidencias de cumplimiento del plan de mejoramiento en lo que corresponde al informe de mayo de 2024; por lo tanto, se establece cumplimiento al 100% del plan de mejoramiento. Pendiente análisis de efectividad.   (Adriana Barrios Rodríguez)</t>
  </si>
  <si>
    <t>https://anionline.sharepoint.com/:f:/s/PMPMotor/ElpoUdOySWhOoVeHn8NVjnIBiryX_sqWX0PCSqOFepZdqA?e=o2WV8p</t>
  </si>
  <si>
    <t xml:space="preserve">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
Lo anterior se observó en los siguientes contratos: _x000D_
	Contratos cuya ejecución se encuentra a cargo de la Vicepresidencia Jurídica: Contratos VJ-142-2023, VJ-480-2023, VJ-486-2023, VJ-515-2022, VJ-519-2022 y VJ-179-2023 </t>
  </si>
  <si>
    <t>Auditoría al Proceso de Contratación en la Agencia Nacional de Infraestructura</t>
  </si>
  <si>
    <t>https://anionline.sharepoint.com/:f:/s/PMPMotor/EpHL9FGqq-pCqCZxWz3g-vEBTVTPUvPqAacjNpz2OhkfxQ?e=mKoIdg</t>
  </si>
  <si>
    <t>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
Lo anterior se observó en los siguientes contratos: _x000D_
(...)_x000D_
	Contratos cuya ejecución se encuentra a cargo Vicepresidencia Ejecutiva: Contrato VEJ-499-2023.</t>
  </si>
  <si>
    <t>Vicepresidencia de Gestión Contractual - Vicepresidencia Ejecutiva</t>
  </si>
  <si>
    <t>https://anionline.sharepoint.com/:f:/s/PMPMotor/EuwoJcV9SCRAiSaShh2VlSQBRzYzc1Y32miyuqV6e1Gmbw?e=7SSf3Q</t>
  </si>
  <si>
    <t>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
Lo anterior se observó en los siguientes contratos: _x000D_
(...)_x000D_
	Contratos cuya ejecución se encuentra a cargo Vicepresidencia de Planeación, Riesgos y Entorno: Contratos VJ-VPRE-MC-001-2023 y VPRE-626-2022.</t>
  </si>
  <si>
    <t>Auditoría "Proceso de contratación en la Agencia Nacional de Infraestructura"</t>
  </si>
  <si>
    <t>Vicepresidencia de Gestión Contractual Vicepresidencia de Planeación Riesgos y entorno._x000D_
Vicepresidencia Ejecutiva._x000D_
Vicepresidencia Jurídica.</t>
  </si>
  <si>
    <t>1. Realizar el cargue de los documentos en el SECOP II con el usuario del supervisor del contrato.
2. Reiterar al equipo de trabajo la verificación periódica del cargue de los documentos que evidencian la ejecución de los contratos en el SECOP II</t>
  </si>
  <si>
    <t>30/01/2024 Se incorpora el Plan de Mejora, informado mediante correo electrónico de fecha 30 de enero de 2024. (Juan Diego Toro Bautista)</t>
  </si>
  <si>
    <t>https://anionline.sharepoint.com/:f:/s/PMPMotor/EtlWgLwge9NMkpgkT1_GqJ8BnxcV0OR8GKVJj7j3umczZA?e=M6cqw2</t>
  </si>
  <si>
    <t>SOLICITUDES EXTEMPORÁNEAS ANTE LA COMISIÓN NACIONAL DEL SERVICIO CIVIL PARA REALIZAR ANOTACIONES EN EL REGISTRO PÚBLICO DE CARRERA ADMINISTRATIVA.
Se evidenció extemporaneidad en las solicitudes presentadas por el Grupo Interno de Trabajo de Talento Humano a la Comisión Nacional del Servicio Civil – a través de la plataforma SIMO 4.0 para realizar anotaciones en el Registro Público de Carrera Administrativa a los funcionarios públicos de carrera administrativa cuyos Nos. de identificación terminan en xxxx522, xxxx440 y xxxx354, situación que contraría lo establecido en el numeral 1 de la Circular 011 de 2022, emitida por la Comisión Nacional del Servicio Civil con el fin de evitar la posible materialización de riesgos asociados al proceso de selección de personal en la Entidad.</t>
  </si>
  <si>
    <t>Informe de seguimiento Circular 010 de 2020 de la CNSC y Directiva 015 de 2022 de la PGN</t>
  </si>
  <si>
    <t>Mediante radicado No. 20244030018093 del 26/01/2024 el Grupo Interno de Trabajo de Talento Humano remitió la siguiente acción de mejora:_x000D_
_x000D_
"Ajustar la base de datos de registro (excel) para evidenciar las fechas límite para el registro en el RPCA de las novedades de servidores de carrera."</t>
  </si>
  <si>
    <t xml:space="preserve">
4/03/2024 Mediante correo electrónico solicité al Grupo Interno de Trabajo de Talento Humano el soporte de las evidencias del cumplimiento de las acciones de mejora propuestas para la No Conformidad, toda vez que la fecha de cumplimiento fue el 29/02/2024. (Keiri Yulith Araújo Rodríguez)
19/03/2024 Mediante correo electrónico del 4/03/2024, el G.I.T. de Talento Humano informó sobre la implementación en la base de datos de control de la columna denominada "fecha límite", en la que se hace indica sobre el plazo máximo de la presentación de solicitudes de anotaciones en el Registro Público de Carrera Administrativa ante la CNSC, lo cual se implementó, de acuerdo con lo informado en el correo electrónico, desde el 10 de enero de 2024. (Keiri Yulith Araújo Rodríguez)</t>
  </si>
  <si>
    <t>https://anionline.sharepoint.com/:f:/s/PMPMotor/EuxQMzBoBn5LnpxefF6cNEoBZLGuPOKCOS0lx-4R6iPFwQ?e=0Aulrg</t>
  </si>
  <si>
    <t>NO CONFORMIDAD No. 1. INCUMPLIMIENTO DE LO ESTABLECIDO EN EL ACTIVIDAD No. 1 DEL PROCEDIMIENTO BITÁCORA DE PROYECTO CÓDIGO SEPG-P-001 VERSIÓN 002._x000D_
No se observó soporte del cumplimiento de la actividad No. 1 del procedimiento denominado “BITÁCORA DE PROYECTO” código SEPG-P-001 versión 002. (Solicitar al Gerente de Planeación la codificación para Estructurar y/o Contratar nuevos proyectos, para realizar modificaciones Contractuales a proyectos existentes o para proyectos de Mayor Cuantía. El correo debe contener el objeto del contrato o de la modificación contractual y el nombre del proyecto al cual se hace referencia.), situación que se evidenció en las siguientes bitácoras de modificaciones contractuales: _x000D_
Vicepresidencia de Gestión Contractual_x000D_
•	OTROSÍ 4 Nueva Sociedad Portuaria Zona Atlántica S.A_x000D_
•	OTROSÍ 13 Aeropuerto Internacional Alfonso Bonilla Aragón_x000D_
 Vicepresidencia Ejecutiva_x000D_
•	OTROSÍ 1 Troncal del Magdalena 2 Sabana de Torres Curumaní_x000D_
•	OTROSÍ 27 Armenia Pereira Manizales</t>
  </si>
  <si>
    <t xml:space="preserve">Procedimiento Bitácora de Proyecto </t>
  </si>
  <si>
    <t>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
2. Ajustar y actualizar el Procedimiento “BITÁCORA DE PROYECTO” Código SEPG-P-001.</t>
  </si>
  <si>
    <t xml:space="preserve">
1/02/2024 1. Mediante radicado No. 20246010001773 del 4 de enero de 2024 la VPRE suscribe el Plan de Mejoramiento a la Oficina de Control Interno. (Aurora Andrea Reyes Saavedra)</t>
  </si>
  <si>
    <t>22/12/2023</t>
  </si>
  <si>
    <t>https://anionline.sharepoint.com/:f:/s/PMPMotor/Ev1rI15yL05MjBGmdFT_BL4BeZvxW4JE6lsOItwkXZvxQQ?e=Ugiibc</t>
  </si>
  <si>
    <t xml:space="preserve">NO CONFORMIDAD No. 2. INCUMPLIMIENTO DE LO ESTABLECIDO EN EL ACTIVIDAD No. 3 DEL PROCEDIMIENTO BITÁCORA DE PROYECTO CÓDIGO SEPG-P-001 VERSIÓN 002._x000D_
No se observó soporte del cumplimiento de la actividad No. 3 del procedimiento denominado “BITÁCORA DE PROYECTO” código SEPG-P-001 versión 002. (3. Generar el nuevo código de identificación de proyecto y enviarlo a la Vicepresidencia responsable de realizar la Bitácora de Proyecto // Responsable: Gerente de Planeación.), situación que se evidenció en las siguientes bitácoras de modificaciones contractuales: _x000D_
Vicepresidencia de Gestión Contractual_x000D_
•	OTROSÍ 4 Nueva Sociedad Portuaria Zona Atlántica S.A_x000D_
•	OTROSÍ 13 Aeropuerto Internacional Alfonso Bonilla Aragón_x000D_
 Vicepresidencia Ejecutiva_x000D_
•	OTROSÍ 1 Troncal del Magdalena 2 Sabana de Torres Curumaní_x000D_
•	OTROSÍ 27 Armenia Pereira Manizales_x000D_
_x000D_
</t>
  </si>
  <si>
    <t xml:space="preserve">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
2. Ajustar y actualizar el Procedimiento “BITÁCORA DE PROYECTO” Código SEPG-P-001._x000D_
</t>
  </si>
  <si>
    <t>https://anionline.sharepoint.com/:f:/s/PMPMotor/EjelJkj-E31Pufl1NJWEZlQBvlwe64MZ2jiNK1XujK_PPw?e=h0s0yj</t>
  </si>
  <si>
    <t xml:space="preserve">_x000D_
NO CONFORMIDAD No. 3. INCUMPLIMIENTO DE LO ESTABLECIDO EN EL ACTIVIDAD No. 13 DEL PROCEDIMIENTO BITÁCORA DE PROYECTO CÓDIGO SEPG-P-001 VERSIÓN 002._x000D_
No se observó soporte del cumplimiento de la actividad No. 13 del procedimiento denominado “BITÁCORA DE PROYECTO” código SEPG-P-001 versión 002. (13. Categorizar el correo electrónico de Outlook de acuerdo al Instructivo "Categorización de Correos”, esta categorización será identificada con el nombre del proyecto.), situación que se evidenció en las siguientes bitácoras de modificaciones contractuales: _x000D_
Vicepresidencia de Gestión Contractual_x000D_
•	OTROSÍ 4 Nueva Sociedad Portuaria Zona Atlántica S.A_x000D_
•	OTROSÍ 13 Aeropuerto Internacional Alfonso Bonilla Aragón_x000D_
_x000D_
 Vicepresidencia Ejecutiva_x000D_
_x000D_
•	OTROSÍ 1 Troncal del Magdalena 2 Sabana de Torres Curumaní_x000D_
•	OTROSÍ 27 Armenia Pereira Manizales_x000D_
</t>
  </si>
  <si>
    <t>https://anionline.sharepoint.com/:f:/s/PMPMotor/Elb3m1NzspJMlJRocDEmZUMBaZvYQbRg4BiBv9V1vnmytg?e=Ab4Sml</t>
  </si>
  <si>
    <t xml:space="preserve">NO CONFORMIDAD No. 4. INCUMPLIMIENTO DE LO ESTABLECIDO EN EL ACTIVIDAD No. 15 DEL PROCEDIMIENTO BITÁCORA DE PROYECTO CÓDIGO SEPG-P-001 VERSIÓN 002._x000D_
No se observó soporte del cumplimiento de la actividad No. 15 del procedimiento denominado “BITÁCORA DE PROYECTO” código SEPG-P-001 versión 002. (15. Diligenciar la matriz de seguimiento al proyecto según lo establecido en la Resolución 959 del 30 de agosto de 2013. Guardar en la carpeta compartida la matriz de seguimiento al proyecto. (Ya sea de Estructuración, Contratación, Modificaciones contractuales o proyectos de funcionamiento u operación)), situación que se evidenció en la siguiente bitácora de modificación contractual: _x000D_
_x000D_
Vicepresidencia Ejecutiva_x000D_
_x000D_
•	OTROSÍ 1 Troncal del Magdalena 2 Sabana de Torres Curumaní_x000D_
</t>
  </si>
  <si>
    <t>https://anionline.sharepoint.com/:f:/s/PMPMotor/EntZLPZs4NxLqfI3_vPSzpoBwWlfRiG6DYnmOUt4fZU4xg?e=CDX4wd</t>
  </si>
  <si>
    <t>	Debido a que la Entidad no ha implementado los lineamientos establecidos en el Manual Operativo del Modelo Integrado de Planeación – MIPG, en materia de riesgos de seguridad de la información, en donde se señalan herramientas que permiten la adopción de la metodología para administrar los riesgos de seguridad de la información y teniendo en cuenta los resultados del cumplimiento de las responsabilidades asignadas a la segunda línea de defensa en materia de riesgos, se evidenció un incumplimiento al artículo 2.2.23.2 del Decreto 1499 de 2017, en donde se establece que “la actualización del Modelo Estándar de Control Interno para el Estado Colombiano - MECI, se efectuará a través del Manual Operativo del Modelo Integrado de Planeación y Gestión - MIPG, el cual será de obligatorio cumplimiento y aplicación para las entidades y organismos a que hace referencia el artículo 5 de la Ley 87 de 1993.”</t>
  </si>
  <si>
    <t>Administración del riesgo</t>
  </si>
  <si>
    <t>Equipo sistemas de información y tecnología.</t>
  </si>
  <si>
    <t xml:space="preserve">
14/03/2024 Se envió correo electrónico a los responsables, requiriendo el plan de mejoramiento para la no conformidades. Se les da plazo hasta el 15 de abril de 2024. (Yuly Andrea Ujueta Castillo )</t>
  </si>
  <si>
    <t>https://anionline.sharepoint.com/:f:/s/PMPMotor/EjMAqj0WnLZNnmJBJQwxnbEBD8C_IEEJMqozQ7s4kc2efw?e=GvFqkd</t>
  </si>
  <si>
    <t>	Se evidenció que la segunda línea de defensa relacionada con la gestión del riesgo de seguridad de la información no cumple con la aplicación de las recomendaciones relacionadas con la implementación de estrategias para abordar la metodología asociada a la administración de los riesgos de seguridad de la información, generadas en las evaluaciones del control interno, incumpliendo de esta manera el literal g del artículo 4 de la Ley 87 de 1993, donde se señala que toda entidad bajo la responsabilidad de sus directivos debe por lo menos implementar los aspectos que deben orientar la aplicación del control interno, entre estos aspectos se encuentra la aplicación de las recomendaciones resultantes de las evaluaciones del control interno como elemento para el Sistema de Control Interno.</t>
  </si>
  <si>
    <t>https://anionline.sharepoint.com/:f:/s/PMPMotor/Ehqs5QD83NZCtIA7CcIsUQcBQGkbKTg47qohTLmPYirJbA?e=Qqfwb3</t>
  </si>
  <si>
    <t>Para el Equipo de Coordinación y Seguimiento:_x000D_
_x000D_
No se evidenció un pronunciamiento oportuno de aceptación o negación por parte de la ANI ante solicitudes del Concesionario con relación al reconocimiento de Eventos Eximentes de Responsabilidad._x000D_
_x000D_
Por lo tanto, se identifica incumplimiento a la parte General del Contrato de Concesión N. 012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t>
  </si>
  <si>
    <t>Informe de auditoría a la función pública de la Supervisión y de Interventoría asociadas al proyecto Santana - Mocoa - Neiva</t>
  </si>
  <si>
    <t>Santana - Mocoa - Neiva</t>
  </si>
  <si>
    <t>1) Remitir oficio al Concesionario como respuesta parcial a la solicitud de EER en un término máximo de quince (15) días, indicando que el tema se encuentra en estudio y que el trámite de la solicitud incluye el análisis y concepto del interventor y de los diferentes GIT de la ANI responsables de la coordinación y seguimiento del proyecto. 25%_x000D_
2) Requerir a la Interventoría para que emita los conceptos de las_x000D_
solicitudes de los Eventos Eximentes de Responsabilidad solicitados por_x000D_
el Concesionario en un plazo máximo de diez (10) días calendario. 25%_x000D_
3) Tratar el tema del Evento Eximente en reunión de seguimiento del proyecto o en una reunión citada para tal fin, para realizar previo a_x000D_
emitir concepto una revisión rápida del cumplimiento de los requisitos_x000D_
establecidos en el contrato. 25%_x000D_
4) Solicitar al equipo de Coordinación y Seguimiento del proyecto, emitir_x000D_
concepto sobre los Eventos Eximentes de Responsabilidad en un plazo máximo de siete (7) días hábiles para lo cual se deberá contar_x000D_
previamente con el concepto del interventor. 25%_x000D_
5) Informe de cierre.</t>
  </si>
  <si>
    <t>16/02/2024</t>
  </si>
  <si>
    <t xml:space="preserve">
16/02/2024 Se recibió plan de mejoramiento a través de la comunicación ANI No. 20243050014613 del 19/02/2024, que tuvo respuesta de la OCI a través de la comunicación ANI No. 20241020030833 del 16/02/2024. (July Paola Rodríguez Ortiz)</t>
  </si>
  <si>
    <t>https://anionline.sharepoint.com/:f:/s/PMPMotor/EsOfoCAkGJVDlGM-ctag1WcBoh4nHrbW-QqJqy9ruRXXyA?e=YYAhqy</t>
  </si>
  <si>
    <t xml:space="preserve">Para el Equipo de Coordinación y Seguimiento:_x000D_
_x000D_
Se evidenció que no hay respuesta oportuna a las comunicaciones radicadas por parte de la interventoría Interra TLS, acorde a los tiempos establecidos en el Plan de Cargas (PROCEDIMIENTO PARA LA APROBACIÓN DE DOCUMENTOS Y DE LAS DEMÁS SOLICITUDES) _x000D_
del contrato VEJ-634 de 2022, establecidos de la siguiente manera:_x000D_
_x000D_
“Todas las solicitudes que la ANI y el Interventor eleven entre sí, deberán ser resueltas dentro de los quince (15) Días Hábiles contados a partir del Día siguiente a su recibo. Lo anterior, sin perjuicio de lo establecido en el numeral 16 del artículo 25 de la Ley 80 de 1993, respecto de las solicitudes que presente el Interventor en relación con aspectos derivados de la ejecución del Contrato de Interventoría.” </t>
  </si>
  <si>
    <t>Informe de auditoría a la función pública de la Supervisión y de Interventoría asociadas al proyecto de concesión carretera Santana – Mocoa – Neiva</t>
  </si>
  <si>
    <t>ACCIONES CORRECTIVAS_x000D_
1) Implementar la base de datos que permita realizar el Control y_x000D_
Seguimiento Periódico a las solicitudes de la Interventoría. 50%_x000D_
_x000D_
ACCIONES PREVENTIVAS_x000D_
2) Manual de Interventoría y Supervisión. 50%_x000D_
_x000D_
INFORME DE CIERRE_x000D_
3) Informe de cierre.</t>
  </si>
  <si>
    <t xml:space="preserve">
16/02/2024 Se recibió plan de mejoramiento a través de la comunicación ANI No. 20243050014613 del 19/02/2024, que tuvo respuesta de la OCI a través de la comunicación ANI No. 20241020030833 del 16/02/2024. (July Paola Rodríguez Ortiz)
3/05/2024 Mediante memorando con radicado ANI No. 20241020073823 del 02-05-2024 se solicitaron evidencias del cumplimiento del plan de mejoramiento. (July Paola Rodríguez Ortiz)
21/05/2024 _x000D_
Por medio del memorando con radicado ANI No. 20243050079583 del 09-05-2024 la Gerencia del Proyecto remitió el informe de cierre al igual que copia de la base de datos de correspondencia, mencionada en la acción de mejoramiento No. 1, y el manual de interventoría y supervisión contractual, mencionado en la acción de mejoramiento No. 2. Demostrando así el cumplimiento del plan de mejoramiento._x000D_
 (July Paola Rodríguez Ortiz)</t>
  </si>
  <si>
    <t>https://anionline.sharepoint.com/:f:/s/PMPMotor/EsvVdjGaUlRCmHjMRCAXqvsBAWRiXNfws0RWdDmbbDcvNw?e=aCNZdG</t>
  </si>
  <si>
    <t xml:space="preserve">Para la Interventoría:_x000D_
_x000D_
No se evidenció que la Interventoría atienda las solicitudes que realiza la ANI y/o el Concesionario, acordé a los términos establecidos en el Plan de Cargas (Área Administrativa) del contrato VEJ-634 de 2022, establecidos de la siguiente manera:_x000D_
_x000D_
“Para lo anterior, una vez realizada la solicitud o consulta, mediante cualquier medio, el Interventor proyectará la respuesta y la pondrá a consideración de la ANI, en los siguientes plazos:_x000D_
_x000D_
Si se trata de solicitudes o consultas hechas por la ANI: _x000D_
Las peticiones deberán ser resueltas dentro de los siguientes plazos y se contarán a partir del día siguiente _x000D_
a la fecha de su radicación en el Interventor:_x000D_
_x000D_
a) Peticiones generales o particulares: Quince (15) Días Hábiles; _x000D_
b) Expedición de certificaciones: Diez (10) Días Hábiles, salvo que se trate de certificaciones laborales, para lo cual se dispone de tres (3) Días Hábiles; _x000D_
c) Peticiones con el propósito de obtener copias de documentos: Diez (10) Días Hábiles para comunicar al peticionario, en concordancia con la resolución interna de la ANI que fija el plazo para su entrega.  _x000D_
d) Consultas en materia de gestión contractual: Treinta (30) Días Hábiles; _x000D_
e) Solicitudes de información realizadas por los Senadores y Representantes de la República, en ejercicio del control político y los organismos de control: La ANI tiene cinco (5) días calendario. Para este último caso en particular, el interventor tendrá la obligación de remitir la respuesta solicitada por la ANI en un término no mayor _x000D_
a dos (2) días calendario, una vez reciba el equerimiento.” </t>
  </si>
  <si>
    <t>ACCIONES CORRECTIVAS_x000D_
1) Implementar medidas de Control y Seguimiento Periódico a las_x000D_
solicitudes recibidas. 33.33%_x000D_
ACCIONES PREVENTIVAS_x000D_
2) Comunicado de la Dirección de la Interventoría a todas las áreas del_x000D_
equipo de la Interventoría con la directriz de verificación de tiempos para cada tipo de solicitud. 33.33%_x000D_
3) Optimización interna de los tiempos de respuesta establecidos_x000D_
contractualmente. 33.33%</t>
  </si>
  <si>
    <t>https://anionline.sharepoint.com/:f:/s/PMPMotor/EmsD2oNyShFHm1uktpJ-4skBYhvAxDi9KJkLLOYANVS_wg?e=dAm2it</t>
  </si>
  <si>
    <t xml:space="preserve">Para la Interventoría:_x000D_
_x000D_
No se evidenció que la Interventoría entregue los informes mensuales dentro de los plazos establecidos en el Plan de Cargas (Sección Ordenes, comunicaciones e Informes. _x000D_
Clausula Informes.) del contrato VEJ-634 de 2022, establecidos de la siguiente manera:_x000D_
_x000D_
La interventoría entrega los informes dentro de los plazos definidos contractualmente: 3) Informes mensuales (Dentro de los primeros 10 o 15 días calendario de cada mes, según indique el contrato de interventoría). </t>
  </si>
  <si>
    <t>ACCIONES CORRECTIVAS_x000D_
1) Control y Seguimiento a los componentes del informe, con el fin de contar con la información en el tiempo estipulado. 50%_x000D_
_x000D_
ACCIONES PREVENTIVAS_x000D_
2) Comunicado de la Dirección de la Interventoría a todas las áreas del_x000D_
equipo de la Interventoría con la directriz de entrega oportuna. 50%</t>
  </si>
  <si>
    <t>https://anionline.sharepoint.com/:f:/s/PMPMotor/EmrRdLLsShhIlj80oaUrQHQBjm7pHlPlB9K91pWVbSNUSQ?e=hZDWMK</t>
  </si>
  <si>
    <t>EXTEMPORANEIDAD EN LA APROBACIÓN DE LA POLÍTICA DE PREVENCIÓN DEL DAÑO ANTIJURÍDICO EN LA AGENCIA NACIONAL DE INFRAESTRUCTURA PARA EL PERIODO 2024 – 2025._x000D_
_x000D_
Como se ilustró en el informe, se evidenció que en los meses de noviembre y diciembre de 2023 no fue aprobada la Política de Prevención del Daño Antijurídico en la Agencia Nacional de Infraestructura, situación que contraría lo establecido en el numeral 2.7 de la Circular Externa 9 del 24 de julio de 2023, emitida por la Agencia Nacional de Infraestructura, que a la letra indica:_x000D_
_x000D_
“Las entidades públicas del orden nacional deben registrar la Política de Prevención del Daño Antijurídico aprobada por el Comité de Conciliación en el software de prevención Sistema Único de Gestión e Información litigiosa del Estado e-Kogui, dentro de los meses de noviembre y diciembre de 2023 y a partir de allí cada dos (2) años durante el mismo período.”_x000D_
_x000D_
Lo anterior, puede generar la posible materialización del riesgo identificado en el mapa de riesgos por proceso y seguimiento a los riesgos y descrito como “posibilidad de pérdida reputacional, por el aumento en las demandas en_x000D_
contra de la ANI debido a la falta de una estrategia de prevención del daño antijurídico o seguimiento de la misma.”</t>
  </si>
  <si>
    <t>Informe Política de Prevención del Daño Antijurídico en la Agencia Nacional de Infraestructura</t>
  </si>
  <si>
    <t>Marzo de 2024</t>
  </si>
  <si>
    <t>1. Actualizar el procedimiento GEJU-P-004 (31/10/2024)
2. Realizar la búsqueda y recolección para generar el insumo de la política de prevención del daño antijuridico, atendiendo los plazos establecidos por la Agencia Nacional de Defensa Jurídica del Estado. (31/10/2025)
3. Realizar socializaciones y mesas de trabajo por parte del Formulador de la PPPDA junto con la Gerencia del GIT Defensa Judicial, la Vicepresidencia jurídica y las áreas involucradas para generar las observaciones, correcciones o modificaciones al insumo generado de manera previa a su presentación al comité para su aprobación. (30/11/2025)</t>
  </si>
  <si>
    <t>26/03/2024</t>
  </si>
  <si>
    <t>https://anionline.sharepoint.com/:f:/s/PMPMotor/ErbOLVn0FsVEnoMUvt_IOzsBLheesfw4w8r0Dypp0j7yQA?e=qZfyFg</t>
  </si>
  <si>
    <t>Para el Equipo de Coordinación y Seguimiento_x000D_
_x000D_
No se evidenció una gestión oportuna para la revisión y aprobación de la póliza de responsabilidad civil extracontractual No. M100038031 – Anexo 4 del contrato de interventoría No. VEJ 545,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así:_x000D_
_x000D_
“El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generales:_x000D_
_x000D_
(…)_x000D_
_x000D_
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
_x000D_
A su vez, la falta de gestión para la revisión y aprobación de la póliza de responsabilidad civil extracontractual No. M100038031 – Anexo 4 del contrato de interventoría No. VEJ 545 genera una alerta de materialización del riesgo del proceso de gestión contractual y seguimiento de proyectos de infraestructura de transporte denominado:_x000D_
_x000D_
“Posibilidad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t>
  </si>
  <si>
    <t>Informe de auditoría a la función pública de la Interventoría y del Equipo de Coordinación y Seguimiento del contrato de concesión No. 447 de 1994, correspondiente al proyecto de concesión carretera Bogotá - Villeta</t>
  </si>
  <si>
    <t>Bogotá - Villeta</t>
  </si>
  <si>
    <t>Abril de 2024</t>
  </si>
  <si>
    <t xml:space="preserve">Acciones correctivas:_x000D_
_x000D_
1. Aprobación póliza RCE No. M-100038031 – Anexo 4._x000D_
_x000D_
Acciones preventivas:_x000D_
_x000D_
2.	Crear alerta en outlook 15 días antes para hacer seguimiento de la radicación de las pólizas y su correspondiente actualización._x000D_
3.	Crear cuadro en excel de trazabilidad de las pólizas en el que se pueda evidenciar su estado y las fechas próximas a su actualización._x000D_
</t>
  </si>
  <si>
    <t>14/08/2024</t>
  </si>
  <si>
    <t xml:space="preserve">
23/05/2024 Mediante correo electrónico se recibe copia del formato de aprobación de la póliza de responsabilidad civil extracontractual No. M100038031 - Anexo 4 del contrato de interventoría No. VEJ 545, formalizado a través del memorando con radicado ANI No. 20243060158241 del 15 de mayo de 2024. Pendiente el recibo del plan de mejoramiento. (Daniel Felipe Sáenz Lozano)
5/06/2024 Por medio de correo electrónico se solicitó plan de mejoramiento. (Daniel Felipe Sáenz Lozano)
7/06/2024 Mediante correo electrónico, el Equipo de Coordinación y Seguimiento del Proyecto remitió una propuesta de plan de mejoramiento en el formato de acción correctiva (SEPG-F-019), entendido de la siguiente manera:_x000D_
_x000D_
Acciones correctivas:_x000D_
_x000D_
1. Aprobación póliza RCE No. M-100038031 – Anexo 4.  Fecha de cumplimiento: 15-05-2024_x000D_
_x000D_
Acciones preventivas:_x000D_
_x000D_
2.	Crear alerta en outlook 15 días antes para hacer seguimiento de la radicación de las pólizas y su correspondiente actualización._x000D_
3.	Crear cuadro en excel de trazabilidad de las pólizas en el que se pueda evidenciar su estado y las fechas próximas a su actualización._x000D_
_x000D_
La Oficina de Control Interno, mediante correo electrónico, recomendó establecer pesos porcentuales y fechas de terminación de las acciones preventivas. (Daniel Felipe Sáenz Lozano)
11/06/2024 Se incorporá plan de mejoramiento, que se encuentra pendiente de atención de recomendaciones de la Oficina de Control Interno. A la fecha se cuenta con evidencia de del formato de aprobación de la póliza de responsabilidad civil extracontractual No. M100038031 - Anexo 4 del contrato de interventoría No. VEJ 545, formalizado a través del memorando con radicado ANI No. 20243060158241 del 15 de mayo de 2024. Debido a que se ha evidenciado 1/3 del cumplimiento del plan de mejoramiento, se establece un porcentaje de avance del 33%. (Daniel Felipe Sáenz Lozano)</t>
  </si>
  <si>
    <t>https://anionline.sharepoint.com/:f:/s/PMPMotor/EmJCCAjP0wFAlc1v7hqJpQ8BZb8xTAEDXahf4c6l57YnFw?e=aDlZ24</t>
  </si>
  <si>
    <t>Se observó que para los compromisos 7122, 186222, 257422, 264422, 38422 y 108422 de reserva presupuestal de la vigencia 2022, con saldo sin utilizar al cierre de la vigencia 2023 por valor total de $325.367.406, no se elaboró el acta de cancelación de reserva, ni los ajustes de cancelación o liberación de los saldos, denotando inobservancia de lo establecido en los artículos 2.8.1.7.3.2. y 2.8.1.7.3.3. del Decreto 1068 de 2015 “Por medio del cual se expide el Decreto Único Reglamentario del Sector Hacienda y Crédito Público” y las directrices del numeral “1.8.2. Rezago Presupuestal de la Vigencia Anterior” del Manual Financiero GADF-M-007 y del procedimiento “GADF-P-010 Gestión Administrativa y Financiera”.</t>
  </si>
  <si>
    <t>Seguimiento Ejecución Presupuestal corte al 31/12/2023</t>
  </si>
  <si>
    <t>Mayo de 2024</t>
  </si>
  <si>
    <t>https://anionline.sharepoint.com/:f:/s/PMPMotor/EtwMnJjwI6tLh816xT8OJ_8BARvICRbECcFxKAayX9bKxQ?e=gbpDUS</t>
  </si>
  <si>
    <t>En el Convenió Interadministrativo No. 02 del 30 de diciembre de 2023 del Convenio Marco 939 de 2023, se determinó que la ANI, tenía previsto para la vigencia 2024 la recepción de los bienes y servicios, dado que en dicho Convenio la CLAUSULA CUARTA. PLAZO DE EJECUCIÓN DEL CONVENIO, se estableció como plazo de ejecución hasta el 31 de diciembre de 2024 y el acta de inicio se suscribió el 30 de diciembre de 2023, por lo que se evidencia que la ejecución del objeto no se realizaría en la vigencia 2023, situación que llevó a la ANI a solicitar cupo PAC el 30 de diciembre, el cual no fue otorgado, por lo que se constituyó reserva presupuestal inducida por falta de PAC, cuando lo que procedía, si se hubiese realizado el trámite con la debida antelación era la solicitud de una vigencia futura, situación que además fue advertida por el Departamento Nacional de Planeación – DNP - en el Concepto 20234300004756 del 7 de diciembre de 2023, sobre concepto favorable del traslado de recursos por $21.820 millones en el presupuesto de gastos de inversión de la ANI, por lo que se observa incumplimiento de lo estipulado en el Articulo 2.8.1.7.6 del Decreto 1068 de 2015.</t>
  </si>
  <si>
    <t>Seguimiento Ejecución Presupuestal con corte al 31/12/2023</t>
  </si>
  <si>
    <t>https://anionline.sharepoint.com/:f:/s/PMPMotor/Eux93PHFRqVFvLz6hi6RFy4B0hwjmuUeuJiKslL7ciiEdw?e=JWLTrJ</t>
  </si>
  <si>
    <t>No conformidad en termino</t>
  </si>
  <si>
    <t>Resumen Plan de Mejoramiento por Procesos</t>
  </si>
  <si>
    <t>Agencia Nacional de Infraestructura</t>
  </si>
  <si>
    <t>Inventario</t>
  </si>
  <si>
    <t>No conformidades vencidas</t>
  </si>
  <si>
    <t>Dif.</t>
  </si>
  <si>
    <t>Auditor / No conformidades</t>
  </si>
  <si>
    <t>Cantidad</t>
  </si>
  <si>
    <t>No conformidades</t>
  </si>
  <si>
    <t>Cerradas</t>
  </si>
  <si>
    <t>Abiertas con plan</t>
  </si>
  <si>
    <t>Total general</t>
  </si>
  <si>
    <t>Abiertas sin plan</t>
  </si>
  <si>
    <t>Cumplidas (**)</t>
  </si>
  <si>
    <t>No conformidades abiertas sin plan</t>
  </si>
  <si>
    <t>Suspensión términos</t>
  </si>
  <si>
    <t>Nuevas (*)</t>
  </si>
  <si>
    <t>ACP En término</t>
  </si>
  <si>
    <t>Vigentes</t>
  </si>
  <si>
    <t>Yuly Andrea Ujueta Castillo</t>
  </si>
  <si>
    <t>En término --&gt; Abiertas sin plan (*)</t>
  </si>
  <si>
    <t>Cumplidas --&gt; Cerradas (**)</t>
  </si>
  <si>
    <t>Total no conformidades</t>
  </si>
  <si>
    <t>Sin plan</t>
  </si>
  <si>
    <t>Proyecto o Proceso / No conformidades</t>
  </si>
  <si>
    <t>Con plan - En término</t>
  </si>
  <si>
    <t>GIT Tecnologías de la Inf y las Tele</t>
  </si>
  <si>
    <t>Con plan - Vencidas</t>
  </si>
  <si>
    <t>Con plan y sin fecha</t>
  </si>
  <si>
    <t>GIT Contratación</t>
  </si>
  <si>
    <t>No conformidades en término (*) - NUEVAS</t>
  </si>
  <si>
    <t>VGC - VEJ</t>
  </si>
  <si>
    <r>
      <rPr>
        <b/>
        <sz val="7"/>
        <rFont val="Arial"/>
        <family val="2"/>
      </rPr>
      <t>Nota:</t>
    </r>
    <r>
      <rPr>
        <sz val="7"/>
        <color theme="1"/>
        <rFont val="Arial"/>
        <family val="2"/>
      </rPr>
      <t xml:space="preserve"> Es importante mencionar que la totalidad de no  </t>
    </r>
    <r>
      <rPr>
        <sz val="7"/>
        <rFont val="Arial"/>
        <family val="2"/>
      </rPr>
      <t>conformidades</t>
    </r>
  </si>
  <si>
    <t>presentan seguimiento por el auditor que tiene a su cargo la responsabilidad.</t>
  </si>
  <si>
    <t>Porcentajes de avance</t>
  </si>
  <si>
    <t>No conformidades vigentes (1/2)</t>
  </si>
  <si>
    <t>No conformidades abiertas con plan</t>
  </si>
  <si>
    <r>
      <rPr>
        <b/>
        <sz val="9"/>
        <rFont val="Arial"/>
        <family val="2"/>
      </rPr>
      <t>(*) Nota:</t>
    </r>
    <r>
      <rPr>
        <sz val="9"/>
        <color theme="1"/>
        <rFont val="Arial"/>
        <family val="2"/>
      </rPr>
      <t xml:space="preserve"> Contados 30 días, a partir de la fecha de radicación </t>
    </r>
    <r>
      <rPr>
        <sz val="9"/>
        <rFont val="Arial"/>
        <family val="2"/>
      </rPr>
      <t>del</t>
    </r>
  </si>
  <si>
    <t>Rangos</t>
  </si>
  <si>
    <t>Responsables</t>
  </si>
  <si>
    <t>Con plan</t>
  </si>
  <si>
    <t>Sin Plan</t>
  </si>
  <si>
    <t>informe sin obtener el plan de mejora, automaticamente cambia</t>
  </si>
  <si>
    <t>Igual a 0%</t>
  </si>
  <si>
    <t>V.  Ejecutiva (VEJ)</t>
  </si>
  <si>
    <r>
      <t xml:space="preserve">de estado la No conformidad, pasando de </t>
    </r>
    <r>
      <rPr>
        <b/>
        <sz val="9"/>
        <rFont val="Arial"/>
        <family val="2"/>
      </rPr>
      <t xml:space="preserve">en </t>
    </r>
    <r>
      <rPr>
        <sz val="9"/>
        <color theme="1"/>
        <rFont val="Aptos Narrow"/>
        <family val="2"/>
        <scheme val="minor"/>
      </rPr>
      <t xml:space="preserve"> </t>
    </r>
    <r>
      <rPr>
        <b/>
        <sz val="9"/>
        <rFont val="Arial"/>
        <family val="2"/>
      </rPr>
      <t>término</t>
    </r>
    <r>
      <rPr>
        <sz val="9"/>
        <rFont val="Arial"/>
        <family val="2"/>
      </rPr>
      <t xml:space="preserve"> a </t>
    </r>
    <r>
      <rPr>
        <b/>
        <sz val="9"/>
        <rFont val="Arial"/>
        <family val="2"/>
      </rPr>
      <t>sin plan</t>
    </r>
    <r>
      <rPr>
        <sz val="9"/>
        <rFont val="Arial"/>
        <family val="2"/>
      </rPr>
      <t>.</t>
    </r>
  </si>
  <si>
    <t>Mayor a 0% y menor o igual a 50%</t>
  </si>
  <si>
    <t>V. Contractual (VGC)</t>
  </si>
  <si>
    <t>Mayor a 50% y menor o igual a 80%</t>
  </si>
  <si>
    <t>V. Jurídica (VJ)</t>
  </si>
  <si>
    <t>No conformidades cumplidas (**) Acumuladas</t>
  </si>
  <si>
    <t>Mayor a 80%</t>
  </si>
  <si>
    <t>V. Estructuración (VE)</t>
  </si>
  <si>
    <t>V. Corporativa (VGCorp)</t>
  </si>
  <si>
    <t>Compartidos</t>
  </si>
  <si>
    <t>No conformidades sin avance (0%)</t>
  </si>
  <si>
    <t>V.Planeación (VPRE)</t>
  </si>
  <si>
    <t>No conformidades vigentes (2/2)</t>
  </si>
  <si>
    <t>Cumplidas</t>
  </si>
  <si>
    <t>En término</t>
  </si>
  <si>
    <t>No conformidades abiertas con plan por auditor</t>
  </si>
  <si>
    <t>NC Ab con plan</t>
  </si>
  <si>
    <t>No conformidades cerradas</t>
  </si>
  <si>
    <t>V. Ges. Corp. (VGCorp)</t>
  </si>
  <si>
    <t>No conformidades Vigentes x Tipo de Informe</t>
  </si>
  <si>
    <t>Tipo</t>
  </si>
  <si>
    <t>Auditoría Interna Proy</t>
  </si>
  <si>
    <t>Of. Comunicaciones (OC)</t>
  </si>
  <si>
    <t>No conformidades Vigentes x Concepto clave</t>
  </si>
  <si>
    <t>Concepto clave</t>
  </si>
  <si>
    <t>Total</t>
  </si>
  <si>
    <t>Otros</t>
  </si>
  <si>
    <t>(**) No conformidades cerradas desde febrero 2022 a la fecha.</t>
  </si>
  <si>
    <t>Las NC cumplidas serán sometidas a análisis de efectividad.</t>
  </si>
  <si>
    <t>Si son declaradas efectivas pasan a estado cerradas.</t>
  </si>
  <si>
    <t>x Tipo de Informe</t>
  </si>
  <si>
    <t>No Conformidades Acumuladas 2024 y su estado</t>
  </si>
  <si>
    <t>AB con Plan</t>
  </si>
  <si>
    <t>AB sin Plan</t>
  </si>
  <si>
    <t>Nuevas</t>
  </si>
  <si>
    <t xml:space="preserve">Elaborado por: </t>
  </si>
  <si>
    <t>Contratista OCI</t>
  </si>
  <si>
    <t>Cierre de mayo 2024 y apertura junio de 2024</t>
  </si>
  <si>
    <t>10/08/2023 El 08/08/2023, se envió correo electrónico a los enlaces asignados en cada Vicepresidencia, requiriéndoles el Plan de Mejoramiento por Proceso (PMP), originadas en el informe de PQRS, Rad. Rad. 20231020099583 del 07/07/2023. (Luz Mary Hernández Villadiego)
11/08/2023 Mediante memorando Rad. 20235000119923 del 11/08/2023, la Vicepresidencia Ejecutiva remitió el Plan de mejoramiento por Proceso, con las siguientes acciones de mejora.
1. Con los colaboradores que apoyan a las gerencias de la Vicepresidencia en las labores administrativas se inició el seguimiento semanal a las PQR, para evitar que se incumpla el término de respuesta. 
 (Luz Mary Hernández Villadiego)
11/08/2023 Mediante memorando Rad. 20236010117723 DEL 08/08/2023, la VPRE, envió el Plan de Mejoramiento para las No. Conformidades y precisó las siguientes cuatro (4) acciones de mejora.
-	Verificar semanalmente y emitir alerta a las Gerencias de la VPRE cuando se evidencien PQRS que se reportan fuera de termino en el ORFEO (cuando aplique). GIT Planeación Permanente. 
-	Realizar seguimiento a la gestión de alertas de PQRS de cada gerencia, según la verificación mensual remitida por El Equipo de Servicio al ciudadano. GIT Social – GIT Ambiental – GIT Predial – GIT Jurídico Predial – GIT Planeación – GIT Tecnología – GIT Riesgos Permanente.
-	Realizar seguimiento trimestral a las alertas preliminares preventivas emitidas por parte de la OCI (cuando aplique). GIT Planeación Permanente. 
-	Presentar Informe de manera trimestral al vicepresidente de la VPRE, con el estado de las PQRS y requerimientos de Entes de control. GIT Planeación Permanente.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14/09/2023 Mediante correo electrónico del 12/09/2023, la vicepresidencia de Estructuración informó y aportó soportes de las siguientes gestiones realizadas; así: 
1.	Correo de la vicepresidencia informando sobre "amables recordatorios"
2.	Soporte amable recordatorio congreso
3.	Soporte amable recordatorio ente de control
4.	Soporte amable recordatorio pqrs
5.	Reunión de capacitación.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23/05/2024 Se realiza modificación del responsable de la NC, pasando de Luz Mary Hernández Villadiego a Yuly Andrea Ujueta Castillo, de acuerdo con correo electrónico de la fecha. (JuanDiego Toro Bautista)
23/05/2024 Se realiza unificación de la no conformidad con la NC 3986 de acuerdo con el correo remitido por la auditora. Se destaca que para realizar la unificación esta NC se cambia el estado a Cerrada y el % de avance se deja en 100% (originalmente 65% de avance). La fecha de cierre se deja en mayo de 2024.</t>
  </si>
  <si>
    <t>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27/12/2023 Mediante Memorando Rad. 20236010204743 del 27/12/2023, la VPRE, remitió a la OCI, el plan de mejoramiento, con las siguientes acciones; así:
1.	Acción: Verificar semanalmente y emitir alerta a las Gerencias de la VPRE cuando se evidencien PQRS que se reportan fuera de termino en el ORFEO (cuando aplique).
2.	Realizar seguimiento a la gestión de alertas de PQRS de cada gerencia, según la verificación mensual remitida por El Equipo de Servicio al ciudadano.
3.	Realizar seguimiento trimestral a las alertas preliminares preventivas emitidas por parte de la OCI (cuando aplique).
 (Luz Mary Hernández Villadiego)
28/12/2023 Mediante memorando Rad. 20231020208483 del 28/12/2023, la OCI, informó a la VPRE, que en atención al Rad. 20236010204743 del 27/12/2023, se había incluido en el PMP, las acciones propuestas por esa dependencia. (Luz Mary Hernández Villadiego)
23/05/2024 Se realiza modificación del responsable de la NC, pasando de Luz Mary Hernández Villadiego a Yuly Andrea Ujueta Castillo, de acuerdo con correo electrónico de la fecha. (JuanDiego Toro Bautista)
23/05/2024 Se realiza unificación de la no conformidad con la NC 3958 de acuerdo con el correo remitido por la auditora. Se destaca que para realizar la unificación esta NC queda con los mismos responsables y su avance no se modifica. (Juan Diego Toro Bautista)</t>
  </si>
  <si>
    <t>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27/12/2023 Mediante Memorando Rad. 20236010204743 del 27/12/2023, la VPRE, remitió a la OCI, el plan de mejoramiento, con las siguientes acciones; así:
1.	Acción: Verificar semanalmente y emitir alerta a las Gerencias de la VPRE cuando se evidencien PQRS que se reportan fuera de termino en el ORFEO (cuando aplique).
2.	Realizar seguimiento a la gestión de alertas de PQRS de cada gerencia, según la verificación mensual remitida por El Equipo de Servicio al ciudadano.
3.	Realizar seguimiento trimestral a las alertas preliminares preventivas emitidas por parte de la OCI (cuando aplique).
 (Luz Mary Hernández Villadiego)
28/12/2023 Mediante memorando Rad. 20231020208483 del 28/12/2023, la OCI, informó a la VPRE, que en atención al Rad. 20236010204743 del 27/12/2023, se había incluido en el PMP, las acciones propuestas por esa dependencia. (Luz Mary Hernández Villadiego)
23/05/2024 Se realiza modificación del responsable de la NC, pasando de Luz Mary Hernández Villadiego a Yuly Andrea Ujueta Castillo, de acuerdo con correo electrónico de la fecha. (JuanDiego Toro Bautista)
23/05/2024 Se realiza unificación de la no conformidad con la NC 3959 de acuerdo con el correo remitido por la auditora. Se destaca que para realizar la unificación esta NC queda con los mismos responsables y su avance no se modifica. (Juan Diego Toro Bautista)</t>
  </si>
  <si>
    <t>10/08/2023 El 08/08/2023, se envió correo electrónico a los enlaces asignados en cada Vicepresidencia, requiriéndoles el Plan de Mejoramiento por Proceso (PMP), originadas en el informe de PQRS, Rad. Rad. 20231020099583 del 07/07/2023.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14/09/2023 Mediante correo electrónico del 12/09/2023, la vicepresidencia de Estructuración informó y aportó soportes de las siguientes gestiones realizadas; así: 
1.	Correo de la vicepresidencia informando sobre "amables recordatorios"
2.	Soporte amable recordatorio congreso
3.	Soporte amable recordatorio ente de control
4.	Soporte amable recordatorio pqrs
5.	Reunión de capacitación. 
 (Luz Mary Hernández Villadiego)
14/09/2023 Mediante correo electrónico del 12/09/2023, la vicepresidencia de Estructuración informó y aportó soportes de las siguientes gestiones realizadas; así: 
1.	Correo de la vicepresidencia informando sobre "amables recordatorios"
2.	Soporte amable recordatorio congreso
3.	Soporte amable recordatorio ente de control
4.	Soporte amable recordatorio pqrs
5.	Reunión de capacitación.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23/05/2024 Se realiza modificación del responsable de la NC, pasando de Luz Mary Hernández Villadiego a Yuly Andrea Ujueta Castillo, de acuerdo con correo electrónico de la fecha. (JuanDiego Toro Bautista)
23/05/2024 Se realiza unificación de la no conformidad con la NC 3987 de acuerdo con el correo remitido por la auditora. Se destaca que para realizar la unificación esta NC se cambia el estado a Cerrada y el % de avance se deja en 100% (originalmente 65% de avance). La fecha de cierre se deja en mayo de 2024.</t>
  </si>
  <si>
    <t>29/04/2024 Mediante correo electrónico del 26 de abril de 2024 la dependencia remite la formulación del plan de mejoramiento con fecha de cumplimiento 30 de noviembre de 2025 (Juan Diego Toro Bautista)
31/05/2024 Mediante memorando 20247010072243 el GIT de Defensa Judicial de la ANI, formalizó el PMP de solicitado a través del informe de auditoría de Política de Prevención del Daño Antijurídico en la Agencia Nacional de Infraestructura. (Aurora Andrea Reyes Saavedra)</t>
  </si>
  <si>
    <t>Vencimientos en junio 2024</t>
  </si>
  <si>
    <t>YuberAlexander Peña Cárdenas</t>
  </si>
  <si>
    <t>(Generadas en mayo de 2024 )</t>
  </si>
  <si>
    <t>No conformidades cumplidas - Consolidadas</t>
  </si>
  <si>
    <t>(Cumplidas ---&gt; Cerradas) en mayo de 2024</t>
  </si>
  <si>
    <t>3958 (3986)</t>
  </si>
  <si>
    <t>3959 (3987)</t>
  </si>
  <si>
    <t>Cuenta de Consecutivo</t>
  </si>
  <si>
    <t>Etiquetas de fila</t>
  </si>
  <si>
    <t>Etiquetas de columna</t>
  </si>
  <si>
    <t>(Todas)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</si>
</sst>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yy;@"/>
    <numFmt numFmtId="166" formatCode="_-* #,##0_-;\-* #,##0_-;_-* &quot;-&quot;??_-;_-@_-"/>
    <numFmt numFmtId="167" formatCode="_(* #,##0_);_(* \(#,##0\);_(* &quot;-&quot;??_);_(@_)"/>
  </numFmts>
  <fonts count="36" x14ac:knownFonts="1">
    <font>
      <sz val="10"/>
      <name val="Arial"/>
      <family val="2"/>
    </font>
    <font>
      <sz val="10"/>
      <name val="Arial"/>
      <family val="2"/>
    </font>
    <font>
      <b/>
      <sz val="10"/>
      <name val="Aptos Narrow"/>
      <family val="2"/>
      <scheme val="minor"/>
    </font>
    <font>
      <b/>
      <sz val="12"/>
      <name val="Aptos Narrow"/>
      <family val="2"/>
      <scheme val="minor"/>
    </font>
    <font>
      <sz val="12"/>
      <name val="Aptos Narrow"/>
      <family val="2"/>
      <scheme val="minor"/>
    </font>
    <font>
      <sz val="12"/>
      <color indexed="63"/>
      <name val="Aptos Narrow"/>
      <family val="2"/>
      <scheme val="minor"/>
    </font>
    <font>
      <sz val="10"/>
      <name val="Aptos Narrow"/>
      <family val="2"/>
      <scheme val="minor"/>
    </font>
    <font>
      <i/>
      <sz val="12"/>
      <name val="Aptos Narrow"/>
      <family val="2"/>
      <scheme val="minor"/>
    </font>
    <font>
      <u/>
      <sz val="10"/>
      <color theme="10"/>
      <name val="Arial"/>
      <family val="2"/>
    </font>
    <font>
      <b/>
      <sz val="12"/>
      <color rgb="FFFF0000"/>
      <name val="Aptos Narrow"/>
      <family val="2"/>
      <scheme val="minor"/>
    </font>
    <font>
      <sz val="12"/>
      <color indexed="10"/>
      <name val="Calibri"/>
      <family val="2"/>
    </font>
    <font>
      <sz val="12"/>
      <name val="Calibri"/>
      <family val="2"/>
    </font>
    <font>
      <sz val="12"/>
      <color rgb="FFFF0000"/>
      <name val="Aptos Narrow"/>
      <family val="2"/>
      <scheme val="minor"/>
    </font>
    <font>
      <b/>
      <u/>
      <sz val="12"/>
      <name val="Aptos Narrow"/>
      <family val="2"/>
      <scheme val="minor"/>
    </font>
    <font>
      <b/>
      <u/>
      <sz val="12"/>
      <color rgb="FFFF0000"/>
      <name val="Aptos Narrow"/>
      <family val="2"/>
      <scheme val="minor"/>
    </font>
    <font>
      <sz val="11"/>
      <name val="Aptos Narrow"/>
      <family val="2"/>
      <scheme val="minor"/>
    </font>
    <font>
      <u/>
      <sz val="12"/>
      <color rgb="FFFF0000"/>
      <name val="Aptos Narrow"/>
      <family val="2"/>
      <scheme val="minor"/>
    </font>
    <font>
      <sz val="12"/>
      <color rgb="FF000000"/>
      <name val="Candara"/>
      <family val="2"/>
    </font>
    <font>
      <sz val="12"/>
      <color rgb="FF00B050"/>
      <name val="Aptos Narrow"/>
      <family val="2"/>
      <scheme val="minor"/>
    </font>
    <font>
      <sz val="11"/>
      <name val="Calibri Light"/>
      <family val="2"/>
    </font>
    <font>
      <sz val="9"/>
      <color theme="1"/>
      <name val="Aptos Narrow"/>
      <family val="2"/>
      <scheme val="minor"/>
    </font>
    <font>
      <b/>
      <sz val="12"/>
      <name val="Calibri"/>
      <family val="2"/>
    </font>
    <font>
      <sz val="9"/>
      <color rgb="FF000000"/>
      <name val="Tahoma"/>
      <family val="2"/>
    </font>
    <font>
      <sz val="9"/>
      <color indexed="81"/>
      <name val="Tahoma"/>
      <family val="2"/>
    </font>
    <font>
      <sz val="8"/>
      <color indexed="81"/>
      <name val="Tahoma"/>
      <family val="2"/>
    </font>
    <font>
      <b/>
      <sz val="9"/>
      <color indexed="81"/>
      <name val="Tahoma"/>
      <family val="2"/>
    </font>
    <font>
      <sz val="10"/>
      <color theme="1"/>
      <name val="Arial"/>
      <family val="2"/>
    </font>
    <font>
      <b/>
      <sz val="10"/>
      <name val="Arial"/>
      <family val="2"/>
    </font>
    <font>
      <b/>
      <sz val="10"/>
      <color theme="1"/>
      <name val="Arial"/>
      <family val="2"/>
    </font>
    <font>
      <b/>
      <sz val="9"/>
      <color theme="1"/>
      <name val="Arial"/>
      <family val="2"/>
    </font>
    <font>
      <sz val="7"/>
      <name val="Arial"/>
      <family val="2"/>
    </font>
    <font>
      <b/>
      <sz val="7"/>
      <name val="Arial"/>
      <family val="2"/>
    </font>
    <font>
      <sz val="7"/>
      <color theme="1"/>
      <name val="Arial"/>
      <family val="2"/>
    </font>
    <font>
      <sz val="9"/>
      <name val="Arial"/>
      <family val="2"/>
    </font>
    <font>
      <b/>
      <sz val="9"/>
      <name val="Arial"/>
      <family val="2"/>
    </font>
    <font>
      <sz val="9"/>
      <color theme="1"/>
      <name val="Arial"/>
      <family val="2"/>
    </font>
  </fonts>
  <fills count="23">
    <fill>
      <patternFill patternType="none"/>
    </fill>
    <fill>
      <patternFill patternType="gray125"/>
    </fill>
    <fill>
      <patternFill patternType="solid">
        <fgColor theme="0" tint="-0.249977111117893"/>
        <bgColor indexed="64"/>
      </patternFill>
    </fill>
    <fill>
      <patternFill patternType="solid">
        <fgColor rgb="FFE2E21E"/>
        <bgColor indexed="64"/>
      </patternFill>
    </fill>
    <fill>
      <patternFill patternType="solid">
        <fgColor indexed="55"/>
        <bgColor indexed="64"/>
      </patternFill>
    </fill>
    <fill>
      <patternFill patternType="solid">
        <fgColor indexed="29"/>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39997558519241921"/>
        <bgColor indexed="64"/>
      </patternFill>
    </fill>
    <fill>
      <patternFill patternType="solid">
        <fgColor theme="7" tint="0.39997558519241921"/>
        <bgColor indexed="64"/>
      </patternFill>
    </fill>
    <fill>
      <patternFill patternType="solid">
        <fgColor rgb="FFFF000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5"/>
        <bgColor indexed="64"/>
      </patternFill>
    </fill>
    <fill>
      <patternFill patternType="solid">
        <fgColor theme="8" tint="-0.249977111117893"/>
        <bgColor indexed="64"/>
      </patternFill>
    </fill>
    <fill>
      <patternFill patternType="solid">
        <fgColor rgb="FF00B050"/>
        <bgColor indexed="64"/>
      </patternFill>
    </fill>
    <fill>
      <patternFill patternType="solid">
        <fgColor theme="4" tint="0.39997558519241921"/>
        <bgColor theme="4" tint="0.79998168889431442"/>
      </patternFill>
    </fill>
    <fill>
      <patternFill patternType="solid">
        <fgColor rgb="FF00B0F0"/>
        <bgColor indexed="64"/>
      </patternFill>
    </fill>
    <fill>
      <patternFill patternType="solid">
        <fgColor theme="9" tint="0.39997558519241921"/>
        <bgColor indexed="64"/>
      </patternFill>
    </fill>
    <fill>
      <patternFill patternType="solid">
        <fgColor theme="9" tint="0.59999389629810485"/>
        <bgColor theme="4" tint="0.79998168889431442"/>
      </patternFill>
    </fill>
  </fills>
  <borders count="27">
    <border>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diagonal/>
    </border>
    <border>
      <left/>
      <right/>
      <top/>
      <bottom style="thin">
        <color indexed="64"/>
      </bottom>
      <diagonal/>
    </border>
    <border>
      <left/>
      <right/>
      <top/>
      <bottom style="thin">
        <color theme="4" tint="0.39997558519241921"/>
      </bottom>
      <diagonal/>
    </border>
    <border>
      <left/>
      <right/>
      <top style="thin">
        <color theme="4" tint="0.39997558519241921"/>
      </top>
      <bottom/>
      <diagonal/>
    </border>
    <border>
      <left/>
      <right/>
      <top style="thin">
        <color theme="4" tint="0.39997558519241921"/>
      </top>
      <bottom style="thin">
        <color theme="4" tint="0.39994506668294322"/>
      </bottom>
      <diagonal/>
    </border>
    <border>
      <left/>
      <right/>
      <top/>
      <bottom style="thin">
        <color theme="4" tint="0.39994506668294322"/>
      </bottom>
      <diagonal/>
    </border>
    <border>
      <left style="thin">
        <color theme="4" tint="0.39994506668294322"/>
      </left>
      <right style="thin">
        <color theme="4" tint="0.39994506668294322"/>
      </right>
      <top style="thin">
        <color theme="4" tint="0.39997558519241921"/>
      </top>
      <bottom style="thin">
        <color theme="4" tint="0.39994506668294322"/>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4" tint="0.39994506668294322"/>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4506668294322"/>
      </left>
      <right style="thin">
        <color theme="4" tint="0.39994506668294322"/>
      </right>
      <top style="thin">
        <color theme="4" tint="0.39994506668294322"/>
      </top>
      <bottom/>
      <diagonal/>
    </border>
    <border>
      <left style="thin">
        <color theme="4" tint="0.39994506668294322"/>
      </left>
      <right/>
      <top style="thin">
        <color theme="4" tint="0.39997558519241921"/>
      </top>
      <bottom/>
      <diagonal/>
    </border>
    <border>
      <left/>
      <right style="thin">
        <color theme="4" tint="0.39994506668294322"/>
      </right>
      <top style="thin">
        <color theme="4" tint="0.39997558519241921"/>
      </top>
      <bottom/>
      <diagonal/>
    </border>
    <border>
      <left style="thin">
        <color theme="4" tint="0.39994506668294322"/>
      </left>
      <right style="thin">
        <color theme="4" tint="0.39994506668294322"/>
      </right>
      <top style="thin">
        <color theme="4" tint="0.39997558519241921"/>
      </top>
      <bottom style="thin">
        <color theme="4" tint="0.39991454817346722"/>
      </bottom>
      <diagonal/>
    </border>
    <border>
      <left style="thin">
        <color theme="4" tint="0.39994506668294322"/>
      </left>
      <right style="thin">
        <color theme="4" tint="0.39994506668294322"/>
      </right>
      <top style="thin">
        <color theme="4" tint="0.39991454817346722"/>
      </top>
      <bottom style="thin">
        <color theme="4" tint="0.39991454817346722"/>
      </bottom>
      <diagonal/>
    </border>
    <border>
      <left/>
      <right/>
      <top style="thin">
        <color indexed="64"/>
      </top>
      <bottom style="thin">
        <color indexed="64"/>
      </bottom>
      <diagonal/>
    </border>
  </borders>
  <cellStyleXfs count="5">
    <xf numFmtId="0" fontId="0" fillId="0" borderId="0"/>
    <xf numFmtId="164"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0" fontId="1" fillId="0" borderId="0"/>
  </cellStyleXfs>
  <cellXfs count="195">
    <xf numFmtId="0" fontId="0" fillId="0" borderId="0" xfId="0"/>
    <xf numFmtId="0" fontId="2"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quotePrefix="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3" xfId="0" applyFont="1" applyFill="1" applyBorder="1" applyAlignment="1">
      <alignment horizontal="center" vertical="center"/>
    </xf>
    <xf numFmtId="0" fontId="2" fillId="0" borderId="0" xfId="0" applyFont="1"/>
    <xf numFmtId="0" fontId="3" fillId="0" borderId="4" xfId="0" applyFont="1" applyBorder="1" applyAlignment="1">
      <alignment horizontal="justify" vertical="center"/>
    </xf>
    <xf numFmtId="0" fontId="4" fillId="0" borderId="5" xfId="0" applyFont="1" applyBorder="1" applyAlignment="1">
      <alignment horizontal="justify" vertical="center" wrapText="1"/>
    </xf>
    <xf numFmtId="0" fontId="5" fillId="0" borderId="5" xfId="0" applyFont="1" applyBorder="1" applyAlignment="1">
      <alignment horizontal="justify" vertical="center" wrapText="1"/>
    </xf>
    <xf numFmtId="0" fontId="4" fillId="4" borderId="5" xfId="0" applyFont="1" applyFill="1" applyBorder="1" applyAlignment="1">
      <alignment horizontal="justify" vertical="center" wrapText="1"/>
    </xf>
    <xf numFmtId="14" fontId="4" fillId="0" borderId="5" xfId="0" applyNumberFormat="1" applyFont="1" applyBorder="1" applyAlignment="1">
      <alignment horizontal="justify" vertical="center" wrapText="1"/>
    </xf>
    <xf numFmtId="0" fontId="4" fillId="0" borderId="5" xfId="0" applyFont="1" applyBorder="1" applyAlignment="1">
      <alignment horizontal="justify" vertical="center"/>
    </xf>
    <xf numFmtId="0" fontId="3" fillId="0" borderId="5" xfId="0" applyFont="1" applyBorder="1" applyAlignment="1">
      <alignment horizontal="justify" vertical="center" wrapText="1"/>
    </xf>
    <xf numFmtId="165" fontId="4" fillId="0" borderId="5" xfId="0" applyNumberFormat="1" applyFont="1" applyBorder="1" applyAlignment="1">
      <alignment horizontal="justify" vertical="center"/>
    </xf>
    <xf numFmtId="14" fontId="4" fillId="0" borderId="5" xfId="0" quotePrefix="1" applyNumberFormat="1" applyFont="1" applyBorder="1" applyAlignment="1">
      <alignment horizontal="left" vertical="center" wrapText="1"/>
    </xf>
    <xf numFmtId="9" fontId="4" fillId="5" borderId="5" xfId="2" applyFont="1" applyFill="1" applyBorder="1" applyAlignment="1">
      <alignment horizontal="justify" vertical="center"/>
    </xf>
    <xf numFmtId="9" fontId="4" fillId="0" borderId="5" xfId="0" applyNumberFormat="1" applyFont="1" applyBorder="1" applyAlignment="1">
      <alignment horizontal="justify" vertical="center" wrapText="1"/>
    </xf>
    <xf numFmtId="0" fontId="4" fillId="0" borderId="6" xfId="0" applyFont="1" applyBorder="1" applyAlignment="1">
      <alignment horizontal="justify" vertical="center"/>
    </xf>
    <xf numFmtId="166" fontId="4" fillId="0" borderId="6" xfId="1" applyNumberFormat="1" applyFont="1" applyFill="1" applyBorder="1" applyAlignment="1">
      <alignment horizontal="justify" vertical="center"/>
    </xf>
    <xf numFmtId="0" fontId="3" fillId="0" borderId="5" xfId="0" applyFont="1" applyBorder="1" applyAlignment="1">
      <alignment horizontal="justify" vertical="center"/>
    </xf>
    <xf numFmtId="0" fontId="6" fillId="0" borderId="0" xfId="0" applyFont="1"/>
    <xf numFmtId="9" fontId="4" fillId="0" borderId="5" xfId="2" applyFont="1" applyFill="1" applyBorder="1" applyAlignment="1">
      <alignment horizontal="justify" vertical="center"/>
    </xf>
    <xf numFmtId="0" fontId="4" fillId="6" borderId="5" xfId="0" applyFont="1" applyFill="1" applyBorder="1" applyAlignment="1" applyProtection="1">
      <alignment horizontal="justify" vertical="center" wrapText="1"/>
      <protection locked="0"/>
    </xf>
    <xf numFmtId="14" fontId="4" fillId="6" borderId="5" xfId="0" applyNumberFormat="1" applyFont="1" applyFill="1" applyBorder="1" applyAlignment="1" applyProtection="1">
      <alignment horizontal="justify" vertical="center" wrapText="1"/>
      <protection locked="0"/>
    </xf>
    <xf numFmtId="9" fontId="4" fillId="7" borderId="5" xfId="2" applyFont="1" applyFill="1" applyBorder="1" applyAlignment="1">
      <alignment horizontal="justify" vertical="center"/>
    </xf>
    <xf numFmtId="1" fontId="4" fillId="0" borderId="5" xfId="0" applyNumberFormat="1" applyFont="1" applyBorder="1" applyAlignment="1">
      <alignment horizontal="justify" vertical="center" wrapText="1"/>
    </xf>
    <xf numFmtId="0" fontId="8" fillId="0" borderId="5" xfId="3" applyBorder="1" applyAlignment="1">
      <alignment horizontal="justify" vertical="center"/>
    </xf>
    <xf numFmtId="0" fontId="4" fillId="0" borderId="5" xfId="0" applyFont="1" applyBorder="1" applyAlignment="1" applyProtection="1">
      <alignment horizontal="justify" vertical="center" wrapText="1"/>
      <protection locked="0"/>
    </xf>
    <xf numFmtId="0" fontId="12" fillId="0" borderId="5" xfId="0" applyFont="1" applyBorder="1" applyAlignment="1" applyProtection="1">
      <alignment horizontal="justify" vertical="center" wrapText="1"/>
      <protection locked="0"/>
    </xf>
    <xf numFmtId="9" fontId="4" fillId="5" borderId="5" xfId="2" applyFont="1" applyFill="1" applyBorder="1" applyAlignment="1">
      <alignment horizontal="center" vertical="center"/>
    </xf>
    <xf numFmtId="14" fontId="4" fillId="0" borderId="5" xfId="0" applyNumberFormat="1" applyFont="1" applyBorder="1" applyAlignment="1">
      <alignment horizontal="justify" vertical="center"/>
    </xf>
    <xf numFmtId="0" fontId="8" fillId="0" borderId="5" xfId="3" applyFill="1" applyBorder="1" applyAlignment="1">
      <alignment horizontal="justify" vertical="center"/>
    </xf>
    <xf numFmtId="0" fontId="6" fillId="0" borderId="5" xfId="0" applyFont="1" applyBorder="1" applyAlignment="1">
      <alignment horizontal="justify" vertical="center"/>
    </xf>
    <xf numFmtId="0" fontId="6" fillId="0" borderId="6" xfId="0" applyFont="1" applyBorder="1" applyAlignment="1">
      <alignment horizontal="justify" vertical="center"/>
    </xf>
    <xf numFmtId="0" fontId="15" fillId="0" borderId="5" xfId="0" applyFont="1" applyBorder="1" applyAlignment="1">
      <alignment horizontal="justify" vertical="center" wrapText="1"/>
    </xf>
    <xf numFmtId="0" fontId="6" fillId="0" borderId="5" xfId="0" applyFont="1" applyBorder="1" applyAlignment="1">
      <alignment horizontal="justify" vertical="center" wrapText="1"/>
    </xf>
    <xf numFmtId="0" fontId="4" fillId="6" borderId="5" xfId="0" quotePrefix="1" applyFont="1" applyFill="1" applyBorder="1" applyAlignment="1" applyProtection="1">
      <alignment horizontal="left" vertical="center" wrapText="1"/>
      <protection locked="0"/>
    </xf>
    <xf numFmtId="0" fontId="4" fillId="0" borderId="5" xfId="0" quotePrefix="1" applyFont="1" applyBorder="1" applyAlignment="1">
      <alignment horizontal="left" vertical="center" wrapText="1"/>
    </xf>
    <xf numFmtId="0" fontId="4" fillId="8" borderId="5" xfId="0" applyFont="1" applyFill="1" applyBorder="1" applyAlignment="1">
      <alignment horizontal="justify" vertical="center" wrapText="1"/>
    </xf>
    <xf numFmtId="0" fontId="4" fillId="0" borderId="0" xfId="0" applyFont="1" applyAlignment="1">
      <alignment horizontal="justify" vertical="center" wrapText="1"/>
    </xf>
    <xf numFmtId="0" fontId="17" fillId="0" borderId="0" xfId="0" applyFont="1" applyAlignment="1">
      <alignment horizontal="justify" vertical="center" wrapText="1"/>
    </xf>
    <xf numFmtId="0" fontId="3" fillId="0" borderId="7" xfId="0" applyFont="1" applyBorder="1" applyAlignment="1">
      <alignment horizontal="justify" vertical="center"/>
    </xf>
    <xf numFmtId="0" fontId="4" fillId="0" borderId="8" xfId="0" applyFont="1" applyBorder="1" applyAlignment="1">
      <alignment horizontal="justify" vertical="center" wrapText="1"/>
    </xf>
    <xf numFmtId="14" fontId="4" fillId="0" borderId="0" xfId="0" applyNumberFormat="1" applyFont="1" applyAlignment="1">
      <alignment horizontal="justify" vertical="center" wrapText="1"/>
    </xf>
    <xf numFmtId="9" fontId="4" fillId="0" borderId="5" xfId="2" applyFont="1" applyFill="1" applyBorder="1" applyAlignment="1">
      <alignment horizontal="justify" vertical="center" wrapText="1"/>
    </xf>
    <xf numFmtId="0" fontId="12" fillId="0" borderId="5" xfId="0" applyFont="1" applyBorder="1" applyAlignment="1">
      <alignment horizontal="justify" vertical="center" wrapText="1"/>
    </xf>
    <xf numFmtId="0" fontId="4" fillId="6" borderId="5" xfId="0" quotePrefix="1" applyFont="1" applyFill="1" applyBorder="1" applyAlignment="1" applyProtection="1">
      <alignment horizontal="justify" vertical="center" wrapText="1"/>
      <protection locked="0"/>
    </xf>
    <xf numFmtId="0" fontId="4" fillId="0" borderId="5" xfId="0" quotePrefix="1" applyFont="1" applyBorder="1" applyAlignment="1" applyProtection="1">
      <alignment horizontal="left" vertical="center" wrapText="1"/>
      <protection locked="0"/>
    </xf>
    <xf numFmtId="0" fontId="4" fillId="0" borderId="5" xfId="0" applyFont="1" applyBorder="1" applyAlignment="1">
      <alignment horizontal="left" vertical="top" wrapText="1"/>
    </xf>
    <xf numFmtId="0" fontId="4" fillId="0" borderId="5" xfId="0" applyFont="1" applyBorder="1" applyAlignment="1">
      <alignment horizontal="justify" vertical="top" wrapText="1"/>
    </xf>
    <xf numFmtId="0" fontId="4" fillId="0" borderId="8" xfId="0" applyFont="1" applyBorder="1" applyAlignment="1">
      <alignment horizontal="justify" vertical="top" wrapText="1"/>
    </xf>
    <xf numFmtId="0" fontId="4" fillId="0" borderId="4" xfId="0" applyFont="1" applyBorder="1" applyAlignment="1">
      <alignment horizontal="justify" vertical="center" wrapText="1"/>
    </xf>
    <xf numFmtId="0" fontId="4" fillId="0" borderId="5" xfId="0" quotePrefix="1" applyFont="1" applyBorder="1" applyAlignment="1">
      <alignment horizontal="justify" vertical="center" wrapText="1"/>
    </xf>
    <xf numFmtId="0" fontId="6" fillId="0" borderId="5" xfId="0" applyFont="1" applyBorder="1" applyAlignment="1">
      <alignment horizontal="left" vertical="center" wrapText="1"/>
    </xf>
    <xf numFmtId="0" fontId="6" fillId="0" borderId="5" xfId="0" applyFont="1" applyBorder="1" applyAlignment="1">
      <alignment vertical="center" wrapText="1"/>
    </xf>
    <xf numFmtId="0" fontId="6" fillId="0" borderId="5" xfId="0" applyFont="1" applyBorder="1"/>
    <xf numFmtId="0" fontId="11" fillId="0" borderId="5" xfId="0" applyFont="1" applyBorder="1" applyAlignment="1">
      <alignment horizontal="justify" vertical="center" wrapText="1"/>
    </xf>
    <xf numFmtId="0" fontId="11" fillId="0" borderId="8" xfId="0" applyFont="1" applyBorder="1" applyAlignment="1">
      <alignment horizontal="justify" vertical="center" wrapText="1"/>
    </xf>
    <xf numFmtId="0" fontId="5" fillId="0" borderId="8" xfId="0" applyFont="1" applyBorder="1" applyAlignment="1">
      <alignment horizontal="justify" vertical="center" wrapText="1"/>
    </xf>
    <xf numFmtId="14" fontId="4" fillId="0" borderId="8" xfId="0" applyNumberFormat="1" applyFont="1" applyBorder="1" applyAlignment="1">
      <alignment horizontal="justify" vertical="center" wrapText="1"/>
    </xf>
    <xf numFmtId="0" fontId="4" fillId="0" borderId="8" xfId="0" applyFont="1" applyBorder="1" applyAlignment="1">
      <alignment horizontal="justify" vertical="center"/>
    </xf>
    <xf numFmtId="0" fontId="3" fillId="0" borderId="8" xfId="0" applyFont="1" applyBorder="1" applyAlignment="1">
      <alignment horizontal="justify" vertical="center" wrapText="1"/>
    </xf>
    <xf numFmtId="0" fontId="4" fillId="6" borderId="8" xfId="0" applyFont="1" applyFill="1" applyBorder="1" applyAlignment="1" applyProtection="1">
      <alignment horizontal="justify" vertical="center" wrapText="1"/>
      <protection locked="0"/>
    </xf>
    <xf numFmtId="9" fontId="4" fillId="5" borderId="8" xfId="2" applyFont="1" applyFill="1" applyBorder="1" applyAlignment="1">
      <alignment horizontal="justify" vertical="center"/>
    </xf>
    <xf numFmtId="0" fontId="4" fillId="0" borderId="9" xfId="0" applyFont="1" applyBorder="1" applyAlignment="1">
      <alignment horizontal="justify" vertical="center"/>
    </xf>
    <xf numFmtId="165" fontId="4" fillId="0" borderId="9" xfId="0" applyNumberFormat="1" applyFont="1" applyBorder="1" applyAlignment="1">
      <alignment horizontal="justify" vertical="center"/>
    </xf>
    <xf numFmtId="9" fontId="4" fillId="0" borderId="8" xfId="0" applyNumberFormat="1" applyFont="1" applyBorder="1" applyAlignment="1">
      <alignment horizontal="justify" vertical="center" wrapText="1"/>
    </xf>
    <xf numFmtId="0" fontId="4" fillId="4" borderId="8" xfId="0" applyFont="1" applyFill="1" applyBorder="1" applyAlignment="1">
      <alignment horizontal="justify" vertical="center" wrapText="1"/>
    </xf>
    <xf numFmtId="167" fontId="4" fillId="0" borderId="9" xfId="1" applyNumberFormat="1" applyFont="1" applyFill="1" applyBorder="1" applyAlignment="1">
      <alignment horizontal="justify" vertical="center"/>
    </xf>
    <xf numFmtId="167" fontId="4" fillId="0" borderId="9" xfId="1" applyNumberFormat="1" applyFont="1" applyBorder="1" applyAlignment="1">
      <alignment horizontal="justify" vertical="center"/>
    </xf>
    <xf numFmtId="14" fontId="4" fillId="0" borderId="8" xfId="0" applyNumberFormat="1" applyFont="1" applyBorder="1" applyAlignment="1">
      <alignment horizontal="justify" vertical="center"/>
    </xf>
    <xf numFmtId="0" fontId="4" fillId="6" borderId="8" xfId="0" quotePrefix="1" applyFont="1" applyFill="1" applyBorder="1" applyAlignment="1" applyProtection="1">
      <alignment horizontal="justify" vertical="center" wrapText="1"/>
      <protection locked="0"/>
    </xf>
    <xf numFmtId="165" fontId="4" fillId="0" borderId="8" xfId="0" applyNumberFormat="1" applyFont="1" applyBorder="1" applyAlignment="1">
      <alignment horizontal="justify" vertical="center"/>
    </xf>
    <xf numFmtId="0" fontId="20" fillId="9" borderId="10" xfId="0" applyFont="1" applyFill="1" applyBorder="1" applyAlignment="1">
      <alignment horizontal="justify" vertical="center" wrapText="1"/>
    </xf>
    <xf numFmtId="0" fontId="20" fillId="10" borderId="10" xfId="0" applyFont="1" applyFill="1" applyBorder="1" applyAlignment="1">
      <alignment horizontal="justify" vertical="center" wrapText="1"/>
    </xf>
    <xf numFmtId="0" fontId="20" fillId="9" borderId="5" xfId="0" applyFont="1" applyFill="1" applyBorder="1" applyAlignment="1">
      <alignment horizontal="justify" vertical="center" wrapText="1"/>
    </xf>
    <xf numFmtId="166" fontId="4" fillId="0" borderId="6" xfId="1" applyNumberFormat="1" applyFont="1" applyBorder="1" applyAlignment="1">
      <alignment horizontal="justify" vertical="center"/>
    </xf>
    <xf numFmtId="0" fontId="3" fillId="0" borderId="11" xfId="0" applyFont="1" applyBorder="1" applyAlignment="1">
      <alignment horizontal="justify" vertical="center"/>
    </xf>
    <xf numFmtId="0" fontId="8" fillId="0" borderId="11" xfId="3" applyFill="1" applyBorder="1" applyAlignment="1">
      <alignment horizontal="justify" vertical="center"/>
    </xf>
    <xf numFmtId="0" fontId="3" fillId="0" borderId="8" xfId="0" applyFont="1" applyBorder="1" applyAlignment="1">
      <alignment horizontal="justify" vertical="center"/>
    </xf>
    <xf numFmtId="0" fontId="8" fillId="0" borderId="8" xfId="3" applyFill="1" applyBorder="1" applyAlignment="1">
      <alignment horizontal="justify" vertical="center"/>
    </xf>
    <xf numFmtId="0" fontId="3" fillId="0" borderId="2" xfId="0" applyFont="1" applyBorder="1" applyAlignment="1">
      <alignment horizontal="justify" vertical="center"/>
    </xf>
    <xf numFmtId="0" fontId="8" fillId="0" borderId="2" xfId="3" applyFill="1" applyBorder="1" applyAlignment="1">
      <alignment horizontal="justify" vertical="center"/>
    </xf>
    <xf numFmtId="1" fontId="4" fillId="0" borderId="8" xfId="1" applyNumberFormat="1" applyFont="1" applyBorder="1" applyAlignment="1">
      <alignment horizontal="justify" vertical="center"/>
    </xf>
    <xf numFmtId="0" fontId="3" fillId="0" borderId="9" xfId="0" applyFont="1" applyBorder="1" applyAlignment="1">
      <alignment horizontal="justify" vertical="center"/>
    </xf>
    <xf numFmtId="0" fontId="8" fillId="0" borderId="0" xfId="3" applyAlignment="1">
      <alignment horizontal="justify" vertical="center"/>
    </xf>
    <xf numFmtId="0" fontId="3" fillId="0" borderId="6" xfId="0" applyFont="1" applyBorder="1" applyAlignment="1">
      <alignment horizontal="justify" vertical="center"/>
    </xf>
    <xf numFmtId="0" fontId="3" fillId="0" borderId="0" xfId="0" applyFont="1" applyAlignment="1">
      <alignment horizontal="center" vertical="center"/>
    </xf>
    <xf numFmtId="0" fontId="4" fillId="0" borderId="0" xfId="0" applyFont="1"/>
    <xf numFmtId="0" fontId="4" fillId="0" borderId="0" xfId="0" applyFont="1" applyAlignment="1">
      <alignment vertical="top"/>
    </xf>
    <xf numFmtId="0" fontId="4" fillId="0" borderId="0" xfId="0" applyFont="1" applyAlignment="1">
      <alignment horizontal="center" vertical="center"/>
    </xf>
    <xf numFmtId="0" fontId="15" fillId="0" borderId="0" xfId="0" applyFont="1" applyAlignment="1">
      <alignment horizontal="left" vertical="center" wrapText="1"/>
    </xf>
    <xf numFmtId="0" fontId="6" fillId="0" borderId="0" xfId="0" applyFont="1" applyAlignment="1">
      <alignment horizontal="center" vertical="center"/>
    </xf>
    <xf numFmtId="0" fontId="4" fillId="0" borderId="0" xfId="0" applyFont="1" applyAlignment="1">
      <alignment horizontal="center"/>
    </xf>
    <xf numFmtId="0" fontId="27" fillId="0" borderId="0" xfId="4" applyFont="1" applyAlignment="1">
      <alignment horizontal="center"/>
    </xf>
    <xf numFmtId="0" fontId="1" fillId="0" borderId="0" xfId="4"/>
    <xf numFmtId="0" fontId="1" fillId="11" borderId="0" xfId="4" applyFill="1"/>
    <xf numFmtId="0" fontId="27" fillId="12" borderId="0" xfId="4" applyFont="1" applyFill="1" applyAlignment="1">
      <alignment horizontal="center"/>
    </xf>
    <xf numFmtId="0" fontId="27" fillId="13" borderId="0" xfId="4" applyFont="1" applyFill="1" applyAlignment="1">
      <alignment horizontal="center" wrapText="1"/>
    </xf>
    <xf numFmtId="0" fontId="27" fillId="14" borderId="0" xfId="4" applyFont="1" applyFill="1" applyAlignment="1">
      <alignment horizontal="center"/>
    </xf>
    <xf numFmtId="14" fontId="27" fillId="14" borderId="0" xfId="4" applyNumberFormat="1" applyFont="1" applyFill="1" applyAlignment="1">
      <alignment horizontal="center"/>
    </xf>
    <xf numFmtId="0" fontId="28" fillId="10" borderId="13" xfId="4" applyFont="1" applyFill="1" applyBorder="1" applyAlignment="1">
      <alignment horizontal="center"/>
    </xf>
    <xf numFmtId="0" fontId="28" fillId="10" borderId="13" xfId="4" applyFont="1" applyFill="1" applyBorder="1" applyAlignment="1">
      <alignment horizontal="center"/>
    </xf>
    <xf numFmtId="0" fontId="28" fillId="10" borderId="13" xfId="4" applyFont="1" applyFill="1" applyBorder="1"/>
    <xf numFmtId="0" fontId="1" fillId="0" borderId="0" xfId="4" applyAlignment="1">
      <alignment horizontal="center"/>
    </xf>
    <xf numFmtId="0" fontId="28" fillId="0" borderId="13" xfId="4" applyFont="1" applyBorder="1" applyAlignment="1">
      <alignment horizontal="left"/>
    </xf>
    <xf numFmtId="0" fontId="28" fillId="0" borderId="13" xfId="4" applyFont="1" applyBorder="1" applyAlignment="1">
      <alignment horizontal="center"/>
    </xf>
    <xf numFmtId="0" fontId="1" fillId="15" borderId="0" xfId="4" applyFill="1"/>
    <xf numFmtId="0" fontId="1" fillId="15" borderId="0" xfId="4" applyFill="1" applyAlignment="1">
      <alignment horizontal="center"/>
    </xf>
    <xf numFmtId="0" fontId="1" fillId="0" borderId="0" xfId="4" applyAlignment="1">
      <alignment horizontal="left" indent="1"/>
    </xf>
    <xf numFmtId="0" fontId="27" fillId="0" borderId="0" xfId="4" applyFont="1"/>
    <xf numFmtId="0" fontId="1" fillId="7" borderId="0" xfId="4" applyFill="1"/>
    <xf numFmtId="0" fontId="1" fillId="7" borderId="0" xfId="4" applyFill="1" applyAlignment="1">
      <alignment horizontal="center"/>
    </xf>
    <xf numFmtId="0" fontId="28" fillId="10" borderId="14" xfId="4" applyFont="1" applyFill="1" applyBorder="1" applyAlignment="1">
      <alignment horizontal="left"/>
    </xf>
    <xf numFmtId="0" fontId="28" fillId="10" borderId="14" xfId="4" applyFont="1" applyFill="1" applyBorder="1"/>
    <xf numFmtId="0" fontId="28" fillId="10" borderId="14" xfId="4" applyFont="1" applyFill="1" applyBorder="1" applyAlignment="1">
      <alignment horizontal="center"/>
    </xf>
    <xf numFmtId="0" fontId="1" fillId="16" borderId="0" xfId="4" applyFill="1"/>
    <xf numFmtId="0" fontId="1" fillId="16" borderId="0" xfId="4" applyFill="1" applyAlignment="1">
      <alignment horizontal="center"/>
    </xf>
    <xf numFmtId="10" fontId="1" fillId="0" borderId="0" xfId="2" applyNumberFormat="1"/>
    <xf numFmtId="0" fontId="1" fillId="11" borderId="0" xfId="4" applyFill="1" applyAlignment="1">
      <alignment horizontal="center"/>
    </xf>
    <xf numFmtId="0" fontId="27" fillId="16" borderId="0" xfId="4" applyFont="1" applyFill="1" applyAlignment="1">
      <alignment horizontal="center"/>
    </xf>
    <xf numFmtId="0" fontId="27" fillId="14" borderId="0" xfId="4" applyFont="1" applyFill="1"/>
    <xf numFmtId="0" fontId="1" fillId="14" borderId="0" xfId="4" applyFill="1"/>
    <xf numFmtId="0" fontId="1" fillId="8" borderId="0" xfId="4" applyFill="1"/>
    <xf numFmtId="0" fontId="27" fillId="8" borderId="0" xfId="4" applyFont="1" applyFill="1" applyAlignment="1">
      <alignment horizontal="center"/>
    </xf>
    <xf numFmtId="0" fontId="1" fillId="17" borderId="0" xfId="4" applyFill="1"/>
    <xf numFmtId="0" fontId="1" fillId="0" borderId="0" xfId="4" applyAlignment="1">
      <alignment horizontal="center" vertical="center"/>
    </xf>
    <xf numFmtId="0" fontId="1" fillId="18" borderId="0" xfId="4" applyFill="1"/>
    <xf numFmtId="0" fontId="29" fillId="10" borderId="13" xfId="4" applyFont="1" applyFill="1" applyBorder="1" applyAlignment="1">
      <alignment horizontal="center"/>
    </xf>
    <xf numFmtId="0" fontId="1" fillId="12" borderId="0" xfId="4" applyFill="1"/>
    <xf numFmtId="0" fontId="1" fillId="13" borderId="0" xfId="4" applyFill="1"/>
    <xf numFmtId="0" fontId="27" fillId="0" borderId="0" xfId="4" applyFont="1" applyAlignment="1">
      <alignment horizontal="center"/>
    </xf>
    <xf numFmtId="0" fontId="27" fillId="18" borderId="0" xfId="4" applyFont="1" applyFill="1" applyAlignment="1">
      <alignment horizontal="center"/>
    </xf>
    <xf numFmtId="0" fontId="28" fillId="10" borderId="14" xfId="4" applyFont="1" applyFill="1" applyBorder="1" applyAlignment="1">
      <alignment horizontal="center" vertical="center"/>
    </xf>
    <xf numFmtId="0" fontId="30" fillId="0" borderId="0" xfId="4" applyFont="1"/>
    <xf numFmtId="0" fontId="30" fillId="0" borderId="0" xfId="4" applyFont="1" applyAlignment="1">
      <alignment horizontal="left" indent="1"/>
    </xf>
    <xf numFmtId="0" fontId="30" fillId="0" borderId="0" xfId="4" applyFont="1" applyAlignment="1">
      <alignment horizontal="center"/>
    </xf>
    <xf numFmtId="0" fontId="28" fillId="10" borderId="0" xfId="4" applyFont="1" applyFill="1" applyAlignment="1">
      <alignment horizontal="center"/>
    </xf>
    <xf numFmtId="0" fontId="28" fillId="10" borderId="0" xfId="4" applyFont="1" applyFill="1" applyAlignment="1">
      <alignment horizontal="center"/>
    </xf>
    <xf numFmtId="0" fontId="1" fillId="0" borderId="0" xfId="4" applyAlignment="1">
      <alignment horizontal="left" indent="2"/>
    </xf>
    <xf numFmtId="0" fontId="28" fillId="10" borderId="0" xfId="4" applyFont="1" applyFill="1" applyAlignment="1">
      <alignment horizontal="left"/>
    </xf>
    <xf numFmtId="0" fontId="28" fillId="10" borderId="0" xfId="4" applyFont="1" applyFill="1"/>
    <xf numFmtId="0" fontId="33" fillId="0" borderId="0" xfId="4" applyFont="1"/>
    <xf numFmtId="0" fontId="33" fillId="0" borderId="0" xfId="4" applyFont="1" applyAlignment="1">
      <alignment horizontal="left"/>
    </xf>
    <xf numFmtId="0" fontId="29" fillId="10" borderId="13" xfId="4" applyFont="1" applyFill="1" applyBorder="1" applyAlignment="1">
      <alignment horizontal="center"/>
    </xf>
    <xf numFmtId="0" fontId="1" fillId="0" borderId="15" xfId="4" applyBorder="1" applyAlignment="1">
      <alignment horizontal="left"/>
    </xf>
    <xf numFmtId="0" fontId="26" fillId="0" borderId="13" xfId="4" applyFont="1" applyBorder="1" applyAlignment="1">
      <alignment horizontal="center"/>
    </xf>
    <xf numFmtId="0" fontId="1" fillId="0" borderId="0" xfId="4" applyAlignment="1">
      <alignment horizontal="left"/>
    </xf>
    <xf numFmtId="0" fontId="27" fillId="17" borderId="0" xfId="4" applyFont="1" applyFill="1" applyAlignment="1">
      <alignment horizontal="center"/>
    </xf>
    <xf numFmtId="0" fontId="1" fillId="0" borderId="16" xfId="4" applyBorder="1"/>
    <xf numFmtId="0" fontId="27" fillId="11" borderId="14" xfId="4" applyFont="1" applyFill="1" applyBorder="1" applyAlignment="1">
      <alignment horizontal="center"/>
    </xf>
    <xf numFmtId="0" fontId="27" fillId="11" borderId="0" xfId="4" applyFont="1" applyFill="1" applyAlignment="1">
      <alignment horizontal="center"/>
    </xf>
    <xf numFmtId="0" fontId="29" fillId="10" borderId="0" xfId="4" applyFont="1" applyFill="1" applyAlignment="1">
      <alignment horizontal="center"/>
    </xf>
    <xf numFmtId="0" fontId="1" fillId="0" borderId="17" xfId="4" applyBorder="1" applyAlignment="1">
      <alignment horizontal="left"/>
    </xf>
    <xf numFmtId="0" fontId="1" fillId="0" borderId="18" xfId="4" applyBorder="1" applyAlignment="1">
      <alignment horizontal="left"/>
    </xf>
    <xf numFmtId="0" fontId="28" fillId="19" borderId="14" xfId="4" applyFont="1" applyFill="1" applyBorder="1"/>
    <xf numFmtId="0" fontId="27" fillId="11" borderId="0" xfId="4" applyFont="1" applyFill="1" applyAlignment="1">
      <alignment horizontal="center"/>
    </xf>
    <xf numFmtId="0" fontId="1" fillId="0" borderId="19" xfId="4" applyBorder="1" applyAlignment="1">
      <alignment horizontal="center"/>
    </xf>
    <xf numFmtId="0" fontId="1" fillId="0" borderId="20" xfId="4" applyBorder="1" applyAlignment="1">
      <alignment horizontal="center"/>
    </xf>
    <xf numFmtId="0" fontId="1" fillId="0" borderId="21" xfId="4" applyBorder="1" applyAlignment="1">
      <alignment horizontal="left"/>
    </xf>
    <xf numFmtId="0" fontId="27" fillId="14" borderId="14" xfId="4" applyFont="1" applyFill="1" applyBorder="1" applyAlignment="1">
      <alignment horizontal="center"/>
    </xf>
    <xf numFmtId="0" fontId="27" fillId="20" borderId="14" xfId="4" applyFont="1" applyFill="1" applyBorder="1" applyAlignment="1">
      <alignment horizontal="center"/>
    </xf>
    <xf numFmtId="0" fontId="30" fillId="0" borderId="22" xfId="4" applyFont="1" applyBorder="1" applyAlignment="1">
      <alignment horizontal="left"/>
    </xf>
    <xf numFmtId="0" fontId="30" fillId="0" borderId="23" xfId="4" applyFont="1" applyBorder="1" applyAlignment="1">
      <alignment horizontal="left"/>
    </xf>
    <xf numFmtId="0" fontId="1" fillId="0" borderId="24" xfId="4" applyBorder="1" applyAlignment="1">
      <alignment horizontal="center"/>
    </xf>
    <xf numFmtId="0" fontId="1" fillId="0" borderId="25" xfId="4" applyBorder="1" applyAlignment="1">
      <alignment horizontal="center"/>
    </xf>
    <xf numFmtId="0" fontId="28" fillId="0" borderId="0" xfId="4" applyFont="1" applyAlignment="1">
      <alignment horizontal="left"/>
    </xf>
    <xf numFmtId="0" fontId="28" fillId="0" borderId="0" xfId="4" applyFont="1" applyAlignment="1">
      <alignment horizontal="center"/>
    </xf>
    <xf numFmtId="0" fontId="27" fillId="21" borderId="0" xfId="4" applyFont="1" applyFill="1" applyAlignment="1">
      <alignment horizontal="center"/>
    </xf>
    <xf numFmtId="0" fontId="28" fillId="0" borderId="0" xfId="4" applyFont="1"/>
    <xf numFmtId="0" fontId="27" fillId="0" borderId="12" xfId="4" applyFont="1" applyBorder="1" applyAlignment="1">
      <alignment horizontal="center"/>
    </xf>
    <xf numFmtId="0" fontId="28" fillId="10" borderId="5" xfId="4" applyFont="1" applyFill="1" applyBorder="1" applyAlignment="1">
      <alignment horizontal="center"/>
    </xf>
    <xf numFmtId="0" fontId="28" fillId="10" borderId="5" xfId="4" applyFont="1" applyFill="1" applyBorder="1" applyAlignment="1">
      <alignment horizontal="center"/>
    </xf>
    <xf numFmtId="0" fontId="27" fillId="0" borderId="0" xfId="4" applyFont="1" applyAlignment="1">
      <alignment horizontal="left"/>
    </xf>
    <xf numFmtId="0" fontId="1" fillId="0" borderId="5" xfId="4" applyBorder="1"/>
    <xf numFmtId="0" fontId="27" fillId="0" borderId="5" xfId="4" applyFont="1" applyBorder="1" applyAlignment="1">
      <alignment horizontal="center"/>
    </xf>
    <xf numFmtId="0" fontId="27" fillId="0" borderId="5" xfId="4" applyFont="1" applyBorder="1" applyAlignment="1">
      <alignment horizontal="center"/>
    </xf>
    <xf numFmtId="0" fontId="1" fillId="0" borderId="5" xfId="4" applyBorder="1" applyAlignment="1">
      <alignment horizontal="center"/>
    </xf>
    <xf numFmtId="14" fontId="1" fillId="0" borderId="0" xfId="4" applyNumberFormat="1" applyAlignment="1">
      <alignment horizontal="left"/>
    </xf>
    <xf numFmtId="0" fontId="1" fillId="0" borderId="5" xfId="4" applyBorder="1" applyAlignment="1">
      <alignment horizontal="center"/>
    </xf>
    <xf numFmtId="0" fontId="28" fillId="22" borderId="5" xfId="4" applyFont="1" applyFill="1" applyBorder="1" applyAlignment="1">
      <alignment horizontal="center"/>
    </xf>
    <xf numFmtId="0" fontId="28" fillId="22" borderId="5" xfId="4" applyFont="1" applyFill="1" applyBorder="1" applyAlignment="1">
      <alignment horizontal="center"/>
    </xf>
    <xf numFmtId="0" fontId="28" fillId="10" borderId="5" xfId="4" applyFont="1" applyFill="1" applyBorder="1" applyAlignment="1">
      <alignment horizontal="left"/>
    </xf>
    <xf numFmtId="0" fontId="28" fillId="10" borderId="6" xfId="4" applyFont="1" applyFill="1" applyBorder="1" applyAlignment="1">
      <alignment horizontal="center"/>
    </xf>
    <xf numFmtId="0" fontId="28" fillId="10" borderId="26" xfId="4" applyFont="1" applyFill="1" applyBorder="1" applyAlignment="1">
      <alignment horizontal="center"/>
    </xf>
    <xf numFmtId="0" fontId="28" fillId="10" borderId="4" xfId="4" applyFont="1" applyFill="1" applyBorder="1" applyAlignment="1">
      <alignment horizontal="center"/>
    </xf>
    <xf numFmtId="0" fontId="28" fillId="0" borderId="13" xfId="0" applyFont="1" applyBorder="1" applyAlignment="1">
      <alignment horizontal="left"/>
    </xf>
    <xf numFmtId="0" fontId="27" fillId="16" borderId="14" xfId="4" applyFont="1" applyFill="1" applyBorder="1" applyAlignment="1">
      <alignment horizontal="center" vertical="center"/>
    </xf>
    <xf numFmtId="0" fontId="0" fillId="0" borderId="0" xfId="0" applyAlignment="1">
      <alignment horizontal="left"/>
    </xf>
    <xf numFmtId="0" fontId="0" fillId="0" borderId="14" xfId="0" applyBorder="1" applyAlignment="1">
      <alignment horizontal="left"/>
    </xf>
    <xf numFmtId="0" fontId="0" fillId="0" borderId="0" xfId="0" applyNumberFormat="1"/>
    <xf numFmtId="0" fontId="0" fillId="0" borderId="0" xfId="0" pivotButton="1"/>
  </cellXfs>
  <cellStyles count="5">
    <cellStyle name="Hipervínculo" xfId="3" builtinId="8"/>
    <cellStyle name="Millares" xfId="1" builtinId="3"/>
    <cellStyle name="Normal" xfId="0" builtinId="0"/>
    <cellStyle name="Normal 2" xfId="4" xr:uid="{74D498C0-D867-4CFC-90F3-8D59128EA909}"/>
    <cellStyle name="Porcentaje" xfId="2" builtinId="5"/>
  </cellStyles>
  <dxfs count="1943">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auto="1"/>
        <name val="Aptos Narrow"/>
        <scheme val="none"/>
      </font>
      <fill>
        <patternFill patternType="none">
          <fgColor rgb="FF000000"/>
          <bgColor rgb="FFFFFFFF"/>
        </patternFill>
      </fill>
      <alignment horizontal="justify" vertical="center" textRotation="0" wrapText="0" indent="0" justifyLastLine="0" shrinkToFit="0" readingOrder="0"/>
    </dxf>
    <dxf>
      <font>
        <b/>
        <i val="0"/>
        <strike val="0"/>
        <condense val="0"/>
        <extend val="0"/>
        <outline val="0"/>
        <shadow val="0"/>
        <u val="none"/>
        <vertAlign val="baseline"/>
        <sz val="10"/>
        <color auto="1"/>
        <name val="Aptos Narrow"/>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auto="1"/>
        <name val="Aptos Narrow"/>
        <scheme val="none"/>
      </font>
      <fill>
        <patternFill patternType="none">
          <fgColor rgb="FF000000"/>
          <bgColor rgb="FFFFFFFF"/>
        </patternFill>
      </fill>
      <alignment horizontal="justify" vertical="center" textRotation="0" wrapText="0" indent="0" justifyLastLine="0" shrinkToFit="0" readingOrder="0"/>
    </dxf>
    <dxf>
      <font>
        <b/>
        <i val="0"/>
        <strike val="0"/>
        <condense val="0"/>
        <extend val="0"/>
        <outline val="0"/>
        <shadow val="0"/>
        <u val="none"/>
        <vertAlign val="baseline"/>
        <sz val="10"/>
        <color auto="1"/>
        <name val="Aptos Narrow"/>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auto="1"/>
        <name val="Aptos Narrow"/>
        <scheme val="none"/>
      </font>
      <fill>
        <patternFill patternType="none">
          <fgColor rgb="FF000000"/>
          <bgColor rgb="FFFFFFFF"/>
        </patternFill>
      </fill>
      <alignment horizontal="justify" vertical="center" textRotation="0" wrapText="0" indent="0" justifyLastLine="0" shrinkToFit="0" readingOrder="0"/>
    </dxf>
    <dxf>
      <font>
        <b/>
        <i val="0"/>
        <strike val="0"/>
        <condense val="0"/>
        <extend val="0"/>
        <outline val="0"/>
        <shadow val="0"/>
        <u val="none"/>
        <vertAlign val="baseline"/>
        <sz val="10"/>
        <color auto="1"/>
        <name val="Aptos Narrow"/>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ptos Narrow"/>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anionline-my.sharepoint.com/personal/jtoro_ani_gov_co/Documents/PMP%20Pocket%20Motor%20V4%20-%20copia%20(2).xlsm" TargetMode="External"/><Relationship Id="rId1" Type="http://schemas.openxmlformats.org/officeDocument/2006/relationships/externalLinkPath" Target="/personal/jtoro_ani_gov_co/Documents/PMP%20Pocket%20Motor%20V4%20-%20copia%20(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toro/OD/PMP%20Pocket%20Motor.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anionline-my.sharepoint.com/personal/jtoro_ani_gov_co/Documents/PMP%20Pocket%20Motor%20V2.xlsm" TargetMode="External"/><Relationship Id="rId1" Type="http://schemas.openxmlformats.org/officeDocument/2006/relationships/externalLinkPath" Target="/personal/jtoro_ani_gov_co/Documents/PMP%20Pocket%20Motor%20V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toro\OneDrive%20-%20ANI\PMP%20Pocket%20Motor%20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Datos"/>
      <sheetName val="Hoja1"/>
      <sheetName val="LISTA"/>
      <sheetName val="Base"/>
      <sheetName val="Usuarios"/>
      <sheetName val="Principal"/>
    </sheetNames>
    <sheetDataSet>
      <sheetData sheetId="0"/>
      <sheetData sheetId="1"/>
      <sheetData sheetId="2">
        <row r="1">
          <cell r="A1" t="str">
            <v>Corrección</v>
          </cell>
          <cell r="D1" t="str">
            <v>Oficina Comunicaciones (OC)</v>
          </cell>
          <cell r="E1" t="str">
            <v>Alvaro Sandoval</v>
          </cell>
          <cell r="G1" t="str">
            <v>SISTEMA ESTRATÉGICO DE PLANEACIÓN Y GESTIÓN</v>
          </cell>
          <cell r="J1" t="str">
            <v>Jurídico</v>
          </cell>
        </row>
        <row r="2">
          <cell r="A2" t="str">
            <v>Acción correctiva</v>
          </cell>
          <cell r="D2" t="str">
            <v>Vicepresidencia  Ejecutiva (VEJ)</v>
          </cell>
          <cell r="E2" t="str">
            <v>Angela Cajamarca</v>
          </cell>
          <cell r="G2" t="str">
            <v>ESTRUCTURACIÓN DE PROYECTOS DE INFRAESTRUCTURA DE TRANSPORTE</v>
          </cell>
          <cell r="J2" t="str">
            <v>Técnico</v>
          </cell>
        </row>
        <row r="3">
          <cell r="A3" t="str">
            <v>Acción preventiva</v>
          </cell>
          <cell r="D3" t="str">
            <v>Vicepresidencia de Gestión Corporativa (VGCorp)</v>
          </cell>
          <cell r="E3" t="str">
            <v>Aurora Andrea Reyes Saavedra</v>
          </cell>
          <cell r="G3" t="str">
            <v>GESTIÓN DE LA CONTRATACIÓN PÚBLICA</v>
          </cell>
          <cell r="J3" t="str">
            <v>Financiero</v>
          </cell>
        </row>
        <row r="4">
          <cell r="A4" t="str">
            <v>Acción correctiva y preventiva</v>
          </cell>
          <cell r="D4" t="str">
            <v>Vicepresidencia de Estructuración (VE)</v>
          </cell>
          <cell r="E4" t="str">
            <v>Carlos Felipe Sánchez Pinzón</v>
          </cell>
          <cell r="G4" t="str">
            <v>GESTIÓN CONTRACTUAL Y SEGUIMIENTO DE PROYECTOS DE INFRAESTRUCTURA DE TRANSPORTE</v>
          </cell>
          <cell r="J4" t="str">
            <v>Administrativo</v>
          </cell>
        </row>
        <row r="5">
          <cell r="D5" t="str">
            <v>Vicepresidencia de Planeación, Riesgos y Entorno (VPRE)</v>
          </cell>
          <cell r="E5" t="str">
            <v>Cesar Augusto Godoy</v>
          </cell>
          <cell r="G5" t="str">
            <v>GESTIÓN DEL TALENTO HUMANO</v>
          </cell>
          <cell r="J5" t="str">
            <v>Tecnológico</v>
          </cell>
        </row>
        <row r="6">
          <cell r="D6" t="str">
            <v>Vicepresidencia de Gestión Contractual (VGC)</v>
          </cell>
          <cell r="E6" t="str">
            <v>Daniel Felipe Sáenz Lozano</v>
          </cell>
          <cell r="G6" t="str">
            <v>GESTIÓN ADMINISTRATIVA Y FINANCIERA</v>
          </cell>
          <cell r="J6" t="str">
            <v>Planeación</v>
          </cell>
        </row>
        <row r="7">
          <cell r="D7" t="str">
            <v>Vicepresidencia Jurídica (VJ)</v>
          </cell>
          <cell r="E7" t="str">
            <v>Daniel Felipe Sáenz Lozano</v>
          </cell>
          <cell r="G7" t="str">
            <v>GESTIÓN DE LA INFORMACIÓN Y COMUNICACIONES</v>
          </cell>
          <cell r="J7" t="str">
            <v>Riesgos</v>
          </cell>
        </row>
        <row r="8">
          <cell r="D8" t="str">
            <v>Vicepresidencias</v>
          </cell>
          <cell r="E8" t="str">
            <v>Diana Carolina Medina Peña</v>
          </cell>
          <cell r="G8" t="str">
            <v>GESTIÓN JURÍDICA</v>
          </cell>
        </row>
        <row r="9">
          <cell r="E9" t="str">
            <v>Yuri Lizeth Mateus Gómez</v>
          </cell>
          <cell r="G9" t="str">
            <v>TRANSPARENCIA, PARTICIPACIÓN, SERVICIO AL CIUDADANO Y COMUNICACIÓN</v>
          </cell>
        </row>
        <row r="10">
          <cell r="E10" t="str">
            <v>Héctor Eduardo Vanegas Gámez</v>
          </cell>
          <cell r="G10" t="str">
            <v>EVALUACIÓN Y CONTROL INSTITUCIONAL</v>
          </cell>
        </row>
        <row r="11">
          <cell r="E11" t="str">
            <v>Ivan Mauricio Mejia Alarcon</v>
          </cell>
          <cell r="G11" t="str">
            <v>TODOS LOS PROCESOS</v>
          </cell>
        </row>
        <row r="12">
          <cell r="E12" t="str">
            <v>Javier León</v>
          </cell>
          <cell r="G12" t="str">
            <v>ALGUNOS PROCESOS</v>
          </cell>
        </row>
        <row r="13">
          <cell r="E13" t="str">
            <v>Javier León / Marcos  Noguera</v>
          </cell>
        </row>
        <row r="14">
          <cell r="E14" t="str">
            <v>Juan Carlos Sáenz</v>
          </cell>
        </row>
        <row r="15">
          <cell r="E15" t="str">
            <v>Juan Diego Toro Bautista</v>
          </cell>
        </row>
        <row r="16">
          <cell r="E16" t="str">
            <v>July Paola Rodríguez Ortiz</v>
          </cell>
        </row>
        <row r="17">
          <cell r="E17" t="str">
            <v>Lucero Masmela</v>
          </cell>
        </row>
        <row r="18">
          <cell r="E18" t="str">
            <v>Luis Miguel Sabogal Camargo</v>
          </cell>
        </row>
        <row r="19">
          <cell r="E19" t="str">
            <v>Luz Jeni Fung Muñoz</v>
          </cell>
        </row>
        <row r="20">
          <cell r="E20" t="str">
            <v>Luz Mary Hernández Villadiego</v>
          </cell>
        </row>
        <row r="21">
          <cell r="E21" t="str">
            <v>Marcos Gabriel Peña Noguera</v>
          </cell>
        </row>
        <row r="22">
          <cell r="E22" t="str">
            <v>Maria Imelda Gonzalez Guevara</v>
          </cell>
        </row>
        <row r="23">
          <cell r="E23" t="str">
            <v>Maria Natalia Norato</v>
          </cell>
        </row>
        <row r="24">
          <cell r="E24" t="str">
            <v>Mariela Grass</v>
          </cell>
        </row>
        <row r="25">
          <cell r="E25" t="str">
            <v xml:space="preserve">Mónica Bibiana Forero </v>
          </cell>
        </row>
        <row r="26">
          <cell r="E26" t="str">
            <v>Ricardo Mauricio Hernández Gómez</v>
          </cell>
        </row>
        <row r="27">
          <cell r="E27" t="str">
            <v>Roberto Daza</v>
          </cell>
        </row>
        <row r="28">
          <cell r="E28" t="str">
            <v>T Diego Orlando Bustos Forero</v>
          </cell>
        </row>
        <row r="29">
          <cell r="E29" t="str">
            <v>T Luz Jeni Fung Muñoz</v>
          </cell>
        </row>
        <row r="30">
          <cell r="E30" t="str">
            <v xml:space="preserve">Víctor Alfonso Trespalacios </v>
          </cell>
        </row>
        <row r="31">
          <cell r="E31" t="str">
            <v xml:space="preserve">Yuly Andrea Ujueta Castillo </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Datos"/>
      <sheetName val="Principal"/>
      <sheetName val="notas"/>
      <sheetName val="Hoja1"/>
      <sheetName val="LISTA"/>
      <sheetName val="Base"/>
      <sheetName val="Usuarios"/>
      <sheetName val="Resumen"/>
      <sheetName val="TD"/>
    </sheetNames>
    <sheetDataSet>
      <sheetData sheetId="0"/>
      <sheetData sheetId="1"/>
      <sheetData sheetId="2"/>
      <sheetData sheetId="3">
        <row r="2">
          <cell r="A2" t="str">
            <v>PROBLEMAS_EN_LA_GESTIÓN_DOCUMENTAL_DE_LA_ENTIDAD</v>
          </cell>
        </row>
        <row r="3">
          <cell r="A3" t="str">
            <v>PROBLEMAS_EN_ACTUACIONES_CONTRACTUALES</v>
          </cell>
        </row>
        <row r="4">
          <cell r="A4" t="str">
            <v>PROBLEMAS_EN_LA_GESTIÓN_DEL_TALENTO_HUMANO</v>
          </cell>
        </row>
        <row r="5">
          <cell r="A5" t="str">
            <v>PROBLEMAS_EN_LA_GESTIÓN_DE_LOS_PROYECTOS</v>
          </cell>
        </row>
        <row r="6">
          <cell r="A6" t="str">
            <v>PROBLEMAS_EN_LA_EJECUCIÓN_DE_LOS_PROYECTOS</v>
          </cell>
        </row>
        <row r="7">
          <cell r="A7" t="str">
            <v>INADECUADA_GESTIÓN_DE_LA_SUPERVISIÓN</v>
          </cell>
        </row>
        <row r="8">
          <cell r="A8" t="str">
            <v>INADECUADA_GESTIÓN_DE_LA_INTERVENTORÍA</v>
          </cell>
        </row>
        <row r="9">
          <cell r="A9" t="str">
            <v>PROBLEMAS_EN_LA_GESTIÓN_ADMINISTRATIVA</v>
          </cell>
        </row>
        <row r="10">
          <cell r="A10" t="str">
            <v>PROBLEMAS_EN_LA_GESTIÓN_CONTABLE_Y_FINANCIERA</v>
          </cell>
        </row>
        <row r="11">
          <cell r="A11" t="str">
            <v>PROBLEMAS_EN_PLANEACIÓN</v>
          </cell>
        </row>
        <row r="12">
          <cell r="A12" t="str">
            <v>PROBLEMAS_EN_LA_GESTIÓN_TECNOLÓGICA</v>
          </cell>
        </row>
        <row r="13">
          <cell r="A13" t="str">
            <v>INCUMPLIMIENTO_DE_MANUALES_E_INSTRUCTIVOS_Y_PROCEDIMIENTOS_INTERNOS</v>
          </cell>
        </row>
        <row r="14">
          <cell r="A14" t="str">
            <v>INCUMPLIMIENTO_EN_LA_GESTIÓN_JURÍDICA</v>
          </cell>
        </row>
        <row r="15">
          <cell r="A15" t="str">
            <v>PROBLEMAS_EN_LA_GESTIÓN_DE_ATENCIÓN_AL_CIUDADANO</v>
          </cell>
        </row>
        <row r="16">
          <cell r="A16" t="str">
            <v>PROBLEMAS_EN_LA_GESTIÓN_PREDIAL</v>
          </cell>
        </row>
        <row r="17">
          <cell r="A17" t="str">
            <v>PROBLEMAS_TRANSVERSALES_DE_LA_ENTIDAD</v>
          </cell>
        </row>
        <row r="18">
          <cell r="A18" t="str">
            <v>INCUMPLIMIENTO_DE_POLITICA_DE_GOBIERNO_DIGITAL</v>
          </cell>
        </row>
      </sheetData>
      <sheetData sheetId="4">
        <row r="1">
          <cell r="A1" t="str">
            <v>Corrección</v>
          </cell>
          <cell r="D1" t="str">
            <v>Oficina Comunicaciones (OC)</v>
          </cell>
          <cell r="E1" t="str">
            <v>Alvaro Sandoval</v>
          </cell>
          <cell r="G1" t="str">
            <v>SISTEMA ESTRATÉGICO DE PLANEACIÓN Y GESTIÓN</v>
          </cell>
          <cell r="H1" t="str">
            <v>Auditoría Interna</v>
          </cell>
          <cell r="J1" t="str">
            <v>Jurídico</v>
          </cell>
        </row>
        <row r="2">
          <cell r="A2" t="str">
            <v>Acción correctiva</v>
          </cell>
          <cell r="D2" t="str">
            <v>Vicepresidencia  Ejecutiva (VEJ)</v>
          </cell>
          <cell r="E2" t="str">
            <v>Angela Cajamarca</v>
          </cell>
          <cell r="G2" t="str">
            <v>ESTRUCTURACIÓN DE PROYECTOS DE INFRAESTRUCTURA DE TRANSPORTE</v>
          </cell>
          <cell r="H2" t="str">
            <v>Auditoría Técnica</v>
          </cell>
          <cell r="J2" t="str">
            <v>Técnico</v>
          </cell>
        </row>
        <row r="3">
          <cell r="A3" t="str">
            <v>Acción preventiva</v>
          </cell>
          <cell r="D3" t="str">
            <v>Vicepresidencia Administrativa y Financiera. (VAF)</v>
          </cell>
          <cell r="E3" t="str">
            <v>Aurora Andrea Reyes</v>
          </cell>
          <cell r="G3" t="str">
            <v>GESTIÓN DE LA CONTRATACIÓN PÚBLICA</v>
          </cell>
          <cell r="H3" t="str">
            <v>Seguimiento</v>
          </cell>
          <cell r="J3" t="str">
            <v>Financiero</v>
          </cell>
        </row>
        <row r="4">
          <cell r="A4" t="str">
            <v>Acción correctiva y preventiva</v>
          </cell>
          <cell r="D4" t="str">
            <v>Vicepresidencia de Estructuración (VE)</v>
          </cell>
          <cell r="E4" t="str">
            <v>Carlos Felipe Sánchez Pinzón</v>
          </cell>
          <cell r="G4" t="str">
            <v>GESTIÓN CONTRACTUAL Y SEGUIMIENTO DE PROYECTOS DE INFRAESTRUCTURA DE TRANSPORTE</v>
          </cell>
          <cell r="J4" t="str">
            <v>Administrativo</v>
          </cell>
        </row>
        <row r="5">
          <cell r="D5" t="str">
            <v>Vicepresidencia de planeación, Riesgos y entorno (VPRE)</v>
          </cell>
          <cell r="E5" t="str">
            <v>Cesar Augusto Godoy</v>
          </cell>
          <cell r="G5" t="str">
            <v>GESTIÓN DEL TALENTO HUMANO</v>
          </cell>
          <cell r="J5" t="str">
            <v>Tecnológico</v>
          </cell>
        </row>
        <row r="6">
          <cell r="D6" t="str">
            <v>Vicepresidencia gestión contractual.(VGC)</v>
          </cell>
          <cell r="E6" t="str">
            <v>Daniel Felipe Saenz</v>
          </cell>
          <cell r="G6" t="str">
            <v>GESTIÓN ADMINISTRATIVA Y FINANCIERA</v>
          </cell>
          <cell r="J6" t="str">
            <v>Planeación</v>
          </cell>
        </row>
        <row r="7">
          <cell r="D7" t="str">
            <v>Vicepresidencia Jurídica (VJ)</v>
          </cell>
          <cell r="E7" t="str">
            <v>Daniel Felipe Saenz</v>
          </cell>
          <cell r="G7" t="str">
            <v>GESTIÓN DE LA INFORMACIÓN Y COMUNICACIONES</v>
          </cell>
          <cell r="J7" t="str">
            <v>Riesgos</v>
          </cell>
        </row>
        <row r="8">
          <cell r="D8" t="str">
            <v>Vicepresidencias</v>
          </cell>
          <cell r="E8" t="str">
            <v>Diana Carolina Medina Peña</v>
          </cell>
          <cell r="G8" t="str">
            <v>GESTIÓN JURÍDICA</v>
          </cell>
        </row>
        <row r="9">
          <cell r="E9" t="str">
            <v>Héctor Eduardo Vanegas Gámez</v>
          </cell>
          <cell r="G9" t="str">
            <v>TRANSPARENCIA, PARTICIPACIÓN, SERVICIO AL CIUDADANO Y COMUNICACIÓN</v>
          </cell>
        </row>
        <row r="10">
          <cell r="E10" t="str">
            <v>Ivan Mauricio Mejia Alarcon</v>
          </cell>
          <cell r="G10" t="str">
            <v>EVALUACIÓN Y CONTROL INSTITUCIONAL</v>
          </cell>
        </row>
        <row r="11">
          <cell r="E11" t="str">
            <v>Javier León</v>
          </cell>
          <cell r="G11" t="str">
            <v>TODOS LOS PROCESOS</v>
          </cell>
        </row>
        <row r="12">
          <cell r="E12" t="str">
            <v>Javier León / Marcos  Noguera</v>
          </cell>
          <cell r="G12" t="str">
            <v>ALGUNOS PROCESOS</v>
          </cell>
        </row>
        <row r="13">
          <cell r="E13" t="str">
            <v>Juan Carlos Sáenz</v>
          </cell>
        </row>
        <row r="14">
          <cell r="E14" t="str">
            <v>Juan Diego Toro Bautista</v>
          </cell>
        </row>
        <row r="15">
          <cell r="E15" t="str">
            <v>Lucero Masmela</v>
          </cell>
        </row>
        <row r="16">
          <cell r="E16" t="str">
            <v>Luis Miguel Sabogal Camargo</v>
          </cell>
        </row>
        <row r="17">
          <cell r="E17" t="str">
            <v>Luz Jeni Fung Muñoz</v>
          </cell>
        </row>
        <row r="18">
          <cell r="E18" t="str">
            <v>Luz Mary Hernández Villadiego</v>
          </cell>
        </row>
        <row r="19">
          <cell r="E19" t="str">
            <v>Marcos Gabriel Peña Noguera</v>
          </cell>
        </row>
        <row r="20">
          <cell r="E20" t="str">
            <v>Maria Imelda Gonzalez Guevara</v>
          </cell>
        </row>
        <row r="21">
          <cell r="E21" t="str">
            <v>Maria Natalia Norato</v>
          </cell>
        </row>
        <row r="22">
          <cell r="E22" t="str">
            <v>Mariela Grass</v>
          </cell>
        </row>
        <row r="23">
          <cell r="E23" t="str">
            <v xml:space="preserve">Mónica Bibiana Forero </v>
          </cell>
        </row>
        <row r="24">
          <cell r="E24" t="str">
            <v>Roberto Daza</v>
          </cell>
        </row>
        <row r="25">
          <cell r="E25" t="str">
            <v>T Diego Orlando Bustos Forero</v>
          </cell>
        </row>
        <row r="26">
          <cell r="E26" t="str">
            <v>T Luz Jeni Fung Muñoz</v>
          </cell>
        </row>
        <row r="27">
          <cell r="E27" t="str">
            <v xml:space="preserve">Víctor Alfonso Trespalacios </v>
          </cell>
        </row>
        <row r="28">
          <cell r="E28" t="str">
            <v xml:space="preserve">Yuly Andrea Ujueta Castillo </v>
          </cell>
        </row>
      </sheetData>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Datos"/>
      <sheetName val="Hoja1"/>
      <sheetName val="LISTA"/>
      <sheetName val="Base"/>
      <sheetName val="Usuarios"/>
      <sheetName val="Principal"/>
      <sheetName val="notas"/>
    </sheetNames>
    <sheetDataSet>
      <sheetData sheetId="0"/>
      <sheetData sheetId="1">
        <row r="2">
          <cell r="A2" t="str">
            <v>PROBLEMAS_EN_LA_GESTIÓN_DOCUMENTAL_DE_LA_ENTIDAD</v>
          </cell>
        </row>
        <row r="3">
          <cell r="A3" t="str">
            <v>PROBLEMAS_EN_ACTUACIONES_CONTRACTUALES</v>
          </cell>
        </row>
        <row r="4">
          <cell r="A4" t="str">
            <v>PROBLEMAS_EN_LA_GESTIÓN_DEL_TALENTO_HUMANO</v>
          </cell>
        </row>
        <row r="5">
          <cell r="A5" t="str">
            <v>PROBLEMAS_EN_LA_GESTIÓN_DE_LOS_PROYECTOS</v>
          </cell>
        </row>
        <row r="6">
          <cell r="A6" t="str">
            <v>PROBLEMAS_EN_LA_EJECUCIÓN_DE_LOS_PROYECTOS</v>
          </cell>
        </row>
        <row r="7">
          <cell r="A7" t="str">
            <v>INADECUADA_GESTIÓN_DE_LA_SUPERVISIÓN</v>
          </cell>
        </row>
        <row r="8">
          <cell r="A8" t="str">
            <v>INADECUADA_GESTIÓN_DE_LA_INTERVENTORÍA</v>
          </cell>
        </row>
        <row r="9">
          <cell r="A9" t="str">
            <v>PROBLEMAS_EN_LA_GESTIÓN_ADMINISTRATIVA</v>
          </cell>
        </row>
        <row r="10">
          <cell r="A10" t="str">
            <v>PROBLEMAS_EN_LA_GESTIÓN_CONTABLE_Y_FINANCIERA</v>
          </cell>
        </row>
        <row r="11">
          <cell r="A11" t="str">
            <v>PROBLEMAS_EN_PLANEACIÓN</v>
          </cell>
        </row>
        <row r="12">
          <cell r="A12" t="str">
            <v>PROBLEMAS_EN_LA_GESTIÓN_TECNOLÓGICA</v>
          </cell>
        </row>
        <row r="13">
          <cell r="A13" t="str">
            <v>INCUMPLIMIENTO_DE_MANUALES_E_INSTRUCTIVOS_Y_PROCEDIMIENTOS_INTERNOS</v>
          </cell>
        </row>
        <row r="14">
          <cell r="A14" t="str">
            <v>INCUMPLIMIENTO_EN_LA_GESTIÓN_JURÍDICA</v>
          </cell>
        </row>
        <row r="15">
          <cell r="A15" t="str">
            <v>PROBLEMAS_EN_LA_GESTIÓN_DE_ATENCIÓN_AL_CIUDADANO</v>
          </cell>
        </row>
        <row r="16">
          <cell r="A16" t="str">
            <v>PROBLEMAS_EN_LA_GESTIÓN_PREDIAL</v>
          </cell>
        </row>
        <row r="17">
          <cell r="A17" t="str">
            <v>PROBLEMAS_TRANSVERSALES_DE_LA_ENTIDAD</v>
          </cell>
        </row>
        <row r="18">
          <cell r="A18" t="str">
            <v>INCUMPLIMIENTO_DE_POLITICA_DE_GOBIERNO_DIGITAL</v>
          </cell>
        </row>
      </sheetData>
      <sheetData sheetId="2">
        <row r="1">
          <cell r="A1" t="str">
            <v>Corrección</v>
          </cell>
          <cell r="H1" t="str">
            <v>Auditoría Interna</v>
          </cell>
        </row>
        <row r="2">
          <cell r="A2" t="str">
            <v>Acción correctiva</v>
          </cell>
          <cell r="H2" t="str">
            <v>Auditoría Interna a Proyectos</v>
          </cell>
        </row>
        <row r="3">
          <cell r="A3" t="str">
            <v>Acción preventiva</v>
          </cell>
          <cell r="H3" t="str">
            <v>Seguimiento Normativo</v>
          </cell>
        </row>
        <row r="4">
          <cell r="A4" t="str">
            <v>Acción correctiva y preventiva</v>
          </cell>
        </row>
      </sheetData>
      <sheetData sheetId="3"/>
      <sheetData sheetId="4"/>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Datos"/>
      <sheetName val="Hoja1"/>
      <sheetName val="LISTA"/>
      <sheetName val="Base"/>
      <sheetName val="Usuarios"/>
      <sheetName val="Principal"/>
      <sheetName val="notas"/>
    </sheetNames>
    <sheetDataSet>
      <sheetData sheetId="0"/>
      <sheetData sheetId="1">
        <row r="2">
          <cell r="A2" t="str">
            <v>PROBLEMAS_EN_LA_GESTIÓN_DOCUMENTAL_DE_LA_ENTIDAD</v>
          </cell>
        </row>
      </sheetData>
      <sheetData sheetId="2">
        <row r="1">
          <cell r="A1" t="str">
            <v>Corrección</v>
          </cell>
        </row>
        <row r="2">
          <cell r="A2" t="str">
            <v>Acción correctiva</v>
          </cell>
        </row>
        <row r="3">
          <cell r="A3" t="str">
            <v>Acción preventiva</v>
          </cell>
        </row>
        <row r="4">
          <cell r="A4" t="str">
            <v>Acción correctiva y preventiva</v>
          </cell>
        </row>
      </sheetData>
      <sheetData sheetId="3"/>
      <sheetData sheetId="4"/>
      <sheetData sheetId="5"/>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Diego Toro Bautista" refreshedDate="45460.344474305559" createdVersion="8" refreshedVersion="8" minRefreshableVersion="3" recordCount="487" xr:uid="{7193267D-F8C8-4C36-9932-91CE89524B95}">
  <cacheSource type="worksheet">
    <worksheetSource name="TABLA345"/>
  </cacheSource>
  <cacheFields count="32">
    <cacheField name="Consecutivo" numFmtId="0">
      <sharedItems containsSemiMixedTypes="0" containsString="0" containsNumber="1" containsInteger="1" minValue="1214" maxValue="4006"/>
    </cacheField>
    <cacheField name="Vigencia" numFmtId="0">
      <sharedItems containsMixedTypes="1" containsNumber="1" containsInteger="1" minValue="1" maxValue="516"/>
    </cacheField>
    <cacheField name="Año" numFmtId="0">
      <sharedItems containsSemiMixedTypes="0" containsString="0" containsNumber="1" containsInteger="1" minValue="2013" maxValue="2024" count="12">
        <n v="2013"/>
        <n v="2014"/>
        <n v="2015"/>
        <n v="2016"/>
        <n v="2017"/>
        <n v="2018"/>
        <n v="2019"/>
        <n v="2020"/>
        <n v="2021"/>
        <n v="2022"/>
        <n v="2023"/>
        <n v="2024"/>
      </sharedItems>
    </cacheField>
    <cacheField name="Descripción No Conformidad" numFmtId="0">
      <sharedItems longText="1"/>
    </cacheField>
    <cacheField name="Categoría" numFmtId="0">
      <sharedItems/>
    </cacheField>
    <cacheField name="Subcategoría" numFmtId="0">
      <sharedItems containsBlank="1"/>
    </cacheField>
    <cacheField name="Nombre Informe Auditoría" numFmtId="0">
      <sharedItems containsBlank="1" longText="1"/>
    </cacheField>
    <cacheField name="Área de Conocimiento" numFmtId="0">
      <sharedItems/>
    </cacheField>
    <cacheField name="Proceso" numFmtId="0">
      <sharedItems/>
    </cacheField>
    <cacheField name="Vicepresidencia" numFmtId="0">
      <sharedItems count="8">
        <s v="Vicepresidencia de Gestión Contractual (VGC)"/>
        <s v="Vicepresidencia Jurídica (VJ)"/>
        <s v="Vicepresidencia de Estructuración (VE)"/>
        <s v="Vicepresidencias"/>
        <s v="Vicepresidencia  Ejecutiva (VEJ)"/>
        <s v="Vicepresidencia de Gestión Corporativa (VGCorp)"/>
        <s v="Oficina Comunicaciones (OC)"/>
        <s v="Vicepresidencia de Planeación, Riesgos y Entorno (VPRE)"/>
      </sharedItems>
    </cacheField>
    <cacheField name="Proyecto o GIT" numFmtId="0">
      <sharedItems/>
    </cacheField>
    <cacheField name="Auditor" numFmtId="0">
      <sharedItems/>
    </cacheField>
    <cacheField name="Fecha Auditoría" numFmtId="0">
      <sharedItems containsDate="1" containsMixedTypes="1" minDate="2017-03-21T00:00:00" maxDate="2017-03-22T00:00:00"/>
    </cacheField>
    <cacheField name="Mes de Auditoría" numFmtId="0">
      <sharedItems/>
    </cacheField>
    <cacheField name="Año Auditoría" numFmtId="0">
      <sharedItems containsSemiMixedTypes="0" containsString="0" containsNumber="1" containsInteger="1" minValue="2013" maxValue="2024"/>
    </cacheField>
    <cacheField name="Documento Efectividad" numFmtId="0">
      <sharedItems containsBlank="1" containsMixedTypes="1" containsNumber="1" containsInteger="1" minValue="20221020000001" maxValue="20231020207743"/>
    </cacheField>
    <cacheField name="Fecha Efectividad" numFmtId="0">
      <sharedItems containsDate="1" containsBlank="1" containsMixedTypes="1" minDate="2022-03-10T00:00:00" maxDate="2023-06-07T00:00:00"/>
    </cacheField>
    <cacheField name="Tipo de Acción" numFmtId="0">
      <sharedItems containsBlank="1"/>
    </cacheField>
    <cacheField name="Plan de Mejoramiento" numFmtId="0">
      <sharedItems containsBlank="1" longText="1"/>
    </cacheField>
    <cacheField name="Fecha de Inicio" numFmtId="165">
      <sharedItems containsDate="1" containsBlank="1" containsMixedTypes="1" minDate="2013-11-05T00:00:00" maxDate="2024-11-07T00:00:00"/>
    </cacheField>
    <cacheField name="Fecha de Terminación" numFmtId="165">
      <sharedItems containsDate="1" containsBlank="1" containsMixedTypes="1" minDate="2016-06-30T00:00:00" maxDate="2025-12-01T00:00:00"/>
    </cacheField>
    <cacheField name="Concepto Efectividad" numFmtId="0">
      <sharedItems containsBlank="1" longText="1"/>
    </cacheField>
    <cacheField name="Seguimiento Control Interno" numFmtId="0">
      <sharedItems containsBlank="1" longText="1"/>
    </cacheField>
    <cacheField name="Avance" numFmtId="9">
      <sharedItems containsSemiMixedTypes="0" containsString="0" containsNumber="1" minValue="0" maxValue="1"/>
    </cacheField>
    <cacheField name="Estado" numFmtId="9">
      <sharedItems count="5">
        <s v="No conformidad cerrada"/>
        <s v="No conformidad abierta con plan"/>
        <s v="No conformidad cumplida"/>
        <s v="No conformidad abierta sin plan"/>
        <s v="No conformidad en termino"/>
      </sharedItems>
    </cacheField>
    <cacheField name="Efectivo / No Efectivo" numFmtId="0">
      <sharedItems containsBlank="1"/>
    </cacheField>
    <cacheField name="MES DE CIERRE" numFmtId="0">
      <sharedItems containsBlank="1" containsMixedTypes="1" containsNumber="1" containsInteger="1" minValue="1" maxValue="12"/>
    </cacheField>
    <cacheField name="AÑO DE CIERRE" numFmtId="0">
      <sharedItems containsString="0" containsBlank="1" containsNumber="1" containsInteger="1" minValue="2019" maxValue="2024"/>
    </cacheField>
    <cacheField name="Fecha radicación informe" numFmtId="0">
      <sharedItems containsDate="1" containsBlank="1" containsMixedTypes="1" minDate="2019-05-24T00:00:00" maxDate="2024-05-21T00:00:00"/>
    </cacheField>
    <cacheField name="Dias" numFmtId="0">
      <sharedItems containsString="0" containsBlank="1" containsNumber="1" containsInteger="1" minValue="28" maxValue="1862"/>
    </cacheField>
    <cacheField name="TIPO" numFmtId="0">
      <sharedItems/>
    </cacheField>
    <cacheField name="Sopor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7">
  <r>
    <n v="1214"/>
    <s v="003-13"/>
    <x v="0"/>
    <s v="Recomendaciones para supervisión del proyecto, en cabeza del Ingeniero Luis Antonio Rodriguez:_x000a__x000a_3º. Se deberán continuar y culminar con las acciones que se requieran concernientes a los temas inherentes sobre el contrato Adicional 01-2010 firmado el 28 de julio de 2010. . Los alcances de consultoría en las obras definidas en el citado documento, tienen en algunos casos relación con el proyecto del tren de cercanías que utilizará el actual corredor férreo que comunica Bogotá con la población de Facatativá y que requiere necesariamente una coordinación inter institucional entre la ANI y la gobernación de Cundinamarca. Además, se deberá terminar de legalizar y liquidar el mencionado contrato adicional._x000a_"/>
    <s v=""/>
    <m/>
    <m/>
    <s v="Técnico"/>
    <s v="GESTIÓN CONTRACTUAL Y SEGUIMIENTO DE PROYECTOS DE INFRAESTRUCTURA DE TRANSPORTE"/>
    <x v="0"/>
    <s v="Fontibón Facatativá los Alpes"/>
    <s v="Adriana Barrios Rodríguez"/>
    <s v="Enero de 2013"/>
    <s v="ENERO"/>
    <n v="2013"/>
    <m/>
    <m/>
    <s v="Acción correctiva"/>
    <s v="1. Diagnóstico elaborado por el equipo de apoyo al proyecto, con base a documentos de_x000a_concesionario e lnterventoría, actualizado, en el que se Indique la pertinencia y necesidad de la_x000a_elaboración de los estudios y diseños contratados con el modificatorio de 2010._x000a_2. Solicitar a interventoría la revisión de los recursos que se encuentran en Fiducla correspondientes a los estudios y diseños que no se ejecutaron y que se contrataron con el_x000a_adicional de 2010 y que los mismos se encuentran a disposición de la ANI."/>
    <d v="2013-11-05T00:00:00"/>
    <d v="2020-10-31T00:00:00"/>
    <m/>
    <s v="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_x000a__x000a_El 2 de agosto de 2017 la supervisión del proyecto informa que el documento de liquidación está en revisión por parte de la interventoría._x000a__x000a_28/02/2018 Se solicita por correo electrónico a la VEJ soportes de seguimiento a la NC._x000a__x000a_02/03/2018. Seguimiento en informe de auditoría de febrero de 2018 (sección 8.2 de anexo de comunicación con radicado ANI No. 20181020041873): La supervisión reporta que no se ha podido llevar a cabo la liquidación debido a que hay algunas observaciones en la entrega final de las obras que están pendientes. Avance del 8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22/10/2018) Se envió correo a la supervisión solicitando los avances en la ejecución y reformulación del plan de mejoramiento que se encuentra vencido actualmente._x000a__x000a_(23/11/2018) Por medio de correo electrónico se reitera a la supervisión la necesidad de reprogramar y ejecutar las  acciones de mejoramiento vencidas desde el año 2013.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iento de la no conformidad._x000a__x000a_05/04/2019 - Una vez revisado el correo electrónico de la supervisión informando los avances en el plan de mejoramiento del proyecto, no se evidencia la formulación del plan para esta no conformidad. Se solicitó el plan una vez más a la supervisión._x000a__x000a_29/04/2019: Mediante correo electrónico la supervisión informa que se encuentra trabajando en la reformulación de acciones de mejoramiento y explica porqué las actuales ya no son procedentes. Al respecto, se recomendó también solicitar la reprogramación del plan de mejoramiento._x000a__x000a_4/07/2019 Se solicitó a la Supervisión mediante correo electrónico presentar soportes de culminación de acciones de mejoramiento o solicitar reprogramación de fechas de finalización y acciones de mejoramiento._x000a_Estado plan de mejoramiento: vencido desde 31/12/2018._x000a_ (Carlos Felipe Sánchez Pinzón)_x000a__x000a_07/07/2019 Pedir avances y reprogramar fecha de terminación.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6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que se encuentra en revisión de la información remitida por parte del Concesionario CCFC SAS recibida el 10 de diciembre de 2019 con radicado N. 2019-409-129076-2 y de la interventoría Consorcio Intersabana el 23 de diciembre de 2019 con radicado N. 2019-409-134586-2 con el fin de realizar el diagnóstico propuesto en el plan de mejoramiento, adicionalmente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2/09/2020 La Supervisión remitió memorando 20203060110603 del 8 de septiembre de 2020 en donde evidencia el cumplimiento de las 2 acciones de mejora del Plan de Mejoramiento por lo cual se procede a cerrar la No Conformidad, informando a la Supervisión a través del memorando 20201020116513 del 22 de septiembre de 2020.  (Adriana Barrios Rodríguez)"/>
    <n v="1"/>
    <x v="0"/>
    <m/>
    <n v="9"/>
    <n v="2020"/>
    <m/>
    <m/>
    <s v="Auditoría Interna a Proyectos"/>
    <m/>
  </r>
  <r>
    <n v="2048"/>
    <n v="1"/>
    <x v="1"/>
    <s v="Hallazgo #01 – Hay bitácoras de proyecto que a la fecha de corte (13 de diciembre de 2013) no estaban entregadas aún al área de Archivo. Esto incluye algunas bitácoras de estructuración técnica/financiera, legal y de modificaciones contractuales y todas las bitácoras de contratación. Ver el detalle en el numeral 4.3 del presente informe. De esta manera:_x000a_- De 30 procesos publicados en el SECOP, que requieren Bitácora de estructuración según los lineamientos de la Resolución 959 de 2013, sólo se han entregado 13 de estructuración técnica y financiera al área de Archivo._x000a_- De los mismos 30 procesos publicados en el SECOP, que requieren Bitácora de estructuración según los lineamientos de la Resolución 959 de 2013, sólo se han entregado 20 de estructuración legal al área de Archivo ._x000a_- Estos mismos 30 procesos deberían contar con Bitácora de contratación en un estado de conformación concomitante al estado específico de cada proceso; sin embargo, no se encontró entrega de bitácora alguna de contratación al área de Archivo ._x000a_- De 15 procesos detectados de modificación contractual sólo se entregó una (1) Bitácora al área de Archivo."/>
    <s v=""/>
    <m/>
    <m/>
    <s v="Administrativo"/>
    <s v="GESTIÓN JURÍDICA"/>
    <x v="1"/>
    <s v="Grupo Interno de Trabajo Asesoría Estructuración"/>
    <s v="Luis Miguel Sabogal Camargo"/>
    <s v="Enero de 2014"/>
    <s v="ENERO"/>
    <n v="2014"/>
    <m/>
    <m/>
    <s v="Acción correctiva"/>
    <s v="La Gerencia de Contratación adelantó e hizo entrega al Área de Archivo de las Bitácoras correspondientes a todos y cada uno de los procesos de selección respecto de los cuales aplica este mecanismo conforme a la Resolución No. 959 de 2013, aspecto este que puede ser verificado en la Dependencia mencionada.  Ello se encuentra igualmente constatado en el Memorando No. 2016-703-000878-3 del 21 de enero de 2016, remitido por el Vicepresidente Jurídico y su gerente de Contratación a la Oficina de Control Interno en el marco del &quot;Informe de seguimiento al proceso de implementación de bitácora de proyecto en fase de contratación - Grupo Interno de Trabajo de Contratación&quot;, cuya copia se adjunta al presente documento en dos (2) folios. Por tal razón, comedidamente se solicita el cierre de esta No Conformidad.                                                                                                  Por otra parte, la Gerencia de Apoyo a la Estructuración legal mediante memorando N° 2016-703-007954-3 del 27 de Junio de 2016, cuya copia se adjunta en dos (2) folios, dio respuesta al requerimiento realizado mediante radicado N° 2016-100-007343-3 del 14 de junio de 2016 en la cual se relacionaron y adjuntaron la entrega de cada una de las Bitacoras de los proyectos estructurados hasta la fecha, motivo por el cual no procede la inconformidad."/>
    <d v="2014-02-28T00:00:00"/>
    <d v="2019-03-04T00:00:00"/>
    <s v="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
    <s v="Todas las bitácoras de estructuración técnica y financiera de esta auditoría fueron entregadas. Lo correspondiente a la VE  esta subsanado._x000a__x000a_(Pendiente legal y de modificaciones contractuales y todas las bitácoras de contratación.) Completamiento._x000a__x000a_Se verificó el cumplimiento de la acción de mejoramiento de la no conformidad de acuerdo a los soportes remitidos mediante correo electrónico del 01/03/2019 "/>
    <n v="1"/>
    <x v="0"/>
    <m/>
    <s v="marzo"/>
    <n v="2019"/>
    <m/>
    <m/>
    <s v="Auditoría Interna"/>
    <m/>
  </r>
  <r>
    <n v="2051"/>
    <n v="4"/>
    <x v="1"/>
    <s v="Hallazgo #04 - Se observa la entrega al área de Archivo, de documentos en medio magnético que conforman las bitácoras, que están en formato de Word o Excel y que, por tanto, corren el riesgo de ser fácilmente manipulados. Adicionalmente, estos archivos de Word o Excel no muestran el registro de firmas de los funcionarios que permita un arraigo claro de responsabilidades ni evidencias de entrega a otras áreas, cuando aplica._x000a__x000a_"/>
    <s v=""/>
    <m/>
    <m/>
    <s v="Administrativo"/>
    <s v="ESTRUCTURACIÓN DE PROYECTOS DE INFRAESTRUCTURA DE TRANSPORTE"/>
    <x v="2"/>
    <s v="VE"/>
    <s v="Andrés Fernando Huérfano Huérfano"/>
    <s v="Enero de 2014"/>
    <s v="ENERO"/>
    <n v="2014"/>
    <m/>
    <m/>
    <s v="Acción correctiva"/>
    <s v="Correctivo, se guardaran los Archivos en PDF.  No obstante en todas las bitácoras entregadas se adjuntan los documentos impresos, que son los mismo que van anexos en el CD adjuntos y son escaneados por Archivo y Correspondencia"/>
    <d v="2016-04-28T00:00:00"/>
    <d v="2019-09-30T00:00:00"/>
    <m/>
    <s v="_x000a__x000a_08/08/2019 Mediante acta No. 4,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n v="1"/>
    <x v="0"/>
    <m/>
    <n v="10"/>
    <n v="2019"/>
    <m/>
    <m/>
    <s v="Auditoría Interna"/>
    <m/>
  </r>
  <r>
    <n v="2056"/>
    <n v="9"/>
    <x v="1"/>
    <s v="4.2.3. Interventoría Corredor Loboguerrero – Buga – Revisión de consistencia entre documentos físicos y documentos magnéticos_x000a__x000a_Hallazgo # 11 – No se encontró evidencia de la certificación de debida diligencia en la Bitácora de estructuración. _x000a_"/>
    <s v=""/>
    <m/>
    <m/>
    <s v="Administrativo"/>
    <s v="ESTRUCTURACIÓN DE PROYECTOS DE INFRAESTRUCTURA DE TRANSPORTE"/>
    <x v="0"/>
    <s v="Grupo Interno de Trabajo Proyectos Carreteros, Estrategia Contractual, Permisos y Modificaciones 3"/>
    <s v="Luis Miguel Sabogal Camargo"/>
    <s v="Enero de 2014"/>
    <s v="ENERO"/>
    <n v="2014"/>
    <m/>
    <m/>
    <s v="Acción correctiva"/>
    <s v="VE Hallazgo 11: superado por cuanto el certificado se encuentra dentro de la Bitácora"/>
    <m/>
    <d v="2019-03-04T00:00:00"/>
    <s v="Hallazgo 11: superado por cuanto el certificado se encuentra dentro de la Bitácora_x000a_Se debe dar traslado a la Vicepresidencia de Gestión Contractual por no ser competencia de la Vicepresidencia de Estructuración"/>
    <s v="de acuerdo a lo observado en la colunma de acciones de mejoramiento se encuentra la anotación&quot;superado por cuanto el certificado se encuentra dentro de la Bitácora&quot; y en este sentido se actualiza el porcentaje de avance y se cierra a 01/03/2019"/>
    <n v="1"/>
    <x v="0"/>
    <m/>
    <s v="marzo"/>
    <n v="2019"/>
    <m/>
    <m/>
    <s v="Auditoría Interna"/>
    <m/>
  </r>
  <r>
    <n v="2058"/>
    <n v="11"/>
    <x v="1"/>
    <s v="4.2.5. Proyecto - VJ-VE-LP-002-2013 – FÉRREO_x000a_En este proceso se analizó la bitácora en su fase de estructuración legal. También se analizó este proceso en relación con la bitácora en la fase de contratación y en cuanto a la certificación de la debida diligencia. En este sentido, se generan los siguientes hallazgos:_x000a__x000a_Hallazgo # 14 – El proceso férreo tiene por objeto la celebración de dos contratos de obra ya celebrados (Nos. 356 de 2013 y 418 de 2013, cuya naturaleza en principio no correspondería al objeto institucional previsto en el artículo 2º del decreto 4165 de 2011. Si bien el artículo 3º del mencionado decreto señala que la ANI administrará y operará el sistema ferroviario coyunturalmente, esta administración y operación debe ser generada en función de su naturaleza que no contempla la celebración de contratos de obra. _x000a__x000a_Hallazgo # 15 –La bitácora no cuenta con la matriz de actividades de planeación del proyecto que se encuentra prevista en el artículo 2º numeral 2.2 de la Resolución 959 de 2013._x000a__x000a_Hallazgo # 16 – La bitácora de contratación no cuenta con todos los documentos que hacen parte del contenido en esta fase conforme al artículo 3º de la resolución 959 de 2013. Entre otros se extrañan los siguientes documentos: Conformación del comité evaluador o verificador; observaciones al pliego de condiciones definitivo o del proyecto; audiencia de aclaración al pliego de condiciones._x000a_No obstante lo anterior, estos elementos aparecen registrados en el SECOP, lo cual dejaría entrever que si bien se está publicando adecuadamente este proceso, la bitácora no es administrada adecuadamente._x000a__x000a_Hallazgo # 17 – El proceso cuenta tan solo con la certificación de debida diligencia técnico financiera y carece de dicha certificación en materia legal."/>
    <s v=""/>
    <m/>
    <m/>
    <s v="Administrativo"/>
    <s v="ESTRUCTURACIÓN DE PROYECTOS DE INFRAESTRUCTURA DE TRANSPORTE"/>
    <x v="1"/>
    <s v="Grupo Interno de Trabajo Asesoría Estructuración"/>
    <s v="Andrés Fernando Huérfano Huérfano"/>
    <s v="Enero de 2014"/>
    <s v="ENERO"/>
    <n v="2014"/>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m/>
    <d v="2019-10-31T00:00:00"/>
    <s v="Trasladar a la Vicepresidencia Jurídica el Hallazgo 14 y 15 por ser de su competencia._x000a_Trasladar el Hallazgo 16 por competencia a la Gerencia de Contratación._x000a_Trasladar el Hallazgo 17 por competencia a la Gerencia de Jurídica de Estructuración._x000a__x000a_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Con relación a la no conformidad de No. 2058 no hubo respuesta por parte de la Vicepresidencia."/>
    <s v="Con relación a la no conformidad de No. 2058 no hubo respuesta por parte de la Vicepresidencia en la comunicación remitida por correo electrónico el 01/03/2019. En este sentido la no conformidad continúa abierta sin acción de mejoramiento.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Verificado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n v="1"/>
    <x v="0"/>
    <m/>
    <n v="11"/>
    <n v="2019"/>
    <m/>
    <m/>
    <s v="Auditoría Interna"/>
    <m/>
  </r>
  <r>
    <n v="2391"/>
    <n v="344"/>
    <x v="1"/>
    <s v="ACUERDOS DE GESTIÓN: Se unifican las siguientes no conformidades por trarta el mismo tema._x000a__x000a_NC 2391: 6. Las siguientes vicepresidencias no programaron seguimiento  a los compromisos pactados en los acuerdos de gestión: (Ver tabla No.3 y 5)_x000a_a. María Clara Garrido Garrido, Vicepresidente Administrativa y Financiera. (Seguimiento  para los periodos 2013 y 2014)._x000a_b. Andrés Figueredo Serpa, Vicepresidente de Planeación Riesgo y Entorno. (Seguimiento  para  el periodo  2013)._x000a_c. Héctor Jaime Pinilla Ortiz, Vicepresidente Jurídico. (Seguimiento  para el periodo 2013)._x000a__x000a_NC 2392: 1. La  Vicepresidente de Estructuración (Beatriz Eugenia Morales Vélez),  no realizó el seguimiento a los compromisos pactados en los acuerdos de gestión de la vigencia 2013, en las fechas pactadas.( Ver tabla No.3 )_x000a__x000a_NC 2829: 1. Las siguientes vicepresidencias y el superior jerárquico no realizaron la evaluación de los acuerdos de gestión para la vigencia 2014: (Ver tabla No.2)_x000a_a. Beatriz Eugenia Morales Vélez, Vicepresidente de Estructuración. (Evaluación del acuerdo de gestión para el periodo 2014)._x000a_b. Héctor Jaime Pinilla Ortiz, Vicepresidente Jurídico. (Evaluación del acuerdo de gestión para el periodo 2014)._x000a_c. Javier Alberto Hernández, Vicepresidente Ejecutivo. (Evaluación del acuerdo de gestión para el periodo 2014)._x000a__x000a_NC 2830: 2. Las seis (6) vicepresidencias no realizaron el seguimiento a los compromisos pactados en los acuerdos de gestión de la vigencia 2014.( Ver tabla No.4 y 5)_x000a_a. Beatriz Eugenia Morales Vélez, Vicepresidente de Estructuración; programó dos (2) seguimientos: 30 de julio de 2014 y 31 de enero de 2015. (a tiempo de su retiró del servicio, ha debido generar el balance del acuerdo como seguimiento)_x000a_b. María Clara Garrido Garrido,  Vicepresidente Administrativa y Financiera; no programó seguimientos para la vigencia 2014._x000a_c. Andrés Figueredo Serpa, Vicepresidente de Gestión contractual; no programó seguimientos para la vigencia 2014._x000a_d. Camilo Mendoza Rozo, Vicepresidente de Planeación, Riesgos y Entorno; programó dos seguimientos  30 de julio de 2014 y 31 de enero de 2015._x000a_e. Héctor Jaime Pinilla Ortiz, Vicepresidente Jurídico; programó tres seguimientos  30 de abril de 2014,  30 de agosto de 2014 y 30 de diciembre de 2014. (a tiempo de su retiro del servicio, se ha debido generar el balance final frente al seguimiento)_x000a_f. Javier Alberto Hernández López, Vicepresidente ejecutivo; programo un seguimiento. (a tiempo de su retiró del servicio, ha debido generar el balance del acuerdo como seguimiento.)_x000a__x000a_NC 2831: 3. El  Vicepresidente Ejecutivo (Javier Alberto Hernández),  no alineó los compromisos del acuerdo de gestión con el plan de acción de la vigencia 2014 ( Ver tabla No.4 )_x000a__x000a_NC 2832: 5. Las siguientes vicepresidencias no cuentan con la firma de alguna de las partes: superior jerárquico y/o  vicepresidente del acuerdo de gestión para la vigencia 2015: (Ver tabla No.4 y 5)_x000a_a. Camilo Mendoza Rozo, Vicepresidente de Planeación, Riesgos y Entorno._x000a_b. German Córdoba Ordoñez, Vicepresidente Ejecutivo.  _x000a__x000a_NC 2833: 6. Las siguientes vicepresidencias no programaron seguimiento a los compromisos pactados en el acuerdo de gestión de la vigencia 2015. (Ver tabla No.6)_x000a_a. Camilo Mendoza Rozo, Vicepresidente de Planeación, Riesgos y Entorno._x000a_b. German Córdoba Ordoñez, Vicepresidente Ejecutivo._x000a_c. María Clara Garrido Garrido,  Vicepresidente Administrativa y Financiera.  "/>
    <s v=""/>
    <m/>
    <m/>
    <s v="Administrativo"/>
    <s v="TODOS LOS PROCESOS"/>
    <x v="3"/>
    <s v="Grupo Interno de Trabajo Planeación."/>
    <s v="Yuly Andrea Ujueta Castillo "/>
    <s v="Junio de 2014"/>
    <s v="JUNIO"/>
    <n v="2014"/>
    <m/>
    <m/>
    <s v="Acción correctiva"/>
    <s v="22/03/2016, (VPRE)_x000a_* Se ajustará el instructivo ACUERDO DE GESTIÓN (GETH-I-001) en la vigencia 2016._x000a_*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d v="2014-06-01T00:00:00"/>
    <d v="2019-12-31T00:00:00"/>
    <s v="22/03/2016, (VPRE)_x000a_* Se ajustará el instructivo ACUERDO DE GESTIÓN (GETH-I-001) en la vigencia 2016._x000a_*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s v="20/09/2018: Se identificaron siete no conformidades relacionadas con los acuerdos de gestión. Se determina unificar las no conformidades 2392, 2829, 2830, 2831, 2832 y 2833. La no conformidad 2391 quedara con los contenidos de las no conformidades mencionadas anteriormente las cuales serán cerradas._x000a__x000a_Con respecto a la no conformidad generada, se verificó el cumplimiento del plan de acción que se encuentra relacionado y se observó que la Entidad realizó la actualización del Instructivo correspondiente a los acuerdos de gestión (GETH-I-001 Versión 2)._x000a__x000a_Por otra parte, la Entidad implemento un formato asociado al acuerdo de gestión, el cual debe ser diligenciado y firmado entre el Presidente y Vicepresidentes de la Entidad._x000a__x000a_Se evidenció que se encuentran publicados en la página web de la Entidad los acuerdos de gestión de los vicepresidentes correspondientes al periodo 2018._x000a__x000a_Esta información se puede consultar en el siguiente vínculo: https://www.ani.gov.co/gestion-talento-humano/acuerdos-de-gestion._x000a__x000a_Para generar el cierre de esta no conformidad, se solicita el seguimiento de los acuerdos de gestión correspondiente al primer semestre de 2018._x000a__x000a_Se solicita la información  a talento humano y planeación para verificar su cumplimiento por parte de los vicepresidentes._x000a__x000a_28/09/2018: Se evidenció que, durante el año 2018, no se encuentra el seguimiento a los acuerdos de gestión publicados en la página web para su consulta. De igual manera, esta información fue solicitada al grupo interno de trabajo de planeación y el grupo interno de trabajo de talento humano, pero no ha sido allegada la información a la oficina de control interno._x000a_Por otra parte, no se evidenció las evaluaciones de los acuerdos de gestión de las Vicepresidencias ejecutiva, estructuración, planeación riesgos y entorno y jurídica. Se informó nuevamente al grupo interno de trabajo de planeación. _x000a__x000a_Se encuentra pendiente otorgar a esta Oficina las evidencias para tenerla en cuenta para el cierre de esta no conformidad.  _x000a_De acuerdo con el instructivo “acuerdo de gestión”, se precisa lo siguiente: “el original del Acuerdo de Gestión deberá remitirse debidamente diligenciado y firmado, mediante memorando al Grupo Interno de Trabajo de Talento Humano”_x000a__x000a_Frente al cumplimiento del plan de acción propuesto para el cierre de la no conformidad, se evidenció que el instructivo “acuerdo de gestión” – GETH-I-001, fue actualizado a partir del 28 de febrero de 2017 y se encuentra disponible en la página web de la Entidad en el siguiente vínculo: https://www.ani.gov.co/sites/default/files/sig//geth-i-001_acuerdos_de_gestion_v2.pdf_x000a__x000a_No se evidencian avances en las siguientes actividades, que conforman el plan de acción para esta no conformidad:_x000a_1. Incluir acciones a tomar cuando un Vicepresidente se retira de la Entidad antes de terminar el periodo a cordado en el acuerdo de gestión. _x000a_2. Enviar instructivo ajustado a los Vicepresidentes  en la vigencia 2016. _x000a_3. Asesorar  a los Vicepresidentes en la elaboración y seguimiento a los acuerdos de gestión  en la vigencia 2016._x000a_De lo anterior, se solicita evidencias al grupo interno de planeación para poder generar el cierre de la no conformidad. Por lo anterior, se registra un avance del 25% en el plan de acción propuesto._x000a__x000a_30/11/2018: No se registraron avances en esta no conformidad. Se revisa la información con los responsables y confirman que esto se logrará a 31 de diciembre de 2018. Se realiza el ajuste a la fecha de terminación de las acciones de mejora._x000a__x000a_31/05/2019 21/05/2019: Se evidenció en el seguimiento realizado por la Oficina de Control Interno, que la Entidad generó la actualización del instructivo asociado a los acuerdos de gestión. Este documento fue publicado el 19 de diciembre de 2019 en su versión 3. Se encuentra disponible en la página web de la Entidad en el siguiente vínculo: https://www.ani.gov.co/sites/default/files/sig/geth-i-001_acuerdos_de_gestion_v3_0.pdf_x000d__x000a_Con respecto al cumplimiento del plan de acción propuesto para darle cierre a esta no conformidad, se observó el cumplimiento de la actualización del instructivo. Es de resaltar que se encuentra relacionado en este instructivo, las actividades que se deben realizar en el momento de ser desvinculado un vicepresidente de la Entidad. _x000d__x000a_Frente a las actividades asociadas a enviar el instructivo a los vicepresidentes actualizado y asesorar  a los vicepresidentes en la elaboración y seguimiento de los acuerdos de gestión, no se evidenciaron avances._x000d__x000a_Se envía correo electrónico al Grupo Interno de Planeación, con el fin de evidenciar avances al respecto._x000d__x000a_De acuerdo con lo anterior, se evidenció un avance del 50% en esta no conformidad._x000d__x000a_Se recibe memorando interno bajo el radicado No. 20196010079873, del 30 de mayo del presente año. El auditado informa los avances de las acciones de mejora propuestas de la siguiente manera:_x000d__x000a_•_x0009_Se realizó la actualización del instructivo “acuerdo de gestión GETH-I-001 – versión 003”, con fecha del 19 de diciembre de 2018._x000d__x000a_•_x0009_Se realizará la solicitud al Grupo Interno de Trabajo de Talento Humano dar cumplimiento al instructivo “acuerdo de gestión – GETH-I-001”, en especial lo referente al capítulo “publicación en página web”._x000d__x000a_Se solicita modificar la fecha final del plan para el 31 de diciembre de 2019._x000d__x000a_Se realizan los ajustes pertinentes y se genera un avance del 50% por dos acciones de mejora cumplidas. Quedan pendiente 2. (Yuly Andrea Ujueta Castillo )_x000a__x000a_04/07/2019 A través de memorando interno bajo el radicado 20196010081863, del 04 de junio de 2019, planeación solicita a Talento Humano, generar la publicación de los acuerdos de gestión. No se evidenció la publicación de los acuerdos de gestión en la página web de la Entidad._x000d__x000a__x000d__x000a_Por otra parte, no se evidenciaron avances asociados a la asesoría que planeación propuso brindar a las vicepresidencias para la elaboración y seguimiento de los acuerdos de gestión._x000d__x000a__x000d__x000a_Las acciones reportadas no generan avance. (Yuly Andrea Ujueta Castillo )_x000a__x000a_02/08/2019 Se realizó la consulta de los acuerdos de gestión en la página web de la Entidad, y se encontró que se encuentran publicados los acuerdos de gestión de los vicepresidentes administrativa y financiera, gestión contractual, ejecutiva, estructuración y jurídica. Se encuentra pendiente el acuerdo de gestión del Vicepresidente de Planeación, Riesgos y Entorno. Este último vicepresidente fue nombrado el 11 de julio del presente año. _x000d__x000a_Se verificará la eficacia de este plan con el cumplimiento de las acciones establecidas para tratar esta no conformidad a través del acuerdo de gestión con el Vicepresidente Planeación, Riesgos y Entorno. Se realizará el seguimiento de lo anterior en el mes de agosto y se tendrá en cuenta lo establecido en el instructivo “acuerdos de gestión” que se encuentra vigente._x000d__x000a_Se avanza un 70% en el cumplimiento de las acciones de mejora. Una vez se verifique su efectividad, se generará el cierre de la no conformidad._x000d__x000a_Se encuentra pendiente verificar el último ajuste del instructivo, socialización del documento al VPRE y la asesoría que le presta GIT de planeación al Vicepresidente para generar su acuerdo de gestión. (Yuly Andrea Ujueta Castillo )_x000a__x000a_10/02/2020 De acuerdo con el correo electrónico recibido el pasado 13 de enero de 2020, y la información publicada en la página web, se evidenció el cumplimiento del plan de acción de esta no conformidad._x000d__x000a__x000d__x000a_Se verificó la publicación del acuerdo de gestión correspondiente al Vicepresidente de Planeación, Riesgos y Entorno. _x000d__x000a__x000d__x000a_El Instructivo asociado a acuerdo de gestión se ajustó en el año 2019 y se presentó la asesoría para el Vicepresidente de Planeación para la elaboración y tramite del acuerdo de gestión._x000d__x000a__x000d__x000a_Por lo anterior, se concluye el cierre de la no conformidad. (Yuly Andrea Ujueta Castillo )"/>
    <n v="1"/>
    <x v="0"/>
    <m/>
    <n v="2"/>
    <n v="2020"/>
    <m/>
    <m/>
    <s v="Auditoría Interna"/>
    <m/>
  </r>
  <r>
    <n v="2560"/>
    <n v="513"/>
    <x v="1"/>
    <s v="No conformidad #03 – Se encontró que las actas del comité de Contratación, que registran la aprobación de los cambios en los documentos de la licitación de los proyectos 4G, no se encuentran firmadas por los participantes._x000a__x000a_A juicio de esta Oficina, esta es una no conformidad grave que deja sin soporte alguno de responsabilidad, las críticas decisiones que se toman en el Comité de Contratación. Adicionalmente, la falta de estas firmas genera el riesgo de registro futuro de decisiones no autorizadas_x000a_"/>
    <s v=""/>
    <m/>
    <m/>
    <s v="Jurídico"/>
    <s v="GESTIÓN JURÍDICA"/>
    <x v="1"/>
    <s v="Grupo Interno de Trabajo Contratación."/>
    <s v="Luis Miguel Sabogal Camargo"/>
    <s v="Septiembre de 2014"/>
    <s v="SEPTIEMBRE"/>
    <n v="2014"/>
    <m/>
    <m/>
    <s v="Acción correctiva"/>
    <s v="Los originales de las Actas del Comité de Contratación correspondientes a las Vigencias 2013, 2014, 2015, 2016 y 2017 se encuentran debidamente suscritas en su totalidad y en custodia del Área de Archivo de la Entidad, Dependencia con la cual se puede verificar dicha situación. Las Actas emitidas durante la Vigencia 2018 se hallan en el archivo de la Gerencia de Contratación, en razón a que, conforme a la normatividad que rige el Archivo de las Entidades Públicas, este tipo de documentos debe considerarse como de Gestión y debe ser conservada durante dos (2) años por el área de origen. Por consiguiente, de manera atenta se solicita el cierre de esta No Conformidad."/>
    <m/>
    <d v="2019-03-04T00:00:00"/>
    <s v="Dar traslado a la Vicepresidencia Jurídica – Gerencia de Contratación por competencia._x000a__x000a_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s v="Se verificó el cumplimiento de la acción de mejoramiento de la no conformidad de acuerdo a los soportes remitidos mediante correo electrónico del 10/03/2019 "/>
    <n v="1"/>
    <x v="0"/>
    <m/>
    <s v="marzo"/>
    <n v="2019"/>
    <m/>
    <m/>
    <s v="Auditoría Interna"/>
    <m/>
  </r>
  <r>
    <n v="2563"/>
    <n v="516"/>
    <x v="1"/>
    <s v="No conformidad #07 – Se detecta una demora en la radicación de las bitácoras de estructuración técnica y financiera de los proyectos 4G auditados, en relación con las disposiciones establecidas en el Artículo Octavo – Ámbito de aplicación y Régimen de Transición -de la Resolución 959 de 2013 "/>
    <s v=""/>
    <m/>
    <m/>
    <s v="Administrativo"/>
    <s v="ESTRUCTURACIÓN DE PROYECTOS DE INFRAESTRUCTURA DE TRANSPORTE"/>
    <x v="2"/>
    <s v="VE"/>
    <s v="Andrés Fernando Huérfano Huérfano"/>
    <s v="Septiembre de 2014"/>
    <s v="SEPTIEMBRE"/>
    <n v="2014"/>
    <m/>
    <m/>
    <s v="Acción correctiva"/>
    <s v="No conformidad #07: Se realizara un cronograma y se efectuara un seguimiento por parte de la Vicepresidencia de estructuración"/>
    <d v="2016-04-28T00:00:00"/>
    <d v="2019-09-30T00:00:00"/>
    <s v="Cronograma de seguimiento en tiempo y responsables para cada Bitácora"/>
    <s v="_x000a__x000a_08/08/2019 Mediante acta No. 4 de 01/08/2019,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n v="1"/>
    <x v="0"/>
    <m/>
    <n v="10"/>
    <n v="2019"/>
    <m/>
    <m/>
    <s v="Auditoría Interna"/>
    <m/>
  </r>
  <r>
    <n v="2790"/>
    <n v="86"/>
    <x v="2"/>
    <s v="4. Respecto a las obras pendientes como es en la Intersección Buenos Aires, donde de manera directa se afectó en tres puntos la vía férrea a cargo del INVIAS, es determinante que mediante mesas de trabajo entre Concesionario, Interventoría, ANI e INVIAS se defina la restitución de la red férrea o los pasos férreos en este punto acorde a la normatividad del Ministerio de Transporte, Manual de Normatividad Férrea Parte I y Parte II, la resolución 000453 de 12 de febrero de 2009  y resolución 241 del 24 de mayo de 2011, “Por la cual se fija el procedimiento para el otorgamiento de los permisos para el uso, la ocupación y la intervención de la infraestructura férrea nacional concesionada”. Esto con miras a llevar a cabo la intersección conforme que es una obligación a realizar por parte del concesionario y en este momento no se ha realizado."/>
    <s v="Retrasos en la ejecución de proyectos"/>
    <m/>
    <m/>
    <s v="Técnico"/>
    <s v="GESTIÓN CONTRACTUAL Y SEGUIMIENTO DE PROYECTOS DE INFRAESTRUCTURA DE TRANSPORTE"/>
    <x v="4"/>
    <s v="Girardot-Ibagué-Cajamarca GIC"/>
    <s v="Daniel Felipe Sáenz Lozano"/>
    <s v="Mayo de 2015"/>
    <s v="MAYO"/>
    <n v="2015"/>
    <n v="20221020116753"/>
    <s v="27/09/2022"/>
    <s v="Acción correctiva"/>
    <s v="1.Ante corte de línea férrea antes de 2012, la ANI suspende la obra con oficio 2014-306-007616-1 del 28-04-14. 2.La ANI con oficio 2014-306-009649-1 del 26-05-14, solicitó arreglo con el INVÍAS. 3.La Interventoría detectó el corte, informó y solicitó solución con los oficios con radicado ANI, 2013-409-038660-2 del 25-09-13, 2014-409-043420-2 del 08-09-14, 2014-409-052771-2 del 27-10-14, 2014-409-064239-2 del 23-12-14, 2015-409-036331-2 del 19-06-15 4.El Concesionario con GIC-2015-01399 del 29-07-15 informó de contrato con el INVÍAS para permiso ocupación 5.El 13 de marzo de 2015, la ANI solicita al Concesionario el reinició de las obras lo más pronto posible teniendo en cuenta que debía regularizar la situación con el INVIAS 6.Con la comunicación 2015-306-014160-1 del 01-07-2015, la ANI le solicitó al Concesionario informar sobre los avances de la problemática de los cruces entre el corredor férreo a cargo del INVIAS 7.El Concesionario con la comunicación GIC-2015-01399 del 29-07-2015, le indicó a la ANI, lo que se le había comunicado a la Interventoría con la comunicación GIC-2015-01165 y le indicó que se había elaborado el documento a suscribir con el INVIAS. 8.Entre 2015 a 2017 se trató de regularizar la situación con la suscripción del acuerdo con el INVAS, finalmente esta entidad se negó a suscribir el documento. 9. Las obras reiniciaron el 20 de febrero de 2017 y finalizaron en el mes de marzo de 2018, quedando pendiente por regularizar los cruces Férreos. 10. Durante el 2018 al 2021 se planteó la suscripción de un otrosí entre la ANI, Concesionaria San Rafael y APP GICA con el fin de que los concesionarios se comprometieran a construir los pasos a desnivel necesarios en caso de la reactivación de las Líneas Férreas, finalmente este documento fue descartado. 11. Finalmente, la ANI con la comunicación 20223050016101 del 25-01-2022, informa al INVIAS que los cruces férreos se seguirán tratando como hasta el momento y que en caso de la reactivación de las líneas Férreas afectadas, la Agencia utilizará los mecanismos contractuales para adelantar la construcción de los pasos a desnivel requeridos "/>
    <d v="2015-06-01T00:00:00"/>
    <s v="28/02/2022"/>
    <s v="_x000a__x000a_27/09/2022 La No Conformidad se formuló a través del informe de auditoría con memorando ANI No. 20151020070613 del 19 de junio de 2015 ya que se evidenciaron obras pendientes en el proyecto debido a que estas afectaban corredores férreos a cargo del Instituto Nacional de Vías (INVIAS), tal como la intersección Buenos Aires._x000d__x000a__x000d__x000a_A través del plan de mejoramiento se evidencia que en el proyecto se adelantó gestión para el tratamiento de la problemática sobre los cruces entre las vías férreas a cargo de INVIAS y los tramos de vía a cargo de la Concesión San Rafael, dado que esta situación limitaba su construcción; gestión que incluyó el análisis de un acuerdo con el INVIAS y de la suscripción de modificaciones contractuales a los contratos administrados por la ANI y relacionados con el corredor vial Girardot – Ibagué – Cajamarca._x000d__x000a__x000d__x000a_A pesar de que mencionados documentos no se suscribieron, las acciones de mejoramiento demuestran que la gestión interinstitucional entre la ANI y el INVIAS permitieron reiniciar las obras viales que interceptaban la línea férrea, pues, por ejemplo, a través de la comunicación con radicado ANI No. 20154090156152 del 18 de marzo de 2015, el Concesionario informó a la Interventoría Consorcio Interconcesiones lo siguiente:_x000d__x000a__x000d__x000a_“En seguimiento a la reunión sostenida en las oficinas de la Concesionaria San Rafael en Ibagué se acordó el reinicio de la construcción de la Intersección Buenos Aires a desnivel, tal como había sido aprobada por la ANI y la Interventoría del Contrato, la cual se encontraba suspendida hasta tanto no hubiese claridad en relación con el tratamiento que habría de darse a las intersecciones entre el Corredor Férreo a cargo del INVIAS y los tramos de vía concesionados a San Rafael S.A._x000d__x000a__x000d__x000a_Dicha claridad se obtuvo como desenlace de la reunión sostenida entre los doctores Luis Fernando Andrade, Presidente de la ANI y Carlos García director del INVÍAS que desembocó en que representantes de la Concesionaria tuvieron con el doctor Carlos Valencia, director de la red Terciaria del INVIAS. Como resultado de dicha reunión se llegó a los acuerdos que fueron conocidos por la ANI._x000d__x000a__x000d__x000a_De esta manera nos permitimos confirmar que a partir de la fecha se reiniciarán los trabajos de construcción de la intersección a desnivel conocida como Buenos Aires.”_x000d__x000a__x000d__x000a_En línea con lo anterior, las acciones de mejoramiento demuestran que las obras viales que interceptaban el corredor férreo se finalizaron y fueron verificadas por la Interventoría Consorcio MAB, incluida la intersección Buenos Aires, mencionada en la No Conformidad; lo que se sintetiza en el memorando con radicado ANI No. 20223050016101 del 25 de enero de 2022, en el que también la ANI informa al INVIAS el tratamiento que se continuará dando a los cruces férreos con ocasión de la terminación del contrato de concesión No. 007 de 2007, así:_x000d__x000a__x000d__x000a_“Teniendo en cuenta lo anterior, que el Contrato de Concesión 007 de 2007 tiene prevista como fecha máxima de terminación el 23 de marzo de 2022 y que la infraestructura objeto de dicho contrato será revertida y entregada a la APP GICA S.A. para que conforme al alcance de la Unidad Funcional 3 adelante la correspondiente operación y mantenimiento en el marco de la ejecución del Contrato APP No. 002 de 2015, atentamente se informa que, los cruces con los corredores férreos continuarán 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 mecanismo que normativamente esté dispuesto para el efecto.”_x000d__x000a__x000d__x000a_Debido a que la gestión adelantada al interior del proyecto permitió que se finalizaran las obras producto de la No Conformidad, se considera que ha desaparecido la que causa que dio lugar a la misma y por ende se declara la efectividad del plan de mejoramiento. (Daniel Felipe Sáenz Lozano)"/>
    <s v="29/04/2016 Mediante correo electrónico del 29/04/2016, se anexa comunicación por parte del concesionario, en donde se evidencia el ACUERDO DE CONCILIACIÓN CRUCES FERREOS INVIAS. Sin embargo, es necesario enviar el documento final firmado._x000a__x000a_17/06/2016 Mediante correo electrónico del 17/06/2016 se informa que este hallazgo se ha venido trabajando en versiones distintas para llegar a la definición del acuerdo. Por tal motivo, se  anexa la última versión revisada y socializada al concesionario San Rafael para su análisis ya que es la expedida por la ANI._x000a__x000a_14/09/2016 Mediante correo electrónico del 14/09/2016, se anexa documento final enviado al INVIAS, y las observaciones a corregir del mismo._x000a__x000a_03/03/2017 Mediante correo electrónico recibido el 3 de marzo de 2017 se relacionan 5 acciones de seguimiento:_x000a_1. Mediante radicado ANI No. 2016-409-071991-2 del 8 de agosto de 2016 el INVIAS econtró no viable el acuerdo._x000a_2. El 22/11/2016 llega solicitud del INVIAS para tomar acciones correspondientes de restitución del corredor férreo con Rad ANI 2016-409-106087-2._x000a_3. El 15/12/2016 el Concesionario Informa que se acordó reunión el 7 de Diciembre para definir las interferencias del corredor con Rad ANI 2016-409-114809-2._x000a_4. El 24/01/2017 la interventoría solicita se informe el avance de las gestiones realizadas por el concesionario ante el INVIAS con Rad ANI  2017-409-008106-2._x000a_5. El 02/02/2017 Concesionario comunica a Interventoría que están revisando el tema y que posterior a reunión a realizar con El gerente Carretero 2, procederán a realizar reunión con Carlos Garcia Director del INVIAS con Rad ANI 2017-409-010993-2._x000a__x000a_03/08/2017 El 3 de agosto de 2017, la supervisión del proyecto indica que el concesionario continúa con el trámite correspondiente ya que la reunión con el director del INVIAS no se ha podido realizar._x000a__x000a_28/02/2018 - La OCI envió un correo a la supervisión solicitando documentos que evidencien gestión para subsanar la no conformidad._x000a__x000a_12/03/2018 - La supervision envia un correo a laOCI donde evidencia la gestion efectuada para cerrar la no conformidad. _x000a_En el mes de marzo se realiza auditoria tecnica con numero de Rad. 20181020051223 donde se analisa lo siguiente: _x000a_&quot;Actualmente la intersección Buenos Aires fue culminada parcialmente el pasado 28 de febrero de 2018; sin embargo, la culminación de las obras y entrada en operación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la IP GICA que se encuentra de manera paralela al presente contrato._x000a__x000a_Si bien la obra ya fue prácticamente culminada es necesario que se termine de adelantar el documento donde se precise la responsabilidad del concesionario para realizar las obras necesarias para el restablecimiento del corredor férreo en los cruces de la intersección que fueron afectados._x000a__x000a_A la fecha, el plan de mejoramiento de esta no conformidad está pendiente del documento anteriormente señalado y la supervisión del proyecto reporta que el mismo no se ha podido culminar debido a que hay algunas observaciones respecto a una póliza que establece la vigencia para que el concesionario realice la obra y el valor asegurado, pero que se sigue haciendo la gestión para lograr que dicho documento pueda subsanar esta particularidad&quot;_x000a__x000a_28/02/2018 La OCI mediante correo electrónico solicita documentos que evidencien gestión para subsanar la no conformidad._x000a__x000a_12/03/2018 La supervision envia un correo a la OCI donde comenta gestion efectuada para cerrar la no conformidad. _x000a__x000a_23/03/2018 En el mes de marzo se realiza auditoria tecnica con numero de Rad. 20181020051223 donde se analiza que a pesar de que la intersección Buenos Aires fue culminada en febrero de 2018, ésta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4G IP GICA. A la espera de este documento para subsanar no conformidad._x000a__x000a_Teniendo en cuenta que el Proyecto cuenta con nueva Interventoría a partir del 09 de mayo de 2018,  se llevo a cabo una reunión el día 25 de junio de 2018 en conjunto con el Conesionario, Interventoría y la ANI, en la cual se le compartio el documento trabajado previamente._x000a__x000a_Actualmente, se encuentra en revisión y comentarios por parte del nuevo Interventor con el fin de proceder a suscribir el documento._x000a__x000a_04/07/2018 – Se evidencia gestión por parte de la Supervisión. Se solicita copia del acta de la reunión con la nueva interventoría del 25 de junio de 2018. Pendiente el documento donde el Concesionario se compromete a realizar las obras que sean necesarias en caso de que este corredor férreo se reactive, ya sea en el plazo actual de la concesión o en el contrato de 4G IP GICA. De la misma manera se solicita que notifiquen la nueva fecha para el cierre de esta no conformidad. _x000a__x000a_27/09/2018 – Esta oficina (OCI) envía correo electrónico solicitando allegar evidencia de la gestión para dar cierre a la no conformidad. Se solicita proponer nueva fecha de cierre a la no conformidad que supero el tiempo establecido. _x000a__x000a_16/10/2018 – Mediante correo electrónico, la supervisión allega la trazabilidad de la gestión que se ha realizado para el acuerdo de conciliación cruces férreos ANI, allegan el borrador del Acta de la reunión del 25 de julio de 2018 que aún se encuentra en revisión y el proyecto del Otrosí modificatorio incluyendo los componentes que se habían incluido en el Acta de acuerdo que se venía trabajando previamente. La supervisión propone nueva fecha de cierre a la no conformidad para el primer trimestre de 2019 (30/03/2019), No obstante, esta oficina considera que el cierre de esta no conformidad no debería ser mayor a diciembre de 2018. Pendiente Acta definitiva del 25 de julio y Otrosí firmado. Se debe continuar con el seguimiento al cierre de la no conformidad. (50%)_x000a__x000a_14/12/2018 Se recibe por correo electrónico del supervisor las gestiones realizadas para el cierre de la no conformidad; se señalo siguiente:_x000a_1. 17 de octubre, se recibió correo electrónico con el concepto previo emitido por la Interventoría del Proyecto_x000a_2. 13 de noviembre, se recibió correo electrónico del Concesionario, mediante el cual remitieron el documento con algunas observaciones y ajustes_x000a_3. 15 de noviembre, se recibe correo electrónico del Área Juridica con algunas observaciones y ajustes a los documentos remitidos previamente._x000a_4. 16 de noviembre, el documento ajustado es remitido al equipo de apoyo para revisión y ajustes que correspondan._x000a_5. 21 de noviembre, se recibe el documento con nuevos ajustes del área jurídica._x000a_6. 27 de noviembre,  se revisa el documento en plan de seguimiento, se concluye que se requiere pronunciamiento de Estructuración de la ANI y del INVIAS que certifiquen que las líneas férreas afectadas no serán reactivadas en el corto o mediano plazo, con este insumo, se debe tramitar la solicitud formal de Otrosí del Concesionario, así como el concepto formal de la Interventoría_x000a_7. Las comunicaciones al INVIAS y Estructuración de la ANI se encuentran en proceso de radicación, una vez se cuente con estos insumos, podrá continuar con el proceso._x000a_De acuerdo a lo anterior se mantiene el avance y se sigue pendiente de las gestiones para dar cierre a la no conformidad que esta dentro del tiempo previsto por la supervisión del proyecto._x000a__x000a_29/04/2019 Vía correo electrónico se solicitó a la Supervisión documentación que permita dar cierre a la no conformidad o que se replantee, debidamente argumentado, un nuevo plazo para el cierre ya que este venció el 31 de marzo de 2019. A lo que la supervisión, por ese mismo medio, notificó que a partir de mesa de trabajo a realizar el 29/04/2019 se notificará a la OCI del paso a seguir y posibles plazos estimados para dar cierre a la no conformidad. Se mantiene avance en 50%._x000a__x000a__x000a_29/05/2019 El 23 de mayo de 2019, vía correo electrónico la Supervisión reportó con evidencias que se esta trabajando en el estudio de conveniencia y oportunidad de la modificación contractual, a los contratos de concesión No. 007/2007 y 002/2015, que permita solucionar la causa raíz de la no conformidad. La Supervisión considera que el documento correspondiente podrá estar escrito finalizando agosto de 2019; por lo tanto, se modifica fecha de terminación a 30/08/2019. Se mantiene avance en 50%. (Daniel Felipe Sáenz Lozano)_x000a__x000a_23/08/2019 En virtud de que el plan de mejoramiento vigente vence el 30 de agosto de 2019, vía correo electrónico se solicitó a la supervisión copia de las modificaciones contractuales a los contratos de concesión 007/2007 y 002/2015, o en su defecto evidencias de la gestión que se viene adelantanto al respecto. (Daniel Felipe Sáenz Lozano)_x000a__x000a_17/09/2019 Con base en la trazabilidad de la gestión para suscribir la modificación contractual que afectará los contratos de concesión No. 007/2007 y 002/2015, remitida por parte de la Supervisión mediante correo electrónico del 5 de septiembre de 2019, mediante la cual se evidencia que persisten observaciones al respecto, siendo esta la razón para que la Supervisión solicite prórroga para cumplir el plan de mejoramiento, se amplia el plazo hasta el 31 de diciembre de 2019. (Daniel Felipe Sáenz Lozano)_x000a__x000a_28/01/2020 El 27/01/2019, vía correo electrónico se solicitó a la Supervisión documentación que soporte los avances que se han tenido para subsanar la no conformidad cuyo plan, acorde al PMP vigente venció el pasado 31 de diciembre de 2019. (Daniel Felipe Sáenz Lozano)_x000a__x000a_12/03/2020 A partir de reiteración de parte de la Oficina de Control Interno sobre evidencias de cumplimiento del plan de mejoramiento, la Supervisión remitió mediante correo electrónico del 11 de marzo trazabilidad de acciones al respecto, así:_x000a__x000a_1. 2 de octubre de 2019, El área jurídica de GIC remite el documento de estudios previos resolviendo las observaciones jurídicas realizadas por GICA._x000a_2. 9 de octubre de 2019, la Interventoría Consorcio MAB remite la caracterización social solicitada por GICA_x000a_3. 9 de octubre de 2019, se remite la caracterización social a GICA para revisión y observaciones_x000a_4. 9 de octubre de 2019, la supervisión de GICA informa que no cuenta con observaciones a la caracterización._x000a_5. 18 de octubre de 2019, la interventoría Consorcio MAB remite borrador de comunicación con la favorabilidad de la suscripción del documento._x000a_6. 18 de octubre de 2019, se remite el documento al equipo de apoyo de GIC y a la supervisión de GICA._x000a_7. 06 de diciembre de 2019, bajo comunicación CMAB-1- 476-1040-19, radicado ANI 20194091275922 la interventoría Consorcio MAB, da alcance a la comunicación CMAB-1-476-0526-19 (Radicado ANI 2019-409-066968-2) y a la Comunicación GIC-IB-2019-1167 del 27-sep-19. Concepto favorabilidad suscripción para la regularización cruces férreos._x000a_8. 09 de diciembre de 2019. Se remite la comunicación 20194091275922 junto con los demás soportes a la supervisión de GICA para revisión y observaciones._x000a__x000a_En virtud de lo anterior, se solicitó prórroga para cumplir con el plan de mejoramiento hasta el 31 de diciembre de 2020._x000a_ (Daniel Felipe Sáenz Lozano)_x000a__x000a_03/12/2020 Mediante correo electrónico del 3 de diciembre de 2020 se solicitaron evidencias de cumplimiento del plan de mejoramiento, cuya terminación se tiene prevista para diciembre de 2020. (Daniel Felipe Sáenz Lozano)_x000a__x000a_10/12/2020 Mediante correo electrónico del 10 de diciembre de 2020 la Supervisión informó sobre la gestión adelantada en 2020, que se vio limitada por la pandemia a causa del COVID-19. Asimismo, indicó que se espera tramitar la modificación contractual durante el primer semestre de 2021. De esta manera se estableció 30 de junio de 2021, como fecha de terminación. (Daniel Felipe Sáenz Lozano)_x000a__x000a_10/12/2020  -Modificación de fecha- Mediante correo electrónico del 10/12/2020 la Supervisión indicó que se espera tramitar la modificación contractual durante el primer semestre de 2021. De esta manera se estableció 30 de junio de 2021 como fecha de terminación. (Daniel Felipe Sáenz Lozano)_x000a__x000a_11/06/2021 Teniendo en cuenta que el plan de mejoramiento vence el 30-06-2021, mediante correo electrónico se solicitó remitir evidencias que acrediten el cumplimiento de la acción de mejoramiento. (Daniel Felipe Sáenz Lozano)_x000a__x000a_23/06/2021  -Modificación de fecha- Mediante correo electrónico la Supervisión informa que &quot;(...) durante este periodo se realizaron mesas de trabajo que permitieron que el equipo de apoyo del proyecto GICA aprobara el documento.  Así las cosas, luego de tramitar unos Otrosíes independientes del proyecto GIC y GICA, procederemos a tramitar el correspondiente Otrosí de Cruces Férreos._x000d__x000a_ _x000d__x000a_Finalmente, esperamos poder finalizar la gestión a más tardar durante el mes de septiembre de 2021.&quot;; razón por la que se prorroga plan de mejoramiento hasta el 30 de septiembre de 2021._x000d__x000a_ (Daniel Felipe Sáenz Lozano)_x000a__x000a_06/09/2021 Teniendo en cuenta que el plan de mejoramiento vence el 30-09-2021, mediante correo electrónico se solicitó remitir evidencias que acrediten el cumplimiento de la acción de mejoramiento.  (Daniel Felipe Sáenz Lozano)_x000a__x000a_14/09/2021  -Modificación de fecha- Mediante correo electrónico la Supervisión informó que el borrador de otrosí proyectado entre los proyectos GIC y GICA fue remitido el pasado 8 de julio de 2021 vía correo electrónico a la Concesionaria San Rafael. Al respecto el Concesionario emitió respuesta el pasado 9 de septiembre indicando que el documento se encontraba en revisión de la junta directiva de la Concesión._x000d__x000a__x000d__x000a_La Supervisión también informó que si el Concesionario no se manifiesta o se manifiesta de manera negativa, se estudiará la posibilidad de incluir este tema en la Demanda de reconvención del Tribunal Arbitral que radicó la Concesionaria contra la Agencia en la Cámara de Comercio de Bogotá._x000d__x000a_ _x000d__x000a_Lo anterior dio lugar a solicitar una prórroga de cumplimiento del plan de mejoramiento hasta diciembre de 2021. (Daniel Felipe Sáenz Lozano)_x000a__x000a_01/12/2021 Teniendo en cuenta que el plan de mejoramiento vence el 31-12-2021, mediante correo electrónico se solicitó remitir evidencias que acrediten el cumplimiento de la acción de mejoramiento.   (Daniel Felipe Sáenz Lozano)_x000a__x000a_10/12/2021 Mediante correo electrónico del 09/12/2021 la Supervisión presenta, con evidencias, un balance de las acciones ejecutadas, así:_x000d__x000a__x000d__x000a_&quot; 1. Mediante comunicación 20213050292911 del 20 de septiembre de 2021 se remitió la propuesta de Otrosí de Cruces Férreos al Concesionario solicitando su revisión y aprobación, a la fecha no hemos obtenido respuesta a dicha comunicación_x000d__x000a__x000d__x000a_2. En el informe anterior se había manifestado que se estaba estudiando la posibilidad de incluir este tema en la demanda arbitral que radicó la Concesionaria San Rafael contra la Agencia. Sin embargo, luego de realizar el análisis respectivo en conjunto con el interventor del proyecto, las áreas jurídica contractual y de defensa judicial, se concluyó que no era posible incluirlo debido a que no existían argumentos suficientes que determinarán la responsabilidad absoluta del Concesionario._x000d__x000a__x000d__x000a_3. Finalmente, por instrucción del Vicepresidente Ejecutivo, se encuentra en proceso de revisión y radicación una comunicación dirigida al INVIAS, en la que la Agencia solicita a esta entidad como propietaria y administradora de las líneas férreas, autorización para mantener los cruces tal y como se encuentran actualmente y en caso que se llegaren a reactivar, realizar las obras necesarias en el marco de la ejecución de la APP GICA.  Se espera que esta comunicación quede radicada antes de finalizar el año, se adjunta el borrador de la misma.&quot;_x000d__x000a__x000d__x000a_En respuesta a dicho balance se recomienda revisar el alcance y fecha de terminación del plan de mejoramiento, dado que la fecha actual de finalización es 31 de diciembre de 2021._x000d__x000a__x000d__x000a_ (Daniel Felipe Sáenz Lozano)_x000a__x000a_15/12/2021  -Modificación de fecha- Mediante correo electrónico la Supervisión solicita prórroga para dar cumplimiento al plan de mejoramiento, así: &quot;Mientras realizamos los trámites internos y recibimos respuesta del INVIAS, solicitamos un plazo estimado hasta el 28 de febrero de 2022&quot;. (Daniel Felipe Sáenz Lozano)_x000a__x000a_16/02/2022 Mediante correos electrónicos del 7 y del 15 de febrero de 2022 se solicitó a la Supervisión evidencias del cumplimiento del plan de mejoramiento debido a que se tiene previsto que su fecha de terminación sea el 28 de febrero de 2022._x000d__x000a__x000d__x000a_Ante estas solicitudes, la Supervisión remitió copia del radicado ANI No. 20223050016101 del 25-01-2022, donde se informa al INVIAS que en marzo de 2022 se prevé revertir la infraestructura del proyecto y que esta hará parte del contrato de concesión No. 002 de 2015. En dicha comunicación la ANI también informa que &quot;(...) los cruces con los corredores férreos continuarán_x000d__x000a_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_x000d__x000a_mecanismo que normativamente esté dispuesto para el efecto.&quot;_x000d__x000a__x000d__x000a_Al revisar el contenido de la comunicación citada se evidencia que la intersección Buenos Aires, que dio lugar a la no conformidad, ha sido finalizada; por lo que, se sugirió a la Supervisión revisar el alcance del plan de mejoramiento actual, orientándolo a demostrar que la intersección Buenos Aires se construyó y a demostrar cómo se han venido tratando los cruces con las vías férreas en el proyecto. (Daniel Felipe Sáenz Lozano)_x000a__x000a_29/03/2022 Mediante correos electrónicos del 02-03-2022 y del 29-03-2022 se reiteró al Líderl del Equipo de Coordinación y seguimiento alerta sobre vencimiento del plan de mejoramiento. (Daniel Felipe Sáenz Lozano)_x000a__x000a_30/03/2022  -Modificación plan- Mediante correo electrónico del 30-03-2022 el Líder del Equipo de Coordinación y Seguimiento presenta modificación de plan de mejoramiento, que demuestra las acciones desplegadas por la Entidad para superar la situación que dio lugar a la No Conformidad. (Daniel Felipe Sáenz Lozano)_x000a__x000a_30/03/2022 Una vez revisados los soportes del plan de mejoramiento recibido el 30-03-2022, especialmente lo correspondiente a las acciones No. 10 y 11, se evidenció que las obras que dieron lugar a la no conformidad finalizaron y que la ANI tiene una decisión frente al manejo que se dé sobre los cruces con líneas férreas en caso de no tener un pronunciamiento del INVIAS al respecto._x000d__x000a__x000d__x000a_La finalización de las obras que en su momento se identificaron como pendientes por parte de la Oficina de Control Interno demuestran que ha desaparecido la causa que dio lugar a la no conformidad; por lo que, se considera que las acciones ejecutadas por la Entidad han sido EFECTIVAS. (Daniel Felipe Sáenz Lozano)"/>
    <n v="1"/>
    <x v="0"/>
    <s v="Efectiva"/>
    <n v="9"/>
    <n v="2022"/>
    <m/>
    <m/>
    <s v="Auditoría Interna a Proyectos"/>
    <s v="https://anionline.sharepoint.com/:f:/s/PMPMotor/Eo3DJBBh07tLuhDQ24oaL_gBgeOOx7lJKFzmFxQwRL5N1g?e=xF8958"/>
  </r>
  <r>
    <n v="2814"/>
    <n v="110"/>
    <x v="2"/>
    <s v="(2015) A lo largo del corredor se evidencian sitios donde el manejo que se realizó a los cortes en talud evidencian ausencia de pradización como mecanismo de compensación ambiental y mitigación de derrumbes; es necesario emprender dichas actividades para mejorar la estabilidad de diferentes puntos a lo largo del corredor._x000a_(2018) En auditoría de marzo del año 2018, se reafirma esta no conformidad,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
    <s v=""/>
    <m/>
    <m/>
    <s v="Técnico"/>
    <s v="GESTIÓN CONTRACTUAL Y SEGUIMIENTO DE PROYECTOS DE INFRAESTRUCTURA DE TRANSPORTE"/>
    <x v="0"/>
    <s v="Siberia – La Punta – El Vino – La Vega - Villeta"/>
    <s v="Carlos Felipe Sánchez Pinzón"/>
    <s v="Mayo de 2015"/>
    <s v="MAYO"/>
    <n v="2015"/>
    <m/>
    <m/>
    <s v="Acción correctiva"/>
    <s v="1. Evidenciar, a partir de un informe de la interventoría, el estado actual de los sitios criticos, sus implicaciones para el corredor y la forma en la cual se está garantizando el cumplimiento del reglamento de operación contractual."/>
    <d v="2015-05-01T00:00:00"/>
    <d v="2019-10-31T00:00:00"/>
    <m/>
    <s v="Mediante correo electrónico del 21/12/15 se anexa acta de reunión en donde se expone la problemática; sin embargo, es necesario conocer las acciones por parte del concesionario. Por tal motivo, mediante correo electrónico del 05/04/2016 se informa que aún quedan pendientes por parte del concesionario._x000a__x000a_Mediante correo electrónico del 29/08/2016  se informa que se encuentra en elaboración las actas de entrega y entrada de operación, de los diferentes tramos, ya que el día 26 de agosto de 2016, se entregó toda la vía en segunda calzada completa._x000a__x000a_Verbalmente la supervisión del proyecto indicó a la OCI el 4 de abril de 2017 que los taludes son propiedad privada a los que no se les puede hacer seguimiento. A la espera de evidencias para cerrar no conformidad. _x000a__x000a_Mediante correo electrónico del 7 de julio de 2017, allegado por la supervisión, se evidencia que se están realizando los trámites pertinentes (Radicado ANI 20174090671472)._x000a__x000a_Mediante correo electrónico del 02 de marzo de 2018, de 2018 la supervisión envió un informe de resumen de la estabilización de los taludes en el tramo 3 del proyecto; sin embargo, este informe se auditó en marzo de 2018, emitiendo conclusiones al respecto._x000a__x000a_Mediante informe de auditoría de marzo de 2018 (radicado ANI 20181020051503) la OCI ratificó y complementó la no conformidad de la siguiente manera:_x000a_&quot;se reafirma la no conformidad abierta en el año 2015,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quot;_x000a__x000a_07/05/2018 Se recibe correo electrónico de fecha 20 de abril de 2018 y memorando de fecha 24 de abril de 2018, en los cuales la Supervisión presenta el plan de mejoramiento. Este se encuentra aprobado por parte de la OCI. Se hará seguimiento periódico a los avances antes de las fechas de entrega._x000a__x000a_06/06/2018 - Vía correo electrónico se solicitaron evidencias de seguimiento al cierre al plan de mejora para cerrar la no conformidad _x000a__x000a_21/06/2018 Luego de algunos correos de seguimiento, la supervisión confirma que aún está a la espera  de la aprobación de recursos por 20.000 millones de pesos para atender los puntos críticos que no fueron intervenidos por el Fondo de Adaptación. Estos recursos fueron solicitados por la Vicepresidencia de Gestión Contractual presenta a la Vicepresidencia de Planeación, Riesgos y Entorno._x000a__x000a_17/09/2019 En reunión de seguimiento, la Supervisión informa y allega los soportes la gestión que ha adelantado a la fecha para atender las inestabilidades del kilómetro 60, en el cual se encuentran en ejecución las obras de estabilización con un avance del 90%, frente a lo cual el Concesionario estima habilitar la doble calzada (sentido Bogotá - Villeta) el 15 de octubre de 2019. Con respecto al kilómetro 70 de la vía, manifiesta que en el anteproyecto para el año 2020 se solicitaron recursos a la Nación para la ejecución de las obras de mitigación y actualmente en la cuenta OCCIRRENTA del proyecto se continúan acumulando recursos para poder atender dicho punto._x000d__x000a__x000d__x000a_Frente al plan de mejoramiento, la Supervisión solicita reformularlo, de la siguiente manera:_x000d__x000a__x000d__x000a_1._x0009_Evidenciar, a partir de un informe de la Interventoría, el estado actual de los sitios críticos, sus implicaciones para el corredor y la forma en la cual se está garantizando el cumplimiento del reglamento de operación contractual._x000d__x000a_Se mantiene la fecha de finalización para el 31/10/2019._x000d__x000a__x000d__x000a_ (Carlos Felipe Sánchez Pinzón)_x000a__x000a_28/10/2019 En reunión del 22/10/2019 la Supervisión manifiesta que actualmente se está cumpliendo con el reglamento de operación de la vía y por lo tanto solicita el cierre de la no conformidad._x000d__x000a__x000d__x000a_De parte de la Oficina de Control Interno se señala que a pesar de que se está cumpliendo con el reglamento de operación de la vía y se evidencia que se ha atendido uno de los tramos con puntos críticos (K60), se evidencia que aún están pendientes por atender dos tramos con puntos críticos (en el K67 y K70), lo cual hace parte de las situaciones que dieron origen a la no conformidad (i.e. estabilización de puntos críticos y cierres de carril derecho)._x000d__x000a__x000d__x000a_Por otra parte, se ha evidenciado la gestión que ha desarrollado la Supervisión en el marco de sus competencias, solicitando la aprobación de recursos adicionales para el proyecto con el fin de atender los puntos críticos, lo cual está en cabeza de un tercero, externo a la ANI que es el Ministerio de Hacienda._x000d__x000a__x000d__x000a_En consecuencia, la Oficina de Control Interno solicita soportes de las solicitudes de recursos para el proyecto con el fin de estudiar la gestión desarrollada por la Supervisión y pronunciarse sobre el cierre de la no conformidad._x000d__x000a__x000d__x000a_Posteriormente, mediante correo electrónico, la Oficina de Control Interno precisa que: de acuerdo con lo conversado en la reunión del pasado 22 de octubre de 2019 (acta adjunta) y una vez revisados los soportes recibidos en los correos en copia, se ha evidenciado:_x000d__x000a__x000d__x000a_-_x0009_La gestión para solicitar recursos para la atención de puntos críticos del proyecto, según los anteproyectos para los años 2019 y 2020._x000d__x000a_-_x0009_Que se garantiza el cumplimiento del reglamento contractual de operación, de acuerdo con los reportes de Interventoría con radicados ANI No. 20194091001922, 20194091118692._x000d__x000a_-_x0009_Que se prioriza la gestión de la Supervisión para que el Concesionario mantenga atendidos los puntos críticos que le corresponden, según correo electrónico del 07/10/2019._x000d__x000a__x000d__x000a_En consecuencia, se evidencia la gestión de la Supervisión, en el marco de sus competencias, para atender los puntos críticos del proyecto y garantizar la operación de la vía según las obligaciones del contrato de concesión, por lo que se da cierre a la no conformidad No. 2814 en el plan de mejoramiento por procesos de la Entidad. (Carlos Felipe Sánchez Pinzón)"/>
    <n v="1"/>
    <x v="0"/>
    <m/>
    <n v="10"/>
    <n v="2019"/>
    <m/>
    <m/>
    <s v="Auditoría Interna a Proyectos"/>
    <m/>
  </r>
  <r>
    <n v="2857"/>
    <n v="153"/>
    <x v="2"/>
    <s v="La Interventoría debe cumplir lo reglamentado por Ley en Colombia, respecto a examen que los ciclos de los recursos del concesionario garanticen que no hay violación a los LA/FT (lavado de activos y financiación de terrorismo). "/>
    <s v=""/>
    <m/>
    <m/>
    <s v="Técnico"/>
    <s v="GESTIÓN CONTRACTUAL Y SEGUIMIENTO DE PROYECTOS DE INFRAESTRUCTURA DE TRANSPORTE"/>
    <x v="0"/>
    <s v="Férreo Pacifico"/>
    <s v="Carlos Felipe Sánchez Pinzón"/>
    <s v="Mayo de 2015"/>
    <s v="MAYO"/>
    <n v="2015"/>
    <m/>
    <m/>
    <s v="Acción correctiva"/>
    <s v="Presentar los soportes en donde evidencia que ha iniciado todas las acciones que están a su alcance para verificar que el Concesionario implementa mecanismos para la prevención del lavado de activos y financiación del terrorismo."/>
    <d v="2015-07-06T00:00:00"/>
    <d v="2019-07-19T00:00:00"/>
    <m/>
    <s v="01/12/2015 Mediante correo electrónico del 01/12/15 se informa que ya está aprobada la Preforma No. 10; sin embargo, es necesario aportar doc soporte._x000a__x000a_La violación al régimen de enajenación de la propiedad accionaria del concesionario es la causal 1 del proceso de caducidad que atraviesa el proyecto, como se evidencia en la resolución 1052 de 2 de agosto de 2017, la cual se recibió por correo electrónico del 14 de diciembre de 2017._x000a__x000a_28/02/2018  La OCI mediante correo electrónico solicita documentación que soporte seguimiento a la NC._x000a__x000a_19/04/2018 En mesa de trabajo, con participación de la supervisión, OCI e interventoría, se propone adicionar sección en el capítulo financiero de los informes mensuales de interventoría. Seguimiento a denuncias o alertas reportadas por terceros con relación a LA/FT por parte del concesionario. Como ejercicio adicional se evaluará la posibilidad de revisar el registro de los accionistas en listas internacionales (por ejemplo: listas Clinton, listas ONU). Pendiente el recibo de evidencias para dar cierre._x000a__x000a_04/05/2018 Mediante correo electrónico la Supervisión remite copia de comunicación en la que la Interventoría solicita a Ferrocarril del Pacífico S.A.S que informe si a la fecha ha sido requerido por alguna entidad sometida a la vigilancia de la SFC, particularmente en lo referido al SARLAFT (Comunicación con radicado ANI No. 20184090423102 del 30 de abril de 2018). La OCI queda pendiente de la respuesta del Concesionario, al igual que las acciones de mejoramiento definidas en mesa de trabajo del 19 de abril de 2018._x000a__x000a__x000a_06/06/2018- Vía correo electrónico se solicitaron evidencias de seguimiento al cierre al plan de mejora para cerrar la no conformidad _x000a__x000a_27/07/2018 - Se evidencia gestión por parte de la Supervisión, no obstante el Concesionario no ha dado respuesta a esta petición. _x000a__x000a_27/09/2018 – Esta oficina (OCI) envía correo electrónico solicitando allegar evidencia de la gestión para dar cierre a la no conformidad. Se solicita proponer nueva fecha de cierre a la no conformidad que supero el tiempo establecido. _x000a__x000a_30/10/2018 - Con respecto a la respuesta por parte del concesionario, informamos que por parte de la interventoría del proyecto, se le requirió al concesionario radicado ANI No. 20184090423102, se informara si a la fecha había sido requerido por alguna entidad sometida a la vigilancia de la SFC, sin que a la fecha exista alguna respuesta._x000a__x000a_La interventoria Nuevamente con radicado No. 20184091058752, de fecha 10 de octubre de 2018, requirio al Concesionario, la entrega de la información pertinente &quot;reitera la solicitud al Concesionario para que se sirva informar si a la fecha ha sido requerido por alguna entidad sometida a la vigilancia de la SFC, particularmente en lo referido al Sistema de Administración de¡ Riesgo de Lavado de Activos y Financiación de¡ Terrorismo - SARLAF&quot;_x000a__x000a_Por parte de la Gerencia del modo férreo y portuario, se realizará nuevamente el mismo requerimiento.  de igual forma solicitamos a la oficina de CI nos asesore en el caso tal no se obtenga ninguna respuesta por parte del concesionario, y poder cerrar la NC._x000a__x000a_SE MODIFICA LA FECHA DE CIERRE DE LA NO CONFORMIDAD AL 31/12/2018, DE NO TENER PRONUNCIAMIENTO POR PARTE DEL CONCESIONARIO SE DEBERA MODIFICAR EL PLAN DE ACCION PARA EL CIERRE DE LA NO CONFORMIDAD. _x000a__x000a_17/12/2018 Se solicita vía correo electrónico avances respecto al cierre de la no conformidad, a la fecha no se ha recibido retroalimentación al respecto. En caso de superar la fecha planteada para el cierre se remitira memo para definir la gestión y avance al área correspondiente._x000a__x000a_28/01/2019 - 2856. Se solicitara a la Interventoria conminar al Concesionario y notifique a la ANI que documentos conforme a la normativa legal vigente, que documentos debe entregar el Concesionario para certificar que no realiza lavados de activos. La Supervisión solicitara a la Supersociedades si el Concesionario le ha garantizado la no violacion de LA/FT. En espereda de las comunicaciones y respuestas de los mismos. _x000a__x000a_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12/07/2019 En reunión del 11/07/2019 la Interventoría precisa que, a la fecha de emisión de la no conformidad, el Consorcio Trenes del Pacífico no estaba a cargo de la Interventoría del proyecto y además precisa que esta obligación no hace parte de sus obligaciones contractuales. No obstante, la Interventoría ha requerido al Concesionario reiteradamente, sin recibir respuesta._x000a_En este sentido, la Interventoría presentará los soportes en donde evidencia que ha iniciado todas las acciones que están a su alcance para verificar que el Concesionario implementa mecanismos para la prevención del lavado de activos y financiación del terrorismo._x000a_Fecha de finalización reprogramada: 19/07/2019. (Carlos Felipe Sánchez Pinzón)_x000a__x000a_25/10/2019 En reunión del 25/10/2019, la Supervisión aclara que el Concesionario, FDP, no cuenta con fiducia. Y que por Ley, el control de SARLAFT lo hace el sector financiero. El manual de interventoría y Supervisión, establece que se solicitará a la fiducia el seguimiento de SARLAFT, en tal sentido, al no tener FDP fiducia y al no ser obligaciones de la ANI e Interventoría, la implementación de SARLAFT, es imposible hacer la certificación para FDP. Adicionalmente, esta posición es soportada por un informe de la Interventoría Consorcio Trenes del Pacífico (contrato 181 del 2016) con radicado ANI No. 20194090740052._x000d__x000a__x000d__x000a_Por otra parte, en cuanto al contratista Tren de Occidente, se evidencian mediante radicados ANI No. 20194090896722 y 20194090863162, los informes de fiducia con el reporte del cumplimiento de la implementación del SARLAFT por parte del contratista Tren de Occidente._x000d__x000a__x000d__x000a_Finalmente, la Supervisión considera que el manual de Supervisión e Interventoría, no debe incluir la función de la Interventoría en la que se le pide ejercer el control garantizando que no hay violación a los LA/FT (lavado de activos y financiación de terrorismo) según lo explicado anteriormente._x000d__x000a__x000d__x000a_Se adjunta a la presente acta el correo electrónico, 30 de julio de 2019 donde se anexa el oficio con radicado ANI No. 20196010107793 del presidente de la Agencia al GIT de planeación._x000d__x000a__x000d__x000a_De acuerdo con lo anterior, se evidencia la ejecución de acciones de mejoramiento asociadas a la no conformidad No. 2857, por lo que se le da cierre en el plan de mejoramiento por procesos de la Entidad. (Carlos Felipe Sánchez Pinzón)"/>
    <n v="1"/>
    <x v="0"/>
    <m/>
    <n v="10"/>
    <n v="2019"/>
    <m/>
    <m/>
    <s v="Auditoría Interna a Proyectos"/>
    <m/>
  </r>
  <r>
    <n v="2893"/>
    <n v="189"/>
    <x v="2"/>
    <s v="6. Dotar de mecanismos de riego de agua para eventualidades de incendio en los centros de cómputo de los pisos 6 y 7. Igualmente dotar de sendos equipos extintores los cuartos que conforman el centro de cómputo del piso octavo._x000a__x000a_AUDITORIA MES DE ABRIL 2018: 2. Los centros de datos de los pisos 6 y 7 no cuentan con un sistema de extinción de incendio por tubería y splinters (regaderas), entretanto, en los pisos 2 y 8, se cuenta con este sistema, pero extingue el incendio con agua y no con agente limpio o Solkaflam. Lo anterior no cumple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incendio y de pérdidas de bienes tangibles e intangibles."/>
    <s v=""/>
    <m/>
    <m/>
    <s v="Tecnológico"/>
    <s v="ALGUNOS PROCESOS"/>
    <x v="3"/>
    <s v="VAF - Grupo Interno de Trabajo Administrativo y Financiero._x000a__x000a_VPRE- Equipo de Sistemas de información y tecnología"/>
    <s v="Juan Diego Toro Bautista"/>
    <s v="Septiembre de 2015"/>
    <s v="SEPTIEMBRE"/>
    <n v="2015"/>
    <m/>
    <m/>
    <s v="Acción correctiva"/>
    <s v="- Incluir en el anteproyecto de presupuesto rubro mantenimiento_x000a_- Instalación de equipos de riego_x000a_- Instalación equipos extintores"/>
    <d v="2016-04-01T00:00:00"/>
    <d v="2018-12-31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30/04/2017: Se encuentra en proceso de contratación. Ya supero la etapa de estudios previos. Sin embargo, Este contrato no contempló el tema de la implementación del sistema de riego de los centros de cómputo pisos 6 y 7. Se prorroga hasta 30 junio de 2018. Se incorporará nuevamente en el anteproyecto de presupuesto 2018. En cuanto a los extintores del piso 8, ya fueron adquiridos y ubicados debidamente._x000a__x000a_30/06/2017: Se continua esperando la aprobación para la implementación del sistema de riego de los pisos 6 y 7. Se revisará nuevamente en noviembre de 2017._x000a__x000a_30/11/2017 Se continua esperando la aprobación para la implementación del sistema de riego de los pisos 6 y 7. Se revisará nuevamente en enero de 2018._x000a__x000a_28/02/2018 No se aprobó esta actividad en el presupuesto 2018. Se incluirá nuevamente en el presupuesto para 2019. Revisar nuevamente en 30/05/2018_x000a__x000a_05/04/2018: Se realiza la reasignación de esta nc a sistemas por competencia._x000a__x000a_11/07/2018 mediante correo electronico de esta misma fecha se reitera la solicitud de la suscripción del plan de mejoramiento que corrija la causa raiz que dio origen a esta no conformidad. El plazo para el cumplimiento de este se fijó para el 19 de julio de 2018._x000a__x000a_11/07/2018 La dependencia de sistemas mediante correo de esta misma fecha informa lo siguiente: &quot;Se está adelantando un proceso de contratación que incluye el mantenimiento correctivo y adecuación con suministro de repuestos del sistema de detección y extinción de incendio con agente limpio 3M NOVEC 1230 y se solcito el cumplimiento de las normativas requeridas para este tipo de sistemas que aplica únicamente al centro de cómputo del 2 piso, este proceso se radico antes contratación el 15/06/2018 mediante el radicado 2018-103-008909-3. Se lo asignaron al abogado Omar Orlando Maldonado Gomez, quien realizó observaciones a los documentos, la cuales se van a revisar para poderlo publicar en el SECOP 2 próximamente.&quot;_x000a__x000a_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_x000a__x000a_07/06/2019 El sistema de regaderas para extinción de incendios fue implementado en la construcción inicial del edificio y no es de propiedad de la Agencia. Los centros de computo fueron adecuados con posterioridad a la construcción. En virtud de lo anterior, la corrección de esta no conformidad depende de un tercero, en este caso la administración del edificio. Se hizo una solicitud formal a la administración del edificio y sus respuesta fue negativa. Se encontró una solución alternativa y correctiva, con la dotación del extintor. No hay acción preventiva. Dada la imposibilidad de adelantar obra civil, por parte del tercero, para la prevención, se cierra la no conformidad. (Juan Diego Toro Bautista)"/>
    <n v="1"/>
    <x v="0"/>
    <m/>
    <n v="6"/>
    <n v="2019"/>
    <m/>
    <m/>
    <s v="Auditoría Interna"/>
    <m/>
  </r>
  <r>
    <n v="2894"/>
    <n v="190"/>
    <x v="2"/>
    <s v="8. Dotar de un aire acondicionado portátil con control de temperatura el centro de cómputo del piso 7, similar al que se encuentra operando en el piso 8._x000a__x000a_AUDITORIA INTERNA EN ABRIL DE 2018: 5. La Entidad carece de un sistema de refrigeración en el centro de datos del piso 7 y adicionalmente, este cuarto no cuenta con fuentes de ventilación natural. Lo anterior se refleja en una alta sensación térmica que aumenta el riesgo de daño o mal funcionamiento en los equipos de red."/>
    <s v=""/>
    <m/>
    <m/>
    <s v="Tecnológico"/>
    <s v="ALGUNOS PROCESOS"/>
    <x v="3"/>
    <s v="VAF - Grupo Interno de Trabajo Administrativo y Financiero._x000a__x000a_VPRE- Equipo de Sistemas de información y tecnología"/>
    <s v="Juan Diego Toro Bautista"/>
    <s v="Septiembre de 2015"/>
    <s v="SEPTIEMBRE"/>
    <n v="2015"/>
    <m/>
    <m/>
    <s v="Acción correctiva"/>
    <s v="- Incluir en el anteproyecto de presupuesto rubro mantenimiento_x000a_- Instalación de equipos de refrigeración"/>
    <d v="2016-04-01T00:00:00"/>
    <d v="2021-06-30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30/04/2017: Se encuentra en proceso de contratación. Ya supero la etapa de estudios previos. Sin embargo, Este contrato no contempló el tema de la implementación del sistema de refrigeración del centro de cómputo piso 7. Se prorroga hasta 30 junio de 2018. Se incorporará nuevamente en el anteproyecto de presupuesto 2018. _x000a__x000a_30/06/2017: Se continua esperando la aprobación para la implementación del sistema de refrigeración del piso 7. Se revisará nuevamente en noviembre de 2017._x000a__x000a_30/11/2017: Se continua esperando la aprobación para la implementación del sistema de refrigeración del piso 7. Se revisará nuevamente en febrero de 2018._x000a__x000a_28/02/2018 No se aprobó esta actividad en el presupuesto 2018. Se incluirá nuevamente en el presupuesto para 2019. Revisar nuevamente en 30/05/2018_x000a__x000a_05/04/2018: Se realiza la reasignación de esta nc a sistemas por competencia._x000a__x000a_11/07/2018 mediante correo electronico de esta misma fecha se reitera la solicitud de la suscripción del plan de mejoramiento que corrija la causa raiz que dio origen a esta no conformidad. El plazo para el cumplimiento de este se fijó para el 19 de julio de 2018._x000a__x000a_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_x000a__x000a_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_x000a__x000a_09/10/2020  -Modificación de fecha- Se mantiene la restricción se incluyó en el anteproyecto año 2021 (Juan Diego Toro Bautista)_x000a__x000a_29/07/2021 Se determina el cierre de esta no conformidad en virtud de la restricción del gasto para la adquisición de este equipo de aire acondicionado. Tambien se toma la decisión en virtud de que a partir de la NC es decir 2016 (5 años), no se ha presentado ningun inconveniente o situación adversa"/>
    <n v="1"/>
    <x v="0"/>
    <m/>
    <n v="7"/>
    <n v="2021"/>
    <m/>
    <m/>
    <s v="Auditoría Interna"/>
    <m/>
  </r>
  <r>
    <n v="2939"/>
    <n v="235"/>
    <x v="2"/>
    <s v="3. Nueve (9) funcionarios públicos evaluados en las anteriores auditorias, continúan con la información incompleta en la hoja de vida reportada en el SIGEP, los cuales se listan a continuación:  _x000a_1. Marlenny  del Carmen Elorza Restrepo._x000a_2. Myriam Luz Garcia Chaparro_x000a_3. Alejandro Gutierrez Ramirez_x000a_4. Poldy Paola Osorio Alvarez_x000a_5. Ivan Felipe Pineda Ariza_x000a_6. Liliana Andrea Del Pilar Coy Cruz_x000a_7. Alberto Augusto Rodriguez Ortiz_x000a_8. Claudia Judith Mendoza Cerquera_x000a_9. Monica Viviana Parra Segura"/>
    <s v=""/>
    <m/>
    <m/>
    <s v="Administrativo"/>
    <s v="GESTIÓN DEL TALENTO HUMANO"/>
    <x v="5"/>
    <s v="Grupo Interno de Trabajo de Talento Humano"/>
    <s v="Yuly Andrea Ujueta Castillo "/>
    <s v="Septiembre de 2015"/>
    <s v="SEPTIEMBRE"/>
    <n v="2015"/>
    <m/>
    <m/>
    <s v="Acción correctiva"/>
    <s v="De acuerdo a las no conformidades presentadas, cordialmente se le informa como plan de mejora se revisará la Hoja de vida de cada funcionario para que los documentos faltantes sean subidos al Aplicativo. A los contratistas se le revisara en cada renovación del contrato._x000a__x000a_23/05/2018: Como acción preventiva se expidió Circular recordando la obligacion de actualizacion del SIGEP (Rad No. 2018-409-000017-4 Fecha: 08/05/2018)"/>
    <d v="2015-11-06T00:00:00"/>
    <d v="2018-06-29T00:00:00"/>
    <s v="28/02/2019: Se efectuó revicion de Hoja de vida de los funcionarios y se completó la infomacion faltante. Adicionalmente se enviaron comunicados y se expidió circular con el fin de recordar la obligatoriedad de diligencia y actualizar la informacion en el SIGEP"/>
    <s v="17 de abril de 2017: de los 9 funcionarios reportados, cinco aparecen con la información completa, 3 no tienen foto y 1 ya no se encuentra en la planta de personal de la ANI. _x000a__x000a_22/09/2017: No se puede realizar el cumplimiento del plan de acción debido a que, no se encuentra habilitado el aplicativo SIGEP, para realizar esta consulta._x000a__x000a_23/05/2018: Se consulta en el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_x000a__x000a_De acuerdo con lo anterior, se solicitó a l proceso de gestión de talento humano, reportar avances frente a esta no conformidad._x000a__x000a_30/05/2018: De acuerdo con la acción preventiva formulada, esta auditoria la encuentra pertinente. Para el cierre de esta no conformidad se tendrá en cuenta los resultados de la auditoría que se realizará en el mes de junio del año 2018._x000a__x000a_15/06/2018: Se consultó en el aplicativo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_x000a__x000a_Con respecto al seguimiento realizado en  esta ocasión al SIGEP, se evidenció que 15 de 29 funcionarios consultados en el aplicativo no cuentan con la información actualizada en el campo correspondiente a “experiencia laboral”. Por lo anterior, se mantiene abierta la no conformidad y se recomienda generar una campaña que llame a la actualización de la información correspondiente a la hoja de vida de los funcionarios que ingresaron el último año a la Entidad._x000a__x000a_Diciembre de 2018: De acuerdo con el resultado del informe de seguimiento correspondiente al aplicativo SIGEP. Persiste la situación de la información en el aplicativo. Por esta razón se mantiene abierta la no conformidad._x000a__x000a_La acción preventiva se encuentra implementada de acuerdo con la evidencia proporcionada._x000a__x000a_26/02/2019: De acuerdo con las acciones propuestas por el auditado, se evidenció la implementación de la acción preventiva. Sin embargo, se solicita al auditado presentar evidencias sobre la revisión que se ha realizado de las hojas de vida de los funcionarios y los documentos que hacen falta._x000a__x000a_28/02/2019: De acuerdo a la solicitud realizada, se recibe por correo electrónico la evidencia de la campaña generada para realizar la actualización de los documentos que se cargan en el aplicativo SIGEP._x000a_De acuerdo con la evidencia suministrada, se genera el cierre de esta no conformidad._x000a_"/>
    <n v="1"/>
    <x v="0"/>
    <m/>
    <s v="FEBRERO"/>
    <n v="2019"/>
    <m/>
    <m/>
    <s v="Auditoría Interna"/>
    <m/>
  </r>
  <r>
    <n v="2967"/>
    <n v="263"/>
    <x v="2"/>
    <s v="La entidad cuenta con la política de comunicación externa código TPSC-PT-0002 y con la política de comunicación interna código TPSC-PT-0001; no obstante, falta incluir en estas, una matriz de comunicaciones y guía de comunicaciones y socializarla  a todos los servidores. "/>
    <s v=""/>
    <m/>
    <m/>
    <s v="Administrativo"/>
    <s v="TRANSPARENCIA, PARTICIPACIÓN, SERVICIO AL CIUDADANO Y COMUNICACIÓN"/>
    <x v="6"/>
    <s v="Oficina de comunicaciones"/>
    <s v="Yuly Andrea Ujueta Castillo "/>
    <s v="Noviembre de 2015"/>
    <s v="NOVIEMBRE"/>
    <n v="2015"/>
    <m/>
    <m/>
    <s v="Acción correctiva"/>
    <s v="25/02/2019: _x000a__x000a_• La oficina de comunicaciones revisará la aplicabilidad y compromisos definidos a través de las políticas interna y externa._x000a_Responsable: Jefe de Oficina _x000a_Fecha: entre el 25 y 28 de febrero de 2019_x000a_• Desarrollar una mesa de trabajo con Talento Humano y SIG para conocer sus percepciones de las políticas definidas._x000a_Responsable: Comunicaciones_x000a_Fecha: entre el 1 y el 6 de marzo de 2019_x000a_• Actualización de las políticas, formatos, documentos y procedimientos asociados a la Oficina de Comunicaciones. _x000a_Responsable: Comunicaciones_x000a_Fecha: entre el 7 y el 15 de marzo de 2019_x000a_• Divulgar la nueva documentación de la oficina de comunicaciones a través de los canales de comunicación interna. _x000a_Responsable: Comunicaciones_x000a_Fecha: entre el 18 y el 29 de marzo de 2019"/>
    <d v="2018-03-14T00:00:00"/>
    <d v="2019-07-31T00:00:00"/>
    <s v="04/03/2016, la OC revisara y ajustara la documentación del SIG en el año 2016._x000a__x000a_14/03/2018_x000a_Se esta adelantando el proceso de revisión de los procedimientos."/>
    <s v="28/09/2018: Se evidenció que la Entidad generó la actualización de la política de comunicación interna – TPSC-PT-0001 Versión 3 a partir del 17 de abril de 2018. Esta política se encuentra disponible en la página web de la Entidad en el siguiente vínculo: https://www.ani.gov.co/sites/default/files/sig//tpsc-pt-0001_politica_comunicacion_interna_v3.pdf_x000a_De igual manera, se evidenció que la política externa de comunicación no ha sido modificada desde 26 de mayo de 2015. _x000a_Con respecto a la no conformidad que se levantó, se solicita a la oficina de comunicaciones que revise la pertinencia de la propuesta realizada por planeación o generar un nuevo plan de acción para esta no conformidad. _x000a_Por lo anterior, no se registra avances y se envía la información a la oficina de comunicaciones para generar las actualizaciones pertinentes en esta no conformidad. _x000a__x000a_20/02/2019: Se solicita via correo electronico a la dependencia resposanble la generación de las acciones de mejora para darle tratamiento a esta no conformidad._x000a__x000a_25/02/2019: La Oficina de Comunicaciones envía por correo electrónico, las acciones de mejora a implementar. Las acciones se encuentran pertinentes para tratar la no conformidad._x000a_Se ajusta fecha de terminación del plan y se informa al auditado que fue aceptado el plan de acción. Se realizará el seguimiento al cumplimiento de estas acciones en el mes de abril del presente año._x000a__x000a_31/05/2019 07/05/2019: Se envía correo electrónico a la Oficina de Comunicaciones, solicitando avances sobre las acciones propuestas con el fin de cerrar la no conformidad._x000d__x000a_17/05/2019: La Oficina de Comunicaciones reporta los siguientes avances con respecto a las acciones de mejoramiento propuestas:_x000d__x000a_1. Política interna y Externa_x000d__x000a_En reunión con el Jefe de la Oficina de Comunicaciones en el mes de febrero se acordó lo siguiente: _x000d__x000a_A través de la Política Interna de comunicaciones se expondrá que únicamente el G.I.T. de Talento Humano podrá realizar divulgación masiva cuando sean temas relacionados con bienestar, capacitación, SG SST, reemplazos y asignaciones, los cuales son temas liderados por dicha oficina. _x000d__x000a_Respecto a las demás divulgaciones se fortalecerá la divulgación de la Política Interna actualizada para que recuerden la comunicación estratégica, transversal y de otras oficinas seguirá siendo manejada por la oficina de comunicaciones._x000d__x000a_2. Mesa de trabajo con talento humano y oficina de comunicaciones_x000d__x000a_Desde el mes de marzo se dieron inicio a reuniones periódicas con la Vicepresidencia Administrativa y Financiera, Talento Humano, Coordinación Administrativa y Financiera, Transparencia y la Oficina de Comunicaciones, permitiendo así conocer la trazabilidad de las solicitudes, tiempos y cronogramas de trabajo._x000d__x000a_3. Actualización documental del proceso_x000d__x000a_Los formatos de cesión de derechos y uso de imagen, voz y nombre para niños y adultos se actualizó en el sistema integrado de gestión de calidad en el mes de febrero. _x000d__x000a_El manual de marca institucional se actualizará en el sistema integrado de gestión en el mes de mayo, atendiendo las nuevas directrices del Gobierno Nacional._x000d__x000a_Actualmente, la oficina de comunicaciones trabaja en la actualización de las políticas interna y externa además de los procedimientos  asociados a las mismas, hecho que se espera que el 21 de junio de 2019 ya esté actualizado en el SIG, para proceder con la divulgación a público interno._x000d__x000a_4. Divulgación de los documentos ajustados_x000d__x000a_La divulgación de la nueva información se iniciará el 2 de Julio de 2019 por un tiempo no mayor a 15 días._x000d__x000a_De acuerdo con la información anterior, se solicita evidencia de las mesas de trabajo con talento humano, con el fin de generar avances en la NC. Se envía correo electrónico con la solicitud._x000d__x000a_No se registran avances en las acciones de mejora. se realiza el ajuste en la fecha final de la acción al 31/07/2019. En el mes de agosto el auditor realizará el seguimiento a las acciones propuestas por el auditado. (Yuly Andrea Ujueta Castillo )_x000a__x000a_04/07/2019 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_x000a__x000d__x000a_Por otra parte, se evidenció que las políticas de comunicación interna y externa, se encuentran pendiente de aprobación por parte de la Presidencia de la ANI._x000d__x000a_Por lo anterior, se concluyó un avance del 25% en el plan de mejoramiento propuesto por el auditado._x000d__x000a__x000d__x000a_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_x000a__x000d__x000a_Por otra parte, se evidenció que las políticas de comunicación interna y externa, se encuentran pendiente de aprobación por parte de la Presidencia de la ANI._x000d__x000a_Por lo anterior, se concluyó un avance del 25% en el plan de mejoramiento propuesto por el auditado. (Yuly Andrea Ujueta Castillo )_x000a__x000a_02/08/2019  La Oficina de comunicaciones reporta a través de correo electrónico lo siguiente:_x000d__x000a_- Las conocidas Políticas de Comunicaciones se convertirán en Instructivos de comunicación interna y externa, cada uno con un respectivo procedimiento de soporte. _x000d__x000a_- La política de Comunicaciones será una sola y resumirá la importancia de las comunicaciones para la ANI. _x000d__x000a_- Actualmente ya está en el SIG el procedimiento de comunicaciones internas (adjunto correo), el link es el siguiente: https://www.ani.gov.co/sites/default/files/sig//tpsc-p-003_comunicacion_interna_v2.pdf _x000d__x000a_- Estamos pendientes que el procedimiento de comunicaciones externas quede actualizado en el SIG, estamos recolectando firmas._x000d__x000a_De acuerdo con los avances reportados, se informó que una vez se encuentren los instructivos y procedimientos publicados y socializados al interior de la Entidad, se cumpliría al 100% con el plan de mejoramiento propuesto._x000d__x000a_Se realizará seguimiento a la no conformidad en el mes de agosto y se mantiene el 25% de avance. (Yuly Andrea Ujueta Castillo )_x000a__x000a_16/08/2019 Se recibe correo electrónico con la evidencia de la actualización de los documentos asociados al manual de marca e imagen institucional (TPSC-M-001, versión 2 del 17 de mayo de 2019), instructivos de comunicaciones internas y externas (TPSC-I-006 versión 001 del 31 de julio de 2019 y TSPC-I-007 versión 001 del 31 de julio de 2019) y procedimientos asociados a las comunicaciones internas y externas (TPSC-P-003 versión 2 del 18 de junio de 2019 y TPSC-P-003 versión 3 del 26 de julio de 2019)._x000d__x000a_Estos documentos se encuentran disponibles en la página web de la Entidad en los siguientes vínculos:_x000d__x000a_https://www.ani.gov.co/sites/default/files/sig//tpsc-m-001_marca_e_imagen_institucional_v2.pdf_x000d__x000a_https://www.ani.gov.co/sites/default/files/sig//tpsc-p-003_comunicacion_interna_v2.pdf_x000d__x000a_https://www.ani.gov.co/sites/default/files/sig//tpsc-p-002_comunicacion_externa_v3.pdf_x000d__x000a_https://www.ani.gov.co/sites/default/files/sig//tpsc-i-006_instructivo_comunicacion_interna_v1.pdf_x000d__x000a_https://www.ani.gov.co/sites/default/files/sig//tpsc-i-007_instructivo_comunicacion_externa_v1.pdf_x000d__x000a_Por otra parte, se evidenció una campaña de divulgación de los documentos a través del correo electrónico institucional y la intranet._x000d__x000a_De acuerdo con lo evidenciado, el plan de mejoramiento propuesto por el auditado se encuentra finalizado, cumplimiento de esta manera en un 100%. Por esta razón se genera el cierre de esta no conformidad. (Yuly Andrea Ujueta Castillo )"/>
    <n v="1"/>
    <x v="0"/>
    <m/>
    <n v="8"/>
    <n v="2019"/>
    <m/>
    <m/>
    <s v="Auditoría Interna"/>
    <m/>
  </r>
  <r>
    <n v="2968"/>
    <n v="264"/>
    <x v="2"/>
    <s v="1. En el modo carretero tenemos 51 proyectos vigentes (2 en reversión), de los cuales 24 no requieren contar con bitácora (estructuración ni contratación) por la fecha de su contratación y celebración del contrato.  De los 27 proyectos restantes,  2 no cuentan por bitácora de estructuración técnica y financiera, 8 no han radicado bitácora de estructuración legal y 2 no han radicado bitácora de contratación."/>
    <s v=""/>
    <m/>
    <m/>
    <s v="Administrativo"/>
    <s v="GESTIÓN JURÍDICA"/>
    <x v="1"/>
    <s v="Grupo Interno de Trabajo Contratación - Grupo Interno de Trabajo Asesoría Estructuración"/>
    <s v="Andrés Fernando Huérfano Huérfano"/>
    <s v="Noviembre de 2015"/>
    <s v="NOVIEMBRE"/>
    <n v="2015"/>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6-04-28T00:00:00"/>
    <d v="2019-10-31T00:00:00"/>
    <s v="Se debe trasladar a la Vicepresidencia Jurídica Gerencia de Estructuración Legal y Gerencia de Contratación para los casos de su competencia"/>
    <s v="Se debe trasladar a la Vicepresidencia Jurídica Gerencia de Estructuración Legal y Gerencia de Contratación para los casos de su competencia._x000a__x000a_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Verificado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n v="1"/>
    <x v="0"/>
    <m/>
    <n v="11"/>
    <n v="2019"/>
    <m/>
    <m/>
    <s v="Auditoría Interna"/>
    <m/>
  </r>
  <r>
    <n v="2970"/>
    <n v="266"/>
    <x v="2"/>
    <s v="3. Se observa una dificultad importante para encontrar una bitácora específica en los archivos magnéticos de bitácora que se han entregado al área de archivo, debido a que la denominación de los archivos no corresponde a una nemotecnia estandarizada ni está alineada a la codificación usada en el SECOP."/>
    <s v=""/>
    <m/>
    <m/>
    <s v="Administrativo"/>
    <s v="ESTRUCTURACIÓN DE PROYECTOS DE INFRAESTRUCTURA DE TRANSPORTE"/>
    <x v="2"/>
    <s v="VE"/>
    <s v="Andrés Fernando Huérfano Huérfano"/>
    <s v="Noviembre de 2015"/>
    <s v="NOVIEMBRE"/>
    <n v="2015"/>
    <m/>
    <m/>
    <s v="Acción correctiva"/>
    <s v="Con el código que asigna planeación para la Bitácora de Estructuración se asocia al proyecto y se evita de esta manera la distinta denominación del nombre del Proyecto_x000a__x000a_la VPRE adelantará el proceso de automatización de Bitácora mediante la herramieta BPM (Business Process Management)"/>
    <d v="2016-04-28T00:00:00"/>
    <d v="2019-09-30T00:00:00"/>
    <m/>
    <s v="No conformidad vigente, con cumplimiento parcial de acción de mejoramiento conforme a lo evidenciado en reuniones de seguimiento adelantadas el 21 y el 23 de noviembre de 2017, y el 5 de octubre de 2018 en las que presentaron por parte de la VPRE los avances del proceso de automatización de Bitácora mediante la herramieta BPM (Business Process Management)_x000a__x000a_08/08/2019 Mediante acta No. 4 de 01/08/2019,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n v="1"/>
    <x v="0"/>
    <m/>
    <n v="10"/>
    <n v="2019"/>
    <m/>
    <m/>
    <s v="Auditoría Interna"/>
    <m/>
  </r>
  <r>
    <n v="2971"/>
    <n v="267"/>
    <x v="2"/>
    <s v="4. En relación a las bitácoras de los contratos de concesión portuaria, las mismas no desarrollan en orden cronológico y secuencial las actividades correspondientes al informe mínimo en la fase de estructuración, así como tampoco en la bitácora de modificaciones contractuales.  No se ha unificado criterio para la publicación de documentos en el SECOP, ya que en algunos se publican los actos administrativos  y el contrato y en otros, solo el contrato."/>
    <s v=""/>
    <m/>
    <m/>
    <s v="Administrativo"/>
    <s v="ESTRUCTURACIÓN DE PROYECTOS DE INFRAESTRUCTURA DE TRANSPORTE"/>
    <x v="2"/>
    <s v="VE"/>
    <s v="Andrés Fernando Huérfano Huérfano"/>
    <s v="Noviembre de 2015"/>
    <s v="NOVIEMBRE"/>
    <n v="2015"/>
    <m/>
    <m/>
    <s v="Acción correctiva"/>
    <s v="Remitir a Contratación los actos administrativos previos a la celebración del contrato para su publicación en el seco._x000a__x000a_La Vicepresidencia Jurídica y la Vicepresidencia de Estructuración verificarán e informarán a la Oficina de Control Interno el cumplimiento de la acción de mejoramiento correspondientae a esta no conformidad, o en su defecto la replanteará para lo cual solicita plazo hasta el 11 de febrero de 2019."/>
    <d v="2016-04-28T00:00:00"/>
    <d v="2019-09-30T00:00:00"/>
    <s v="Las bitácoras de Concesión portuaria, se encuentran elaboradas de conformidad con lo descrito en la Resolución 959 de 2013_x000a_Los Proyectos de concesión Portuaria por ser otorgados bajo normas especiales se publican en el SECOP únicamente lo referente al contrato y no a su etapa precontractual  "/>
    <s v="Las bitácoras de Concesión portuaria, se encuentran elaboradas de conformidad con lo descrito en la Resolución 959 de 2013_x000a_Los Proyectos de concesión Portuaria por ser otorgados bajo normas especiales se publican en el SECOP únicamente lo referente al contrato y no a su etapa precontractual._x000a__x000a_No conformidad vigente con formulación de acción de mejoramiento en desarrollo de la reunión de seguimiento adelantada el 11 de octubtre de 2018 por parte de la OCI._x000a__x000a_08/08/2019 Mediante acta No. 4 de 01/08/2019,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n v="1"/>
    <x v="0"/>
    <m/>
    <n v="10"/>
    <n v="2019"/>
    <m/>
    <m/>
    <s v="Auditoría Interna"/>
    <m/>
  </r>
  <r>
    <n v="2972"/>
    <n v="268"/>
    <x v="2"/>
    <s v="5. La Gerencia Jurídica de Estructuración legal,  a 25 de septiembre de 2015, no ha radicado las bitácoras de Proyecto a su cargo. El último registro de radicación, data del 29 de noviembre de 2013."/>
    <s v=""/>
    <m/>
    <m/>
    <s v="Administrativo"/>
    <s v="GESTIÓN JURÍDICA"/>
    <x v="1"/>
    <s v="Grupo Interno de Trabajo Asesoría Estructuración"/>
    <s v="Andrés Fernando Huérfano Huérfano"/>
    <s v="Noviembre de 2015"/>
    <s v="NOVIEMBRE"/>
    <n v="2015"/>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d v="2019-10-31T00:00:00"/>
    <s v="Se debe dar traslado a la Vicepresidencia Jurídica por ser de su competencia"/>
    <s v="Se debe trasladar a la Vicepresidencia Jurídica Gerencia de Estructuración Legal y Gerencia de Contratación para los casos de su competencia._x000a__x000a_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Se revisó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_x000a__x000a_06/11/2019 Mediante radicado No. 20191010167983, recibido en copia por correo electrónico el 01/11/2019, se emitió la unidad formulada en el cambio del mes de octubre.  (Andrés Fernando Huérfano Huérfano)"/>
    <n v="1"/>
    <x v="0"/>
    <m/>
    <n v="11"/>
    <n v="2019"/>
    <m/>
    <m/>
    <s v="Auditoría Interna"/>
    <m/>
  </r>
  <r>
    <n v="2988"/>
    <n v="284"/>
    <x v="2"/>
    <s v="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 básico."/>
    <s v="Destinación o uso inadecuado de recursos del proyecto"/>
    <m/>
    <m/>
    <s v="Técnico"/>
    <s v="GESTIÓN CONTRACTUAL Y SEGUIMIENTO DE PROYECTOS DE INFRAESTRUCTURA DE TRANSPORTE"/>
    <x v="4"/>
    <s v="Córdoba-Sucre"/>
    <s v="Daniel Felipe Sáenz Lozano"/>
    <s v="Noviembre de 2015"/>
    <s v="NOVIEMBRE"/>
    <n v="2015"/>
    <n v="20221020053033"/>
    <d v="2022-05-04T00:00:00"/>
    <s v="Acción correctiva"/>
    <s v="1. Solicitud de información a la Fiduciaria y mesas de trabajo para su revisión _x000a_2. Informe de interventoría subcuentas prediales _x000a_3. Remisión observaciones del área predial al Concesionario e Interventoría _x000a_4. Consolidación versión final del listado de predios _x000a_5. Solicitud o acuerdo de pago con la firma Concesionaria _x000a_6. Paralelamente se encuentra en desarrollo el Tribunal Arbitral No. 3, el cual puede fallar antes del cumplimiento de la acción No. 4, razón por la cual se acatará el fallo."/>
    <d v="2015-11-01T00:00:00"/>
    <d v="2020-09-30T00:00:00"/>
    <s v="_x000a__x000a_3/04/2023 La Oficina de Control Interno recibió el memorando con radicado No. 20226040048953 del 25 de marzo de 2022, a través del cual se evidenció la gestión realizada por la Supervisión en aras de culminar las acciones de mejoramiento propuestas para la No Conformidad 2988, que se cita a_x000d__x000a_continuación:_x000d__x000a__x000d__x000a_“(…)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_x000d__x000a_básico(…)”_x000d__x000a__x000d__x000a_Al respecto la Supervisión formuló la modificación de las acciones de mejoramiento, de acuerdo con la comunicación 20226040048953 del 25 de marzo de 2022:_x000d__x000a__x000d__x000a_“(…) 1. Solicitud de información a la Fiduciaria y mesas de trabajo para su revisión_x000d__x000a_2. Informe de interventoría subcuentas prediales_x000d__x000a_3. Remisión observaciones del área predial al Concesionario e Interventoría_x000d__x000a_4. Consolidación versión final del listado de predios_x000d__x000a_5. Solicitud o acuerdo de pago con la firma Concesionaria_x000d__x000a_6. Paralelamente se encuentra en desarrollo el Tribunal Arbitral N°3, el cual puede_x000d__x000a_fallar antes del cumplimiento de la acción N°4, razón por la cual se acatará el fallo_x000d__x000a_(…)”_x000d__x000a__x000d__x000a_A continuación, se cita lo expuesto por la Supervisión en el memorando del asunto relacionado con los avances en la realización del plan de mejoramiento propuesto:_x000d__x000a__x000d__x000a_“(…) De acuerdo con las acciones propuestas, se puede demostrar que fue posible determinar que los aportes realizados por la ANI fueron utilizados para dar cumplimiento al pago de predios afectados con las obras asociadas al Alcance Básico del Contrato de Concesión No 002 de 2007, en contexto con los riesgos a cargo de la Entidad y que son determinados en el referido Contrato,_x000d__x000a_con lo cual se atacó la causa de la NO CONFORMIDAD evidenciada(…)”._x000d__x000a__x000d__x000a_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 (Daniel Felipe Sáenz Lozano)"/>
    <s v="24/12/2015 En el numeral 3 del memorando No. 2015-500-015325-3 del 24/12/15, se mencionó que esta no conformidad no había sido enviada en la matriz original que remitió la oficina de control interno el 17/11/2015, por lo cual no se presentaron acciones para la misma. Es necesario resaltar, que la decisión de realizar el mencionado pago fue anterior al inicio del contrato de la actual interventoría y anterior a la actual supervisión. No obstante lo anterior, el concepto de la interventoría respecto a la forma en la cual se debe de reconocer una posible deuda se encuentra explicado en los oficios El Pino 325 y 373 de 2015._x000a__x000a_16/03/2016 Mediante memorando No. 2016-500-003794-3 del 16/03/2016 se informa que la interventoría ya generó un concepto al respecto; sin embargo, la problemática sigue vigente razón por la cual se realizará seguimiento por parte de la OCI._x000a__x000a_24/06/2016 Mediante correo electrónico del 24/06/2016, se informa que se han realizado varias gestiones al respecto, en donde se  tiene concepto de la interventoría respecto al reconocimiento de una posible deuda, al igual que lo estiupado en el otrosí 7. Por tal motivo, la interventoría adelantará la gestión con el concesionario para hacer un balance de todos los pagos prediales y los correspondientes soportes. _x000a__x000a_16/09/2016 Mediante correo electrónico del 16/09/2016 y memorando No. 2016-500-012220-3 del 03/10/2016, se informa las gestiones que se han realizado con el fin de lograr que el concesionario genere los reintegros entre subcuentas prediales o reintegros por pagos por fuera de los alcances del contrato._x000a__x000a_07/03/2017 Durante la auditoría técnica de febrero de 2017 se encontró que tanto la interventoría como la ANI adelantan las labores con la fiducia y el concesionario para revisar los soportes pertinentes y pedir los reintegros a que haya lugar. Sin embargo, a la fecha no se tiene un balance definitivo. (Ver comunicación con radicado ANI No. 20171020038903)_x000a__x000a_07/04/2017 El 7 de abril de 2017 se recibe por medio de correo electrónico Acta de Comité en la que se evidencia el Plan de Acción para 2017._x000a__x000a_17/07/2017 Mediante correo electrónico del 17 de julio de 2017 se indicó que el área Predial de la ANI solicitó a la interventoría presentar el estado del desembolso predial a la fecha del mencionado pago, lo cual se encuentra en proceso de revisión, lo cual se ratificó con el memorando No. 2017-306-010785-3 del 3 de agosto de 2017. _x000a__x000a_20/11/2017 Mediante correo electrónico del 20 de noviembre de 2017 la supervisión del proyecto reporta que luego de reuniones con las áreas predial y jurídico predial se tienen los siguientes conceptos con relación a esta situación:_x000a__x000a_- El acta de entendimiento, junto con sus actas aclaratorias, se incluyó dentro del modelo financiero que sirvió de base del acuerdo conciliatorio del 6 de noviembre de 2015 y posteriormente del otrosí No. 7 del Contrato de Concesión. En este sentido, se establece en el acuerdo conciliatorio que:_x000a_&quot;(...) se toman aportes realizados por la ANI a la Subcuenta Pagos INCO según la certificación expedida por la Fiduciaria Bancolombia &quot;. Posterior a esto, se establece que &quot;valor que incluye el reconocimiento al Concesionario de la deuda predial generada por fondeos superiores a la obligación contractual del Alcance Básico por un monto de $21.894.047.282, tal como se estableció en Acta de Entendimiento No. 1 y la Aclaración al Acta de entendimiento No. 1&quot;._x000a__x000a_Por otra parte, y con el fin de  establecer claramente el estado de adquisición predial,  desde junio del 2016, la interventoría viene recibiendo y revisando un gran número de carpetas prediales del contrato, por lo que se solicitó a la misma que realizara un barrido de los predios adquiridos a la fecha del pago y así determinar efectivamente los predios pagados mediante dicha acta. La oficina de control interno solicita resultado del ejercicio anterior para dar cierre a la no conformidad._x000a__x000a_27/02/2018  La OCI solicita vía correo electrónico documentación que evidencie gestión para subsanar la no conformidad._x000a__x000a_21/03/2018 La supervisión reporta que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Por lo anterior, se solicitó a la Interventoría que realice una auditoría a la subcuenta predial del Fideicomiso y de esta manera se tenga una relación depurada de pagos, soportados por la adquisición de predios con lo que se tendría mayor claridad del pago de esta Acta. En el informe mensual de interventoría de febrero de 2018, la Interventoría presentó un cronograma de trabajo de esta auditoría (recibido por correo electrónico) e informó que tiene un avance del 25% de los soportes de las órdenes de operación de las subcuentas._x000a__x000a_27/03/2018 La OCI mediante correo electrónico reporta que la no conformidad continua pendiente. A la espera de los resultados del 75% pendiente de revisión. Recomienda adicionar un cuadro donde se detallen los pagos hechos a cada predio._x000a__x000a_12/04/2018 La OCI recibió mediante memorando ANI con rad. 20183060057723 con la gestión de la interventoría en cuanto a la relación depurada de pagos, de acuerdo con la adquisición predial, la cual representa un 25% de avance. La OCI sigue pendiente del 75% pendiente por revisión. _x000a__x000a_06/06/2018- Vía correo electrónico se solicitaron evidencias de seguimiento al cierre al plan de mejora para cerrar la no conformidad _x000a__x000a_25/07/2018 -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Con esto, el pago de esta acta corresponde en ciertos casos a pagos de primeras cuotas, compensaciones sociales o pago de enajenación a juzgados para la entrega de predios expropiados._x000a_Por lo anterior, se solicitó a la Interventoría que realice una auditoría a la subcuenta predial del Fideicomiso y de esta manera se tenga una relación depurada de pagos, soportados por la adquisición de predios con lo que se tendría mayor claridad del pago de esta Acta._x000a_Mediante radicado 20184090684562 del 10 de julio de 2018, la Interventoría Consorcio Interventores Viales AIG remitió un informe del avance de su revisión de las subcuentas para cruzar los pagos efectuados con el listado de predios adquiridos y así hacer un corte de fecha de pago del Acta de Entendimiento que trata la presente no conformidad._x000a__x000a_26/09/2018 – Esta oficina (OCI) envía correo electrónico solicitando allegar y evidencia de la gestión de la no conformidad para dar cierre a la no conformidad.  _x000a__x000a_13/11/2019 Según memorando No. 2019-311-016929-3 del 5 de noviembre la dependencia solicita modificación del plan de mejora suscrito y ampliación del plazo hasta el 30 de septiembre de 2020. (Luz Jeni Fung Muñoz)_x000a__x000a_22/03/2022 De acuerdo a instrucciones de la jefatura se reasigna la responsabilidad de la gestión de esta No Conformidad pasando de Luz Jeni Fung Muñoz a Daniel Felipe Sáenz Lozano por contener temas técnicos. (Juan Diego Toro Bautista)_x000a__x000a_27/03/2023 Mediante memorando con radicado ANI No. 20231020043973 del 22-03-2023 se hizo solicitud a la Vicepresidencia Ejecutiva de evidencias que acrediten el cumplimiento del plan de mejoramiento. (Daniel Felipe Sáenz Lozano)_x000a__x000a_3/04/2023 Mediante memorando con radicado ANI No. 20235000050293 del 31-03-2023 la Vicepresidencia Ejecutiva informó que &quot;A través del memorando ANI No. 20221020053033 del 05-04-2022 la Oficina de Control Interno indicó lo siguiente: “(…) 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_x000d__x000a__x000d__x000a_Lo anterior demuestra que en la vigencia 2022 la Oficina de Control Interno se pronunció respecto al cumplimiento y efectividad del plan de mejoramiento. (Daniel Felipe Sáenz Lozano)_x000a__x000a_4/04/2023 Lo anterior se reportó a la Vicepresidencia Ejecutiva a través del memorando ANI No. 20231020050923 del 04-04-2023. (Daniel Felipe Sáenz Lozano)"/>
    <n v="1"/>
    <x v="0"/>
    <s v="Efectiva"/>
    <n v="4"/>
    <n v="2023"/>
    <m/>
    <m/>
    <s v="Auditoría Interna a Proyectos"/>
    <s v="https://anionline.sharepoint.com/:f:/s/PMPMotor/EiBNhDoUPCdMjlgxIyZQwusBlPJByijbTUD-8xMw-doa6Q?e=5x9p5V"/>
  </r>
  <r>
    <n v="3003"/>
    <n v="299"/>
    <x v="2"/>
    <s v="No conformidad  por contravenir la exigencia del deber de publicación de estudios previos:_x000a_Nueve  (9)  convenios no publicaron estudios previos:_x000a_1. Convenio Interadministrativo sin número, suscrito el 29 de octubre de 2014,  con el Distrito Especial, Industrial y Portuario de Barranquilla._x000a_2. Convenio de colaboración No. 004, suscrito el 19 de septiembre de 2014, con el Ministerio de Minas y Energía._x000a_3. Convenio interadministrativo de cooperación  para la ejecución del proyecto vial Cartagena – Barranquilla – Circunvalar de la Prosperidad No. 007, suscrito el 29 de octubre de 2014 con el departamento del Atlántico._x000a_4. Convenio Interadministrativo CISAF 011-2014, suscrito el 30 de diciembre de 2014 con Servicios Postales Nacionales S.A._x000a_5. Convenio interadministrativo de cooperación No. 029 de 2015, suscrito el  9 de septiembre de 2014 con el INVIAS_x000a_6. Convenio interadministrativo de colaboración No. 11 de 2015, suscrito  el 4 de mayo de 2015 con el Municipio de Villavicencio y el Departamento del Meta._x000a_7. Convenio interadministrativo de colaboración No. 10 de 2015, suscrito  el 4 de mayo de 2015 con el Departamento del Meta_x000a_8. Convenio marco interadministrativo No. 003 de 2015, suscrito el 10 de febrero de 2015 con el SENA_x000a_9. Convenio  de adhesión  ( denominado convenio ANI 014-2015) al convenio  marco de cooperación No. 0476 de 2014 suscrito el 16 de junio de 2015, entre el Ministerio  de Agricultura y Desarrollo Rural y el Fideicomiso Procolombia , antes Proexport Colombia, _x000a_"/>
    <s v=""/>
    <m/>
    <m/>
    <s v="Jurídico"/>
    <s v="GESTIÓN DE LA CONTRATACIÓN PÚBLICA"/>
    <x v="1"/>
    <s v="Grupo Interno de Trabajo Contratación."/>
    <s v="Andrés Fernando Huérfano Huérfano"/>
    <s v="Diciembre de 2015"/>
    <s v="DICIEMBRE"/>
    <n v="2015"/>
    <m/>
    <m/>
    <s v="Acción correctiva"/>
    <s v="Expedir una circular mediante la cual se ratifique el deber de adelantar los convenios interadministrativos con base en el procedimiento establecido para el efecto._x000a__x000a_La VE Remitira dentro de los tres días siguientes a la expedición del documento que contiene los estudios previos y demás soportes necesarios a la gerencia de contratación para su publicación en el SECOP "/>
    <d v="2016-04-28T00:00:00"/>
    <d v="2016-06-30T00:00:00"/>
    <s v="Gabriel Eduardo del Toro Benavides"/>
    <s v="LMSC 06/03/2017 No se verifica avance, se solicita reunión por correo al Dr. Del Toro y a Cesar García para seguimiento a realizarse el 07/02/2017_x000a__x000a_12/11/2019 OCI 97. Mediante radicado No. 20197030142343 el GIT Contratación solicita cierre y remite mediante correo de 10/01/2019, vínculos de procesos objeto de las acciones de mejora.  (Andrés Fernando Huérfano Huérfano)"/>
    <n v="1"/>
    <x v="0"/>
    <m/>
    <n v="11"/>
    <n v="2019"/>
    <m/>
    <m/>
    <s v="Auditoría Interna"/>
    <m/>
  </r>
  <r>
    <n v="3004"/>
    <n v="300"/>
    <x v="2"/>
    <s v="No conformidad  por contravenir la exigencia del deber de publicación de acto  administrativo de justificación de contratación directa:_x000a_Cinco (5) convenios no publicaron acto administrativo de justificación de la contratación directa:_x000a_1. Convenio interadministrativo CISAF 002, suscrito el 5 de julio de 2014 con Servicios Postales Nacionales S.A._x000a_2. Convenio Interadministrativo CISAF 011-2014, suscrito el 30 de diciembre de 2014 con Servicios Postales Nacionales S.A._x000a_3. Convenio interadministrativo 003, suscrito el 10 de septiembre de 2014 con la AEROCIVIL_x000a_4. Convenio interadministrativo de cooperación No. 029 de 2015, suscrito el  9 de septiembre de 2014 con el INVIAS_x000a_5. Convenio  de adhesión  (denominado convenio ANI 014-2015) al convenio  marco de cooperación No. 0476 de 2014 suscrito el 16 de junio de 2015, entre el Ministerio  de Agricultura y Desarrollo Rural y el Fideicomiso Procolombia, antes Proexport Colombia._x000a_"/>
    <s v=""/>
    <m/>
    <m/>
    <s v="Jurídico"/>
    <s v="GESTIÓN DE LA CONTRATACIÓN PÚBLICA"/>
    <x v="1"/>
    <s v="Grupo Interno de Trabajo Contratación."/>
    <s v="Andrés Fernando Huérfano Huérfano"/>
    <s v="Diciembre de 2015"/>
    <s v="DICIEMBRE"/>
    <n v="2015"/>
    <m/>
    <m/>
    <s v="Acción correctiva"/>
    <s v="Expedir una circular mediante la cual se ratifique el deber de adelantar los convenios interadministrativos con base en el procedimiento establecido para el efecto._x000a__x000a_la VE Remitira dentro de los tres días siguientes a la expedición del documento que contiene el acto administrativo de justificación de la Contratación directa a la gerencia de contratación para su publicación en el SECOP_x000a_ "/>
    <d v="2016-04-28T00:00:00"/>
    <d v="2016-06-30T00:00:00"/>
    <s v="Gabriel Eduardo del Toro Benavides"/>
    <s v="LMSC 06/03/2017 No se verifica avance, se solicita reunión por correo al Dr. Del Toro y a Cesar García para seguimiento a realizarse el 07/02/2017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12/11/2019 OCI 97. Mediante radicado No. 20197030142343 el GIT Contratación solicita cierre y remite mediante correo de 10/01/2019, vínculos de procesos objeto de las acciones de mejora.  (Andrés Fernando Huérfano Huérfano)"/>
    <n v="1"/>
    <x v="0"/>
    <m/>
    <n v="11"/>
    <n v="2019"/>
    <m/>
    <m/>
    <s v="Auditoría Interna"/>
    <m/>
  </r>
  <r>
    <n v="3081"/>
    <n v="76"/>
    <x v="3"/>
    <s v="1. En cuanto a la reservas presupuestales, se evidencia cuatro (4) contratos con asignación de reservas presupuestales en el 2014, las cuales no se pagaron en el año 2015 y fenecieron a 31 de diciembre de 2015; por lo anterior, solicitarle a la gerencia del G.I.T de defensa judicial que gestione la liquidación de dichos contratos que están bajo su supervisión."/>
    <s v=""/>
    <m/>
    <m/>
    <s v="Administrativo"/>
    <s v="GESTIÓN JURÍDICA"/>
    <x v="1"/>
    <s v="Grupo Interno de Trabajo Defensa Judicial"/>
    <s v="Luz Jeni Fung Muñoz"/>
    <s v="Mayo de 2016"/>
    <s v="MAYO"/>
    <n v="2016"/>
    <m/>
    <m/>
    <s v="Acción correctiva"/>
    <s v="01/06/2017: Nuevamente solicitó revisar esta no conformidad, ya que lo indica la Auditorá el G.I.T. de Defensa Judicial debe gestionar la liquidación de los contratos."/>
    <d v="2016-05-01T00:00:00"/>
    <d v="2019-02-28T00:00:00"/>
    <m/>
    <s v="02/06/2017: Se avanza en un 25% por cuanto la coordinadora del GIT presupuesto entregó el acta de liquidacion de– Litigar Punto Com S.A., honorarios por valor de $1.593.653=.  queda pendiente el acta del cto – Rodrigo Escobar Gil Consultores SAS, apoyo a la gestión del estado por $116.000.000=.. Las obligaciones establecidas a  – Jorge Enrique Ibañez Najar, gastos judiciales por $1.816.918=._x000a_– Florencia Lozano Reveiz, gastos judiciales por $1.816.918=.quedan a cargo del grupo de Defensa judicial, para lo cual se solicito mediante correo electrónico al grupo de defensa judicial,  el envío de documentos que soporten la no existencia de las obligaciones."/>
    <n v="1"/>
    <x v="0"/>
    <m/>
    <s v="FEBRERO"/>
    <n v="2019"/>
    <m/>
    <m/>
    <s v="Auditoría Interna"/>
    <m/>
  </r>
  <r>
    <n v="3096"/>
    <n v="91"/>
    <x v="3"/>
    <s v="Es necesario realizar  las actividades: Remitir el mapa de riesgos a las partes interesadas con el fin de obtener comentarios, para involucrar a las partes interesadas a participar y reunir diferentes áreas de experticias, para el análisis de riesgos y socializar el código de ética la OCI considera una no conformidad que no se realizara el monitoreo y control al plan, para asegurar la ejecución de las actividades programadas en el plan anticorrupción y atención al ciudadano 2016."/>
    <s v=""/>
    <m/>
    <m/>
    <s v="Planeación"/>
    <s v="SISTEMA ESTRATÉGICO DE PLANEACIÓN Y GESTIÓN"/>
    <x v="7"/>
    <s v="Grupo Interno de Trabajo Riesgos"/>
    <s v="Yuly Andrea Ujueta Castillo "/>
    <s v="Mayo de 2016"/>
    <s v="MAYO"/>
    <n v="2016"/>
    <m/>
    <m/>
    <s v="Acción correctiva"/>
    <s v="*Se suspendió la remisión del mapa de riesgos para hacer un único ejercicio con la socialización que se haga de la política anticorrupción una vez aprobada en el MPIG y en el Comité de Presidencia._x000a_* se reprogramó la fecha de socializar el  codigo de etica; En el Comité MPIG se informó que se tuvo reunión con un representante de la OCDE, el cual está interesado en el tema del Códigos de ética y buen gobierno de entidades estatales. Se le solicitaron comentarios respecto del de la ANI. Hasta el momento no han llegado comentarios. "/>
    <d v="2016-05-01T00:00:00"/>
    <d v="2019-01-31T00:00:00"/>
    <s v="Tanto en el 2016 como en el 2017, los mapas de riesgo fueron socializados con la comunidad. En su momento del 2016 y 2017  se envio copia de la evidencia a la oficina de Control Interno (en el presente se envia correo del 2016 y 2017 enviado a planeacion). En 2017  el mismo fue publicado en espacio web._x000a__x000a_Se realizó una publicación preliminar de los mapas de riesgos de corrupción en la página web de la entidad y un banner para que el ciudadano ingresara y reportara sus comentarios. _x000a__x000a_Por otra parte, se lanzó una campaña de participación a los servidores públicos el 24 y 25 de enero de 2017, con el fin de obtener sus aportes y comentarios._x000a__x000a_Se recibieron comentarios de un ciudadano, y posteriormente se realizó una reunión en donde se abordaron los temas propuestos por el._x000a__x000a_26/02/2019 _x000a_Se realizó la publicación preliminar del PAAC-2019 (Incluye los mapas de riesgos de corrupción) en la página web, correos instituciona de la entidad y campaña  en redes sociales,  para que el ciudadano ingresara y reportara sus comentarios "/>
    <s v="a través de correo institucional del  25/07/2016 remitieron el plan de acción y los avances de las tareas realizadas_x000a__x000a_seguimiento septiembre._x000a__x000a_30/04/2017: En esta etapa, es importante incentivar la participación de los servidores públicos de la entidad y la ciudadanía. _x000a__x000a_En esta ocasión, se consiguió la participación de un ciudadano que aportó sus observaciones al plan, pero fueron recibidas fuera de la fecha de su publicación y por esta razón no se pudieron incluir en el primer cuatrimestre del presente año._x000a__x000a_Por lo anterior, se observa que la publicación a los ciudadanos o los servidores de la entidad debe hacerse con suficiente antelación, para que de esta manera los aportes sean incluidos en su etapa de estructuración. _x000a__x000a_Por otra parte, no se evidencia la participación de los servidores. Se debe lograr una participación masiva para obtener aportes consistentes que alimenten y fortalezcan el plan y posteriormente socializar todas aquellas acciones que permiten el mejoramiento del plan._x000a__x000a_30/11/2018: De acuerdo con la publicación realizada del Plan Anticorrupción y mapa de riesgos de corrupción, se evidenció que durante el año 2018,  no se logró su publicación con tiempo para incentivar la participación de las partes interesadas. Por esta razón, esta no conformidad sigue abierta. Se informa al Grupo Interno de Trabajo de Planeación sobre los resultados de este seguimiento y se recomienda que se adopten medidas para el próximo año._x000a__x000a_Se realiza el cambio de fecha de terminación de la acción de mejora propuesta._x000a__x000a_26/02/2019:Se envía correo electrónico con el estado de la no conformidad, con el fin de enviar avances en las acciones propuestas._x000a__x000a_De acuerdo con el reporte de avance, realizado por planeación mediante correo electrónico. Se evidenció en el año 2019, se realizó la campaña de divulgación del PAAC, al interior de la Entidad, con el fin de incentivar la participación de los servidores en la elaboración de este plan._x000a__x000a_Por otra parte y de acuerdo con el cumplimiento de las acciones propuestas para tratar esta no conformidad, se evidenció que el código de ética se encuentra publicado en la página web de la Entidad y disponible para su consulta. De igual manera se han realizado campañas de socialización._x000a__x000a_Por lo anterior, se concluye el cumplimiento de las acciones propuestas para tratar esta no conformidad y se genera el cierre._x000a__x000a_10/05/2019  (Yuly Andrea Ujueta Castillo )"/>
    <n v="1"/>
    <x v="0"/>
    <m/>
    <s v="FEBRERO"/>
    <n v="2019"/>
    <m/>
    <m/>
    <s v="Auditoría Interna"/>
    <m/>
  </r>
  <r>
    <n v="3144"/>
    <n v="139"/>
    <x v="3"/>
    <s v="Si bien se publicaron los indicadores de proceso del 1er trimestre del 2016, se deben revisar para que sean los que aportan a la medición de la gestión de la entidad, y que estén bien clasificados y conforme al manual para la elaboración de indicadores SEPG-M-003 del 27/10/2014."/>
    <s v=""/>
    <m/>
    <m/>
    <s v="Planeación"/>
    <s v="SISTEMA ESTRATÉGICO DE PLANEACIÓN Y GESTIÓN"/>
    <x v="7"/>
    <s v="Grupo Interno de Trabajo Planeación."/>
    <s v="Yuly Andrea Ujueta Castillo "/>
    <s v="Julio de 2016"/>
    <s v="JULIO"/>
    <n v="2016"/>
    <m/>
    <m/>
    <s v="Acción correctiva"/>
    <s v="_x000a_Se revisará y ajustará el &quot;MANUAL PARA LA ELABORACIÓN DE INDICADORES SEPG-M-003&quot;."/>
    <d v="2018-03-14T00:00:00"/>
    <d v="2020-12-31T00:00:00"/>
    <s v="14/03/2018_x000a_Se esta adelantando el proceso de revisión de la metodología por parte de la GITP._x000a__x000a_26/02/2019 _x000a_El GITP esta trabajando en la reformulación de la metodologia para realizar seguimiento a los planes (Estrategico, acción y operativo) lo cual conlleva en la actualización del manual de indicadores."/>
    <s v="19/09/2016 a través de correo institucional la VPRE envía el plan de mejoramiento en la no conformidad No. 3144._x000a__x000a_13/03/2018: Se unifica no conformidad con la 3034._x000a__x000a_28/09/2018: De acuerdo con el seguimiento realizado a la no conformidad, se evidenció que no se han generado actualizaciones asociadas al manual de indicadores señalado como acción de mejora para cerrar la no conformidad. Se informa al Grupo Interno de Trabajo de Planeación, para que inicie esta labor._x000a__x000a_30/11/2018: No se ha generado la actualización del manual. Planeación solicita reprogramar la fecha de terminación de esta acción de mejora. Se realiza el cambio_x000a__x000a_26/02/2019: Se envía correo electrónico con el estado de la no conformidad, con el fin de enviar avances en las acciones propuestas._x000a__x000a_De acuerdo con el reporte de avance, realizado por planeación mediante correo electrónico. No se evidenció ningún avance relacionado con las acciones de mejora. Se modifica la fecha de cumplimiento de la acción de mejora y se realizará en el mes de abril seguimiento a la no conformidad._x000a__x000a_31/05/2019 Se recibe memorando interno bajo el radicado No. 20196010079873, del 30 de mayo del presente año. El auditado informa que la acción de mejora propuesta para tratar esta no conformidad se incluirá en el plan operativo del grupo interno de trabajo de planeación, con el propósito de dar cumplimiento a la fecha propuesta._x000a_De acuerdo a la solicitud, se realiza el ajuste en la fecha de terminación del plan de mejora propuesto por el auditado. (31/12/2019). De acuerdo con lo anterior, el auditor realizará seguimiento a esta no conformidad en el mes de agosto, con el fin de identificar avances al respecto. (Yuly Andrea Ujueta Castillo )_x000a__x000a_12/12/2019 de acuerdo con el reporte de seguimiento realizado por el Grupo Interno de Trabajo de Planeación, radicado bajo el número 20196010184913 del 2 de diciembre de 2019, se solicita realizar el cambio de la fecha de terminación del plan de acción propuesto. Informando lo siguiente “Se incluirá la actualización del Manual para la elaboración de indicadores SEPG-M-003 en el plan operativo del Grupo Interno de Trabajo de Planeación para la vigencia 2020, fecha propuesta para tener la acción implementada (30/06/2020). Se realizan los ajustes pertinentes en el Plan de Mejoramiento Procesos._x000a__x000a_No se registra ningún avance. (Yuly Andrea Ujueta Castillo )_x000a__x000a_26/05/2020 Se solicitó a los responsables, a través de correo electrónico del 14 de mayo del presente año, reportar los avances y ajustar las fechas de cumplimiento de las acciones de mejora. (Yuly Andrea Ujueta Castillo )_x000a__x000a_29/05/2020 26/05/2020: Teniendo en cuenta la reunión realizada el 14 de mayo de 2020 con el responsable de las acciones de mejora, se recibió memorando interno el 26 de mayo del presente año, bajo el radicado 20206010068003, donde se informa lo siguiente: “acción de mejora propuesta – se revisará y ajustará el Manual para la elaboración de indicadores SEPG-M-003. Fecha de cumplimiento: 31 de agosto de 2020 (Se ajustó fecha de cumplimiento de 30/06/2020)_x000a__x000a_Por lo anterior, se realiza el ajuste de la fecha de cumplimiento de la acción de mejora. (Yuly Andrea Ujueta Castillo )_x000a__x000a_18/09/2020 Se envía a través de correo electrónico solicitud de avances correspondientes a esta no conformidad.  (Yuly Andrea Ujueta Castillo )_x000a__x000a_12/11/2020 el 21 de septiembre de 2020 el proceso solicita el aplazamiento de la actividad para diciembre, a través de correo electrónico. Se realiza ajuste en el PMP. (Yuly Andrea Ujueta Castillo )_x000a__x000a_29/12/2020 Se consultó la página web de la Entidad y se observó que el Manual de indicadores de gestión se encuentra actualizado desde el 9 de noviembre de 2020 en su versión 2. Este manual se encuentra disponible en la página web de la Entidad https://www.ani.gov.co/sites/default/files/sig//sepg-m-003_manual_de_indicadores_de_gestion_v2.pdf_x000d__x000a__x000d__x000a_De acuerdo con la acción de mejora propuesta por el auditado y teniendo en cuenta la evidencia, se cumple en un 100% la acción, dando lugar al cierre de la no conformidad. La aplicación adecuada de este manual se podrá evidenciar en las auditorias internas realizadas por la Oficina de Control Interno asociada a SINERGIA o evaluación por dependencias del 2022, donde se reflejará la efectividad de la acción de mejora implementada. (Yuly Andrea Ujueta Castillo )"/>
    <n v="1"/>
    <x v="0"/>
    <m/>
    <n v="12"/>
    <n v="2020"/>
    <m/>
    <m/>
    <s v="Auditoría Interna"/>
    <m/>
  </r>
  <r>
    <n v="3157"/>
    <n v="152"/>
    <x v="3"/>
    <s v="INCUMPLIMIENTO DE LA RESOLUCIÓN 652 DE 2012 EN LOS SIGUIENTES ART (comité de convivencia laboral):_x000a__x000a_NC 3154: 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_x000a__x000a_NC 3155: 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_x000a__x000a_NC 3156: 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_x000a__x000a_NC 3157: 13.  En el Art. 8 de la resolución 652 de 2012, el secretario del comité de convivencia laboral debe generar un informe trimestral para la alta dirección. Esta información no fue suministrada a la OCI. Por lo anterior, se determina el incumplimiento de este artículo."/>
    <s v=""/>
    <m/>
    <m/>
    <s v="Administrativo"/>
    <s v="GESTIÓN DEL TALENTO HUMANO"/>
    <x v="5"/>
    <s v="Grupo Interno de Trabajo de Talento Humano"/>
    <s v="Yuly Andrea Ujueta Castillo "/>
    <s v="Julio de 2016"/>
    <s v="JULIO"/>
    <n v="2016"/>
    <m/>
    <m/>
    <s v="Acción correctiva"/>
    <s v="Presentaremos copia de las comunicaciones solicitadas._x000a__x000a_Redactaremos en todos los Comités actas de reunión_x000a__x000a_Programar reuniones de seguimiento sorpresa a las diferentes dependencias a fin de verificar de manera directa el clima de cada una."/>
    <d v="2016-09-12T00:00:00"/>
    <d v="2018-05-30T00:00:00"/>
    <s v="06/06/2017: Se realizó informe de la gestión realizada por el Comité. Se han realizado diferentes reuniones con diferentes áreas._x000a__x000a_23/05/2018: La Resolucion No. 396 de 2012 define la conformacion y funcionamiento del comité de convivencia laboral de la ANI._x000a_En la vigencia 2018 se adelantó el proceso para la conformación del Comité de Convivencia laboral para el período 2018-2020, conforme el procedimiento fijado por la entidad y se efectuaron las comunicaciones del caso. El día 26 de febrero de 2018 se instaló el comité de convivencia laboral 2018 -2020._x000a_Es necesario precisar que si bien el Grupo Interno de Trabajo de Talento Humano adelanta el proceso para la conformación del comité, posterior a esto, no tiene la competencia para administrar las actas correspondiente al comite de convivencia, puesto que no hace parte del mismo ni ejerce la función de secretaria técnica."/>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Enviar el último informe generado y presentado. Y evidencia de las reuniones realizadas. Una vez se reciba esta información se realizará el cierre de la no conformidad._x000a__x000a_09/03/2018: Se solicita presentar la evidencia pertinente para realizar el cierre de la no conformidad._x000a__x000a_06/04/2018: Se unifican las no conformidades 3154, 3155, 3156 y 3157, debido a que se encuentran relacionadas con el incumplimiento de la resolución 652 de 2012. Por lo anterior, se realiza el cierre de las no conformidades 3154, 3155 y 3156, quedando vigente la 3157 para su tratamiento.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_x000a__x000a_30/05/2018: De acuerdo con el seguimiento presentado por la coordinación de talento humano, se procede a solicitar al Presidente del comité de convivencia laboral, el seguimiento a las acciones planteadas con el fin de darle cierre a esta no conformidad._x000a__x000a_26/02/2019: No se han presentado las evidencias para realizar el cierre de esta no conformidad. Al día de hoy, la Entidad no cuenta con Presidente en el comité de convivencia laboral, debido a que se ya no se encuentra vinculado con la Entidad._x000a__x000a_Se realizará el seguimiento a esta no conformidad en el mes de marzo, con el fin de verificar el cumplimiento de las acciones propuestas por la Entidad._x000a__x000a__x000a_31/05/2019 Se recibe memorando interno bajo el radicado No. 2019101007883 del 28 de mayo de 2019, donde el auditado presenta las siguientes evidencias:_x000d__x000a_1._x0009_El comité de convivencia laboral fue formalizado mediante resolución 274 de 2018 para el periodo comprendido entre 2018 y el 2020._x000d__x000a_2._x0009_De acuerdo con las actas suministradas, el comité de convivencia laboral se reunió 7 veces durante el año 2018. Cumpliendo de esta manera con sus reuniones por lo menos 1 vez cada tres meses._x000d__x000a_3._x0009_Se evidenció que el comité suministro informes de gestión a la presidencia de la Entidad en dos ocasiones. _x000d__x000a_4._x0009_De acuerdo al informe de gestión presentado a la Presidencia de la ANI, bajo el radicado 20181010124043 del 16 de agosto de 2018. El comité de convivencia laboral informó que se recibió capacitación en temas asociados a las funciones, roles y normatividad; manejo de conflictos y liderazgo._x000d__x000a_Frente a la acción de mejora correspondiente a “Programar reuniones de seguimiento sorpresa a las diferentes dependencias a fin de verificar de manera directa el clima de cada una”. El auditado manifiesta que ha realizado actividades lúdicas con los funcionarios de la Entidad, y pautas o mensajes por medio electrónico para que los funcionarios conozcan de las funciones del comité._x000d__x000a_De acuerdo con la información anterior, se concluye el cumplimiento de las acciones de mejora propuestas por el auditado alcanzando el 100%, generando el cierre de esta no conformidad. (Yuly Andrea Ujueta Castillo )"/>
    <n v="1"/>
    <x v="0"/>
    <m/>
    <n v="5"/>
    <n v="2019"/>
    <m/>
    <m/>
    <s v="Auditoría Interna"/>
    <m/>
  </r>
  <r>
    <n v="3163"/>
    <n v="158"/>
    <x v="3"/>
    <s v="1. La implementación del aplicativo no comparte la visión de la estrategia de gobierno en línea, en cuanto a que está planeado para gestionar los proyectos al interior de la agencia y no de cara a proveer información directamente a los ciudadanos, incumpliendo lo referente en el decreto 1078 de 2015 y obligando a reprocesos a desarrollos de interfaces adicionales"/>
    <s v=""/>
    <m/>
    <m/>
    <s v="Administrativo"/>
    <s v="GESTIÓN DE LA  INFORMACIÓN Y  COMUNICACIONES"/>
    <x v="7"/>
    <s v="Grupo Interno de Trabajo Sistemas de Información y Tecnología"/>
    <s v="Juan Diego Toro Bautista"/>
    <s v="Julio de 2016"/>
    <s v="JULIO"/>
    <n v="2016"/>
    <m/>
    <m/>
    <s v="Acción correctiva"/>
    <s v="En el plan de acción 2017 se tiene contemplada adquisición de una solución informática para dar a conocer al ciudadano la información de los proyectos a cargo de la ANI, en donde una de las fuentes de información es la herramienta Project Online, y de esta manera estar alineado con la estrategia de gobierno en línea."/>
    <d v="2016-06-01T00:00:00"/>
    <d v="2021-08-31T00:00:00"/>
    <m/>
    <s v="30/12/2016 Efectivamente se incorporó el proyecto en el plan de acción, Pendiente de aprobación presupuestal._x000a__x000a_28/02/2018 Se contemplaron para el año 2017 modificaciones en el aplicativo de seguimiento a los proyectos- Project Online. Sin embargo no se contempló la posibilidad de compartir esta información con los ciudadanos. Esta problemática se mantiene. Es conveniente analizar en marzo de 2018, las directirces de la administración en este sentido._x000a__x000a_11/07/2018 La Entidad suscribió el contrato para el desarrollo de ANISCOPIO_x000a__x000a_30/11/2018 Se encuentra en desarrollo la herramienta ANISCOPIO. No ha sido entregada a satisfacción_x000a__x000a_07/06/2019 Se encuentra en ejecución el plan de choque para el redireccionamiento del aplicativo ANISCOPIO y la terminación de los pendientes. Se amplía al plazo hasta el 31 de diciembre de 2019. (Juan Diego Toro Bautista)_x000a__x000a_30/04/2020 Producto de la auditoría vigencia 2020 se verificó el estado de avance encontrando que la información se esta compartiendo actualmente para la ciudadanía, sin embargo solo para el modo carretero los demás modos se enciuentran en fase de desarrollo y afinamiento (reingenieria). Se prórroga hasta el 31 de diciembre de 2020 (Juan Diego Toro)_x000a__x000a_16/03/2021 En revisión de los avances del aplicativo ANISCOPIO se observa la modificación de algunos módulos y avance en el desarrollo de otros. Por lo anterior se prórroga el cumplimineto del plan para 31 de agosto de 2021 y se actualiza el avance al 90%.  (Juan Diego Toro Bautista)_x000a__x000a_5/11/2021 Se verifica el cumplimiento de la totalidad de los modos en el Aplicativo ANISCOPIO y su liberación para consulta de la ciudadanía en general.  (Juan Diego Toro Bautista)"/>
    <n v="1"/>
    <x v="0"/>
    <m/>
    <n v="11"/>
    <n v="2021"/>
    <m/>
    <m/>
    <s v="Auditoría Interna"/>
    <m/>
  </r>
  <r>
    <n v="3207"/>
    <n v="202"/>
    <x v="3"/>
    <s v="4. En lo concerniente con las solicitudes en materia de ejecución contractual, se  evidenció que de las 124 reportadas en el primer trimestre en término, aún existen 96 de ellas que no tienen documento de respuesta que permita determinar la gestión efectuada, según anexo 6 e identificadas por los responsables."/>
    <s v=""/>
    <m/>
    <m/>
    <s v="Administrativo"/>
    <s v="TRANSPARENCIA, PARTICIPACIÓN, SERVICIO AL CIUDADANO Y COMUNICACIÓN"/>
    <x v="3"/>
    <s v="VGC - VE - VPRE - VJ"/>
    <s v="Luz Mary Hernández Villadiego"/>
    <s v="Agosto de 2016"/>
    <s v="AGOSTO"/>
    <n v="2016"/>
    <m/>
    <m/>
    <s v="Acción correctiva"/>
    <s v="Se recibe correo electrónico  y memorandos de las vicepresidencias mediante los cuales informan sobre el estado actual de las peticiones a cargo."/>
    <d v="2016-08-20T00:00:00"/>
    <d v="2019-02-28T00:00:00"/>
    <s v="la ingeniera encargada del sistema de información Orfeo (Elvia Lucia Ojeda Acosta) informa los ajustes efectuados al cálculo de los términos de vencimiento ."/>
    <s v="Se procede a realizar verificación parcial hasta el momento del total de los anexos que se indican en el informe de PQRS. "/>
    <n v="1"/>
    <x v="0"/>
    <m/>
    <s v="FEBRERO"/>
    <n v="2019"/>
    <m/>
    <m/>
    <s v="Auditoría Interna"/>
    <m/>
  </r>
  <r>
    <n v="3209"/>
    <n v="204"/>
    <x v="3"/>
    <s v="6. Incumplimiento a lo previsto en el art. 8 de la Ley 1437 de 2011, consistente en que el enlace de seguimiento a radicados presenta inexactitudes en los trámites ofrecidos a las peticiones ciudadanas, situación que impide al ciudadano consultar el estado del radicado. "/>
    <s v=""/>
    <m/>
    <m/>
    <s v="Administrativo"/>
    <s v="ALGUNOS PROCESOS"/>
    <x v="3"/>
    <s v="VGC - VJ - VPRE"/>
    <s v="Luz Mary Hernández Villadiego"/>
    <s v="Agosto de 2016"/>
    <s v="AGOSTO"/>
    <n v="2016"/>
    <m/>
    <m/>
    <s v="Acción correctiva"/>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d v="2019-12-31T00:00:00"/>
    <s v="Se realizará seguimiento trimestral a las acciones de mejora propuestas."/>
    <s v="Se procede a realizar verificación parcial hasta el momento del total de los anexos que se indican en el informe de PQRS. _x000a__x000a_22/05/2017: Se traslada a la vicepresidencia de gestión contractual, juridica y planeación , riesgos y entorno debido a su competencia.                                  Se recibieron los memorandos Radicados Nros. en los cuales las Vicepresidencias informan las acciones de mejora: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n v="1"/>
    <x v="0"/>
    <m/>
    <n v="3"/>
    <n v="2020"/>
    <m/>
    <m/>
    <s v="Auditoría Interna"/>
    <m/>
  </r>
  <r>
    <n v="3212"/>
    <n v="207"/>
    <x v="3"/>
    <s v="7.1.2 Se revisan las actas de reunión con la comisión de personal N° 5 del 3 de agosto de 2015 y la N° 8 del 20 de abril de 2016, donde se encuentra que la coordinación de talento humano presenta el PIC a la comisión de personal. En el acta N° 8 del 20 de abril, no se evidencia la presentación de las cifras de impacto del año 2015 a la comisión de personal, dando lugar al incumplimiento del art. 11 literal h del Decreto Ley 1567 de 1998, lo cual es una obligación de la Entidad."/>
    <s v=""/>
    <m/>
    <m/>
    <s v="Planeación"/>
    <s v="GESTIÓN DEL TALENTO HUMANO"/>
    <x v="5"/>
    <s v="Grupo Interno de Trabajo de Talento Humano"/>
    <s v="Yuly Andrea Ujueta Castillo "/>
    <s v="Agosto de 2016"/>
    <s v="AGOSTO"/>
    <n v="2016"/>
    <m/>
    <m/>
    <s v="Acción correctiva"/>
    <s v="En la Reunión de la Comisión de Personal según acta No. 11 del 13 de octubre del presente año fue presentado el resultado del Impacto de la Capacitación año 2015_x000a__x000a_23/05/2018: Dejar las constancias en las actas del seguimiento del PIC, cuando sea del caso."/>
    <d v="2018-02-01T00:00:00"/>
    <d v="2018-12-31T00:00:00"/>
    <s v="Se presentó a la comision de personal de el resultado de la capacitacion el cual incluye el impacto."/>
    <s v="Se tomaron las correcciones pertinentes. Sin embargo esta auditoria considera tomar acciones preventivas a través de un plan de mejoramiento para que esta situación no vuelva a ocurrir. Se informa a la coordinación de talento humano para generar su plan de mejoramiento. Se revisará en agosto de 2017 la efectividad del plan._x000a__x000a_09/03/2018: Se solicita presentar la evidencia pertinente para realizar el cierre de la no conformidad.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_x000a__x000a_26/02/2019: Se encuentra pendiente generar las acciones preventivas para generar el cierre de esta no conformidad._x000a__x000a_De igual manera, se encuentra pendiente el reporte de avances por parte del auditado y presentar evidencias de cumplimiento del plan de acción propuesto. Se envía correo electrónico con el estado de las no conformidades._x000a__x000a_28/02/2019: De acuerdo con el acta 1, correspondiente a la sesión ordinaria presencial de la comisión de personal, celebrada el día 18 de diciembre de 2018, se evidenció la presentación de la evaluación y seguimiento del PIC-2018. _x000a_De acuerdo con esta evidencia, se realiza el cierre de la no conformidad."/>
    <n v="1"/>
    <x v="0"/>
    <m/>
    <s v="FEBRERO"/>
    <n v="2019"/>
    <m/>
    <m/>
    <s v="Auditoría Interna"/>
    <m/>
  </r>
  <r>
    <n v="3214"/>
    <n v="209"/>
    <x v="3"/>
    <s v="7.1.4 En cuanto a la presentación del programa de bienestar social e incentivos a la comisión de personal correspondiente al año 2016, el señor Diego Fernando Ramírez envía el acta del día 12 de agosto de 2016, donde se encuentra relacionado en el punto 4 y 5, la presentación y aprobación del plan de bienestar 2016. Esta acta no ha sido firmada y tampoco se encuentra numerada. Por lo anterior, se evidencia un incumplimiento al procedimiento interno GETH-P-0006, elaboración y ejecución del plan de estímulos. "/>
    <s v=""/>
    <m/>
    <m/>
    <s v="Planeación"/>
    <s v="GESTIÓN DEL TALENTO HUMANO"/>
    <x v="5"/>
    <s v="Grupo Interno de Trabajo de Talento Humano"/>
    <s v="Yuly Andrea Ujueta Castillo "/>
    <s v="Agosto de 2016"/>
    <s v="AGOSTO"/>
    <n v="2016"/>
    <m/>
    <m/>
    <s v="Acción correctiva"/>
    <s v="El acta No 10 de la Comisión de Personal ya se encuentra firmada."/>
    <d v="2018-02-01T00:00:00"/>
    <d v="2018-12-31T00:00:00"/>
    <s v="23/05/2018: Se verificará por parte del coordinador de talento humano que todas las actas de reunión se encuentren numeradas y firmadas._x000a__x000a_28-2-2019: Se definió por parte de talento Humano una persona con el fin de hacer el seguimiento a las Actas de la Comison de Personal."/>
    <s v="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_x000a_Esta auditoria estima que se deben tomar acciones preventivas a través de un plan de mejoramiento para asegurar que esta situación no vuelva a ocurrir. Se informa a la coordinación de Talento Humano, para que se inicie la elaboración de dicho plan. Esta no conformidad se revisará en la medida que se ejecute el plan._x000a__x000a_09/03/2018: Se solicita presentar la evidencia pertinente para realizar el cierre de la no conformidad.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_x000a__x000a_30/05/2018: Se realizará el seguimiento en el mes de agosto, con el fin de verificar la acción preventiva propuesta._x000a__x000a_26/02/2019: Se encuentra pendiente generar las acciones preventivas para generar el cierre de esta no conformidad._x000a__x000a_De igual manera, se encuentra pendiente el reporte de avances por parte del auditado y presentar evidencias de cumplimiento del plan de acción propuesto. Se envía correo electrónico con el estado de las no conformidades._x000a__x000a_28/02/2019: Se evidenció que en las 12 actas generadas en las sesiones de la comisión de personal, se encuentran debidamente firmadas. Por lo anterior, se evidenció el cumplimiento de la acción propuesta para tratar la no conformidad. Consecuente con lo anterior, se realiza el cierre de la no conformidad."/>
    <n v="1"/>
    <x v="0"/>
    <m/>
    <s v="FEBRERO"/>
    <n v="2019"/>
    <m/>
    <m/>
    <s v="Auditoría Interna"/>
    <m/>
  </r>
  <r>
    <n v="3261"/>
    <n v="256"/>
    <x v="3"/>
    <s v="VALIDICACIÓN DE LA EXPERIENCIA LABORAL:_x000a__x000a_NC 1289: 8. Historia Laboral de Ivonne de la Caridad Prada Medina – Cargo Gerente de proyectos o Funcional Código G2, Grado 09._x000a_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_x000a_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_x000a_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_x000a__x000a_NC 3258: 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_x000a__x000a_o Andrés Eduardo Del Toro Benavides. Gerente de proyecto, Código G2, Grado 09._x000a_o Iván Alberto López Luna. Experto G3 Grado 07_x000a_o Germán Andrés Fuertes Chaparro. Experto G3 Grado 07_x000a_o Jairo Arguello Urrego. Experto G3 Grado 06_x000a_o Luis Ariel Romero Palacio. Experto G3  Grado 08_x000a__x000a_NC 3259: 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_x000a__x000a_NC 3260: 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_x000a__x000a_NC 3261: Inconsistencias en la información registrada. Se evidenciaron defectos de concordancia, y exactitud entre documentos incorporados en el SIGEP y la información incorporada en las carpetas, en los siguientes casos conforme lo previsto en el numeral 7 del presente:  _x000a__x000a_o Ramírez Sepúlveda Diego Fernando_x000a_o Del Toro Gabriel Eduardo_x000a_o Vélez Calderón Gabriel _x000a_o Fuertes Chaparro Germán Andrés _x000a_o López Luna Iván Alberto_x000a_o Arguello Urrego Jairo Fernando_x000a_o Arenas Suarez María Lorena_x000a_o García Urdaneta Jimmy Alexander_x000a_o Olarte Gamarra Mónica Francisca_x000a_o Sánchez Sanabria Sor Priscila _x000a_o Romero Palacio Luis Ariel "/>
    <s v=""/>
    <m/>
    <m/>
    <s v="Administrativo"/>
    <s v="GESTIÓN DEL TALENTO HUMANO"/>
    <x v="5"/>
    <s v="Grupo Interno de Trabajo de Talento Humano"/>
    <s v="Luz Mary Hernández Villadiego"/>
    <s v="Noviembre de 2016"/>
    <s v="NOVIEMBRE"/>
    <n v="2016"/>
    <m/>
    <m/>
    <m/>
    <s v="NC 1289: 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En consecuencia, se solicita el cierre de esta no conformidad."/>
    <d v="2016-11-20T00:00:00"/>
    <d v="2019-02-28T00:00:00"/>
    <s v="NC 1289: 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En consecuencia, se solicita el cierre de esta no conformidad._x000a__x000a_23/05/2018: Como acción preventiva propuesta se deberá verificar que el formato de verificación de requisitos minimos, se encuentre diligenciado y firmado en todos los casos."/>
    <s v="NC 1289: La NO conformidad correspondiente con el tema de la historia laboral Dra. Ivonne Prada (edad de retiro forzoso), al indagar se indicó que:_x000a_1. Colpensiones le suspendió su mesada desde el 4/01/2016._x000a_2. Al presidente de la ANI, se le hizo entrega de un documento donde se expone lo referente con el tema._x000a__x000a_3/4/2018: Se determina que se deben diseñar acciones preventivas orientados a los controles que la entidad adopta para garantizar que la vinculación se realice con el cumplimiento de todos los requisitos legales, así como respecto a la edad de retiro forsozo._x000a__x000a_Si  ya la entidad tiene estos controles,  se pueden enviar a la OCI para generar el cierre de la NC._x000a__x000a_Se realiza la unificación de las no conformidades 1289, 3258, 3259, 3260 y 3261, debido a que esta no conformidad trata temas  relacionadas con la vinculación de los funcionarios a la entidad y el cumplimiento de todos los requisitos legales, así como respecto a la edad de retiro forzoso."/>
    <n v="1"/>
    <x v="0"/>
    <m/>
    <s v="FEBRERO"/>
    <n v="2019"/>
    <m/>
    <m/>
    <s v="Auditoría Interna"/>
    <m/>
  </r>
  <r>
    <n v="3276"/>
    <n v="271"/>
    <x v="3"/>
    <s v="1. La falta de gestión del PMP, se constituye en la primera no conformidad general de la presente auditoría, razón por la cual la oficina de control interno hace un llamado,tanto a la vicepresidencia de estructuración, como a la Vicepresidencia Jurídica para que den cumplimiento a las acciones  de mejora formuladas para conjurar las causas  de las no conformidades correspondientes  a la audtoria de bitacora del año 2015._x000a__x000a_AUDITORÍA 2017: Se reitera la NC_x000a__x000a_1. La falta de gestión del PMP se constituye en la primera No conformidad general de la presente auditoría para las Vicepresidencias de Estructuración y Vicepresidencia Jurídica, toda vez que, de la auditoría realizada en el año 2015 continúan sin ser superadas cuatro (4) no conformidades, mientras que de la auditoría 2016, solo se han superado dos (2) no conformidades y se mantienen vigentes cuatro (4), dando lugar al no cumplimiento de las recomendaciones generadas por la oficina de control interno y en consecuencia, el incumplimiento del literal g, art. 4 de la Ley 87 de la 1993._x000a__x000a_AUDITORÍA 2018: Se reitera la NC"/>
    <s v=""/>
    <m/>
    <m/>
    <s v="Administrativo"/>
    <s v="ALGUNOS PROCESOS"/>
    <x v="3"/>
    <s v="VE - VJ"/>
    <s v="Andrés Fernando Huérfano Huérfano"/>
    <s v="Diciembre de 2016"/>
    <s v="DICIEMBRE"/>
    <n v="2016"/>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d v="2019-10-31T00:00:00"/>
    <m/>
    <s v="No conformidad vigente con formulación de acción de mejoramiento en desarrollo de la reunión de seguimiento adelantada el 11 de octubtre de 2018 por parte de la OCI._x000a__x000a_24/10/2019 A 24/10/2019 el avance es del 50%, según radicado 20192000158563 de 18/10/2019 de la Vicepresidencia de Estructuración. Persiste el 50% restante para la Vicepresidencia Jurídica.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n v="1"/>
    <x v="0"/>
    <m/>
    <n v="11"/>
    <n v="2019"/>
    <m/>
    <m/>
    <s v="Auditoría Interna"/>
    <m/>
  </r>
  <r>
    <n v="3277"/>
    <n v="272"/>
    <x v="3"/>
    <s v="2. De acuerdo a lo anterior se configura no conformidad por falta de bitácora del proyecto como requisito previo, tanto para el inicio del proceso de contratación, como para la firma  del contrato, desatendiendo el articulo 8° de la resolución 959 de 2013."/>
    <s v=""/>
    <m/>
    <m/>
    <s v="Administrativo"/>
    <s v="ESTRUCTURACIÓN DE PROYECTOS DE INFRAESTRUCTURA DE TRANSPORTE"/>
    <x v="2"/>
    <s v="VE"/>
    <s v="Andrés Fernando Huérfano Huérfano"/>
    <s v="Diciembre de 2016"/>
    <s v="DICIEMBRE"/>
    <n v="2016"/>
    <m/>
    <m/>
    <s v="Acción correctiva"/>
    <s v="Se realizara un cronograma, con los proyectos que se encuentran en etapa de factibilidad y se encuentran a términos de iniciar los trámites de aprobación ante el Ministerio de hacienda y la Direcciona Nacional de Planeación y/o ya se encuentran en ese trámite de aprobación. Con el fin de poder ar el cumplimiento._x000a__x000a_La V. Jurídica emitirá una comunicación dirigida a los responsables de la gestión de Bitácora con el fin de dar claridad a la oprtunidad y exigencia de bitácora para su adecuado cumplimiento el 16 de octubre de 2016."/>
    <d v="2018-10-11T00:00:00"/>
    <d v="2019-09-30T00:00:00"/>
    <m/>
    <s v="En seguimiento del 1 1 de octubre de 2018 se presenta por parte de la V .Est. El cronograma de gestión del proyecto de APP ALO Sur. Y aporta cominicación 20182000124393 del 17 de ago. De 2018 en la que se requiere a la VPRE se designen los responsables de la gestión que corresponde a las Bitácoras de los procesos que están en curso. El cronograma terminado Se remitirá a la OCI  el 30 de Nov. del año en curso._x000a__x000a_08/08/2019 Mediante acta No. 4 de 01/08/2019, la V. Estructuración (Lina Leal/ Carlos Tapicha) manifestó que solicitarán el cierre a más tardar el 30/09/2019 con los soportes. (Andrés Fernando Huérfano Huérfano)_x000a__x000a_24/10/2019 El avance a 24/10/2019 es del 100%, según radicado 20192000158563 de 18/10/2019 de la Vicepresidencia de Estructuración. Incorporado a informe de Bitácora de Proyecto.  (Andrés Fernando Huérfano Huérfano)"/>
    <n v="1"/>
    <x v="0"/>
    <m/>
    <n v="10"/>
    <n v="2019"/>
    <m/>
    <m/>
    <s v="Auditoría Interna"/>
    <m/>
  </r>
  <r>
    <n v="3278"/>
    <n v="273"/>
    <x v="3"/>
    <s v="3. Hay no conformidad en cabeza de la vicepresidencia juridica, asociada  a la falta  de radicación de la bitácora de contratación del proyecto objeto de seguimiento, la cual, de acuerdo con la resolución 959  de 2013 y el procedimiento del sistema integrado de gestión SEPG-P-001 versión 002,  debe ser un anexo de la carpeta del contrato, ya que es un requisito para el trámite en el comité  de contratación y para la firma  del contrato."/>
    <s v=""/>
    <m/>
    <m/>
    <s v="Administrativo"/>
    <s v="GESTIÓN JURÍDICA"/>
    <x v="1"/>
    <s v="Grupo Interno de Trabajo Contratación."/>
    <s v="Andrés Fernando Huérfano Huérfano"/>
    <s v="Diciembre de 2016"/>
    <s v="DICIEMBRE"/>
    <n v="2016"/>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d v="2019-10-31T00:00:00"/>
    <m/>
    <s v="No conformidad vigente con formulación de acción de mejoramiento en desarrollo de la reunión de seguimiento adelantada el 11 de octubtre de 2018 por parte de la OCI.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Se revisó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n v="1"/>
    <x v="0"/>
    <m/>
    <n v="11"/>
    <n v="2019"/>
    <m/>
    <m/>
    <s v="Auditoría Interna"/>
    <m/>
  </r>
  <r>
    <n v="3279"/>
    <n v="274"/>
    <x v="3"/>
    <s v="4. Hay no conformidad como consecuencia del incumplimiento  de los requisitos básicos de las bitácoras establecidos tanto en la resolución 959 de 2013, como en el procedimiento bitácora de proyecto código SEPG-P-001, que se relacionan a continuacuón:_x000a_a) En el soporte documental de la bitácora de estructuración técnica y financiera radicado en archivo y correspondencia el acta de constitución de la bitácora, el certificado de debida diligencia y la lista de chequeo se adjuntan en formato PDF sin las respectivas firmas._x000a_b) La bitácora de estructuración legal no incluye el acta de constitución de bitácora._x000a_c) La bitácora  de contratación no incluye el acta de constitución de bitácora."/>
    <s v=""/>
    <m/>
    <m/>
    <s v="Administrativo"/>
    <s v="ESTRUCTURACIÓN DE PROYECTOS DE INFRAESTRUCTURA DE TRANSPORTE"/>
    <x v="2"/>
    <s v="VE"/>
    <s v="Andrés Fernando Huérfano Huérfano"/>
    <s v="Diciembre de 2016"/>
    <s v="DICIEMBRE"/>
    <n v="2016"/>
    <m/>
    <m/>
    <s v="Acción correctiva"/>
    <s v="La V. Est. Verificará que en la radicación de Bitácora se consagren los soportes a los que se refiere la no conformidad debidamente firmados._x000a__x000a_La V. Jur emitirá  una comunicación dirigida a los responsables de la gestión de Bitácora con el fin de de que se constituyan y firmen los soportes a los que se refiere la no conformidad en su debida oportunidad el 16 de octubre de 2018."/>
    <d v="2018-10-11T00:00:00"/>
    <d v="2019-09-30T00:00:00"/>
    <m/>
    <s v="No conformidad vigente con formulación de acción de mejoramiento en desarrollo de la reunión de seguimiento adelantada el 11 de octubtre de 2018 por parte de la OCI._x000a__x000a_08/08/2019 Mediante acta No. 4 de 01/08/2019, la V. Estructuración (Lina Leal/ Carlos Tapicha) manifestó que solicitarán el cierre a más tardar el 30/09/2019 con los soportes. (Andrés Fernando Huérfano Huérfano)_x000a__x000a_24/10/2019 El avance a 24/10/2019 es del 100%, según radicado 20192000158563 de 18/10/2019 de la Vicepresidencia de Estructuración. Incorporado a informe de Bitácora de Proyecto.  (Andrés Fernando Huérfano Huérfano)"/>
    <n v="1"/>
    <x v="0"/>
    <m/>
    <n v="10"/>
    <n v="2019"/>
    <m/>
    <m/>
    <s v="Auditoría Interna"/>
    <m/>
  </r>
  <r>
    <n v="3280"/>
    <n v="275"/>
    <x v="3"/>
    <s v="Las bitácoras establecidas en los artículos  2,3 y 4 de la resolución 959 de 2013 se continuan radicando por fuera de los términos establecidos y como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al contrato de adjudicación._x000a__x000a_AUDITORÍA 2017: Se reitera NC_x000a__x000a_2. Para las Vicepresidencias de Estructuración, y Vicepresidencia Jurídica, las bitácoras establecidas en los artículos 2, 3 y 4 de la Resolución 959 de 2013 se continúan radicando por fuera de los términos establecidos y con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el contrato adjudicado."/>
    <s v=""/>
    <m/>
    <m/>
    <s v="Administrativo"/>
    <s v="ESTRUCTURACIÓN DE PROYECTOS DE INFRAESTRUCTURA DE TRANSPORTE"/>
    <x v="2"/>
    <s v="VE"/>
    <s v="Andrés Fernando Huérfano Huérfano"/>
    <s v="Diciembre de 2016"/>
    <s v="DICIEMBRE"/>
    <n v="2016"/>
    <m/>
    <m/>
    <s v="Acción correctiva"/>
    <s v="La Vjur. Emitirá comunicación aclaratoria del momento y portunidad en la que debe dejarse evidencia de la existencia de las Bitácoras en sus distintas fases de acuerdo a la Res 738 de 2018. _x000a__x000a_La V. Est. Verificará conjuntamente con la V.Jur el cumplimiento de la circular aclaratoria que se emitirá por parte de la VJur, semestralmente."/>
    <d v="2018-10-11T00:00:00"/>
    <d v="2019-09-30T00:00:00"/>
    <m/>
    <s v="No conformidad vigente con formulación de acción de mejoramiento en desarrollo de la reunión de seguimiento adelantada el 11 de octubtre de 2018 por parte de la OCI._x000a__x000a_08/08/2019 Mediante acta No. 4 de 01/08/2019, la V. Estructuración (Lina Leal/ Carlos Tapicha) manifestó que solicitarán el cierre a más tardar el 30/09/2019 con los soportes. (Andrés Fernando Huérfano Huérfano)_x000a__x000a_24/10/2019 El avance a 24/10/2019 es del 100%, según radicado 20192000158563 de 18/10/2019 de la Vicepresidencia de Estructuración. Incorporado a informe de Bitácora de Proyecto.  (Andrés Fernando Huérfano Huérfano)"/>
    <n v="1"/>
    <x v="0"/>
    <m/>
    <n v="10"/>
    <n v="2019"/>
    <m/>
    <m/>
    <s v="Auditoría Interna"/>
    <m/>
  </r>
  <r>
    <n v="3281"/>
    <n v="276"/>
    <x v="3"/>
    <s v="La vicepresidencia jurídica no exige la radicación previa en el área de archivo de las bitácoras requeridas para dar inicio  a los procesos de contratación, ni para la celebración de contratos u otrosíes, tal y como se consagra en el artículo 8° de la resolución 959 de 2013._x000a__x000a_AUDITORÍA 2017: Se reitera no conformidad_x000a__x000a_3. La Vicepresidencia Jurídica, a pesar de que en desarrollo de las auditorías realizadas en los años 2015 y 2016 se ha configurado la misma no conformidad, no ha atendido la recomendación de la Oficina de Control Interno de exigir la radicación previa en el área de archivo de las bitácoras requeridas para dar inicio a los procesos de contratación, ni para la celebración de contratos u otrosíes, tal y como se consagra en el artículo 8° de la Resolución 959 de 2013 que establece:_x000a__x000a_“…La totalidad de los proyectos… deberán encontrarse sustentados en la bitácora del proyecto como requisito previo para a) solicitar el inicio del proceso contractual y someter a consideración del Comité de Contratación la convocatoria de un proceso de selección; b) someter al Comité de Contratación la adjudicación de un proceso de selección; y c) someter a la firma del funcionario competente el contrato adjudicado o la modificación contractual correspondiente. (…)”_x000a__x000a_En consecuencia de lo anterior, se configura el incumplimiento del literal g, art. 4 de la Ley 87 de la 1993."/>
    <s v=""/>
    <m/>
    <m/>
    <s v="Administrativo"/>
    <s v="GESTIÓN JURÍDICA"/>
    <x v="1"/>
    <s v="Grupo Interno de Trabajo Contratación."/>
    <s v="Andrés Fernando Huérfano Huérfano"/>
    <s v="Diciembre de 2016"/>
    <s v="DICIEMBRE"/>
    <n v="2016"/>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d v="2019-10-31T00:00:00"/>
    <m/>
    <s v="No conformidad vigente con formulación de acción de mejoramiento en desarrollo de la reunión de seguimiento adelantada el 11 de octubtre de 2018 por parte de la OCI.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Se revisó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n v="1"/>
    <x v="0"/>
    <m/>
    <n v="11"/>
    <n v="2019"/>
    <m/>
    <m/>
    <s v="Auditoría Interna"/>
    <m/>
  </r>
  <r>
    <n v="3283"/>
    <n v="2"/>
    <x v="4"/>
    <s v="6.2. RESPUESTAS EXTEMPORÁNEAS AL CONGRESO DE LA REPÚBLICA. Se evidenció incumplimiento en el término de atención del 51% por ciento de las solicitudes provenientes del Congreso de la República, por infracción especial al art. 258 de la ley 5 de 1992, debidamente identificadas en el Anexo 2.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
    <s v=""/>
    <m/>
    <m/>
    <s v="Administrativo"/>
    <s v="TODOS LOS PROCESOS"/>
    <x v="3"/>
    <s v="TODAS LAS VICEPRESIDENCIAS"/>
    <s v="Luz Mary Hernández Villadiego"/>
    <s v="Enero de 2017"/>
    <s v="ENERO"/>
    <n v="2017"/>
    <m/>
    <m/>
    <s v="Acción correctiva"/>
    <s v="Se expidió la Resolución No. 776 del 07/06/2016, por medio de la cual se reglamenta el ejercicio del derecho de peticiones en la ANI._x000a__x000a_Se expidio la resolución 1529 del 8 de noviembre de 2017, en donde se delega en las vicepresidencias las respuestas a las PQRS , incluyendo los requerimientos de entidades publicas, organos de control y veedurias ciudadanas._x000a__x000a_Se asignaron en cada Vicepresidencia,  servidores para manejar los temas propios procedentes de los entes externos de control."/>
    <d v="2017-12-01T00:00:00"/>
    <d v="2018-06-30T00:00:00"/>
    <m/>
    <s v="Septiembre 2017: Los porcentajes de incumplimiento de términos han venido  descendiendo considerablemente en cada periodo evaluado. En la actualidad pasó del 18% (primer semestre 2016) a 9%( primer semestre 2017).  _x000a__x000a_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_x000a__x000a_De acuerdo a las acciones tomadas por la entidad frente a esta no conformidad, dan cuenta que se ha reducido las respuestas extenporaneas o fuera de termino en un 7% respecto al comparativo de la vigencia 2016, que registro  un 12%. _x000a__x000a_las comunicaciones trasmitadas en termino pasaron del 82% (segundo semestre 2016) al 89% (segundo semestre del 2017)._x000a__x000a_Lo que refleja un avance del 7% en el cumplimiento.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n v="1"/>
    <x v="0"/>
    <m/>
    <n v="3"/>
    <n v="2020"/>
    <m/>
    <m/>
    <s v="Auditoría Interna"/>
    <m/>
  </r>
  <r>
    <n v="3304"/>
    <n v="23"/>
    <x v="4"/>
    <s v="8.2. Se evidenció ausencia de respuesta establecida en el art. 14 de la ley 1437 de 2011, que por cada trimestre y responsable corresponden a los consolidados del anexo No. 1. en cuantía de 262 que representan el 13% del total. "/>
    <s v=""/>
    <m/>
    <m/>
    <s v="Administrativo"/>
    <s v="TODOS LOS PROCESOS"/>
    <x v="3"/>
    <s v="TODAS LAS VICEPRESIDENCIAS"/>
    <s v="Luz Mary Hernández Villadiego"/>
    <s v="Febrero de 2017"/>
    <s v="FEBRER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d v="2019-12-31T00:00:00"/>
    <s v="Las depedencias responsables han informado a la Oficina de Control Interno, que al interior de cada Vicepresidencia han asignado a un lider para el manejo del tema de las comunicaciones procedentes de los Entes Extyernos de Control y lo propio con las PQRS, de acuerdo a lo establecido en la Res. 1529 del 08/11/2017."/>
    <s v="Las depedencias responsables no han implemetado de manera formal un plan de mejoramiento, que precise una fecha puntual  de cumplimiento.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n v="1"/>
    <x v="0"/>
    <m/>
    <n v="3"/>
    <n v="2020"/>
    <m/>
    <m/>
    <s v="Auditoría Interna"/>
    <m/>
  </r>
  <r>
    <n v="3305"/>
    <n v="24"/>
    <x v="4"/>
    <s v="8.3. Persisten los Incumplimientos a los criterios establecidos en la circular No. 2013-409-000009-4 del 10/05/2013, en los trámites y procedimientos del manejo del ORFEO que ocasionan pérdida de trazabilidad sobre el trámite ofrecido a las comunicaciones ingresadas a la entidad. "/>
    <s v=""/>
    <m/>
    <m/>
    <s v="Administrativo"/>
    <s v="TODOS LOS PROCESOS"/>
    <x v="3"/>
    <s v="TODAS LAS VICEPRESIDENCIAS"/>
    <s v="Luz Mary Hernández Villadiego"/>
    <s v="Febrero de 2017"/>
    <s v="FEBRER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d v="2019-12-31T00:00:00"/>
    <m/>
    <s v="Se procede a realizar verificación parcial hasta el momento del total de los anexos que se indican en el informe de PQRS. _x000a__x000a_13/03/2018: La situación de pérdida de trazabilidad sobre el trámite ofrecido refiere a cuatro no conformidades que son 3305, 3478, 3479 y 3480. De lo anterior, se consolidan en una sola no conformidad y queda abierta la 3305._x000a__x000a_Por otra parte, si bien en cierto las vicepresidencias enviaron un memorando interno sobre las acciones tomadas para corregir esta eventualidad, no han formulado acciones de mejora efectivas para que esta situación no se vuelva a presentar. Esta no conformidad se encuentra en revisión y seguimiento para el mes de marzo de 2018.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n v="1"/>
    <x v="0"/>
    <m/>
    <n v="3"/>
    <n v="2020"/>
    <m/>
    <m/>
    <s v="Auditoría Interna"/>
    <m/>
  </r>
  <r>
    <n v="3307"/>
    <n v="26"/>
    <x v="4"/>
    <s v="8.5. En infracción a lo previsto en las Leyes 1437 de 2011 (art. 8), 1712 de 2014 y 1755 de 2015, la página Web institucional presenta defectos de acceso a información pública contenida en ese medio tal cual es la sección de la ANI para niños, el seguimiento a los radicados y la remisión a otras páginas del sector. "/>
    <s v=""/>
    <m/>
    <m/>
    <s v="Administrativo"/>
    <s v="GESTIÓN DE LA  INFORMACIÓN Y  COMUNICACIONES"/>
    <x v="7"/>
    <s v="Equipo Sistemas de Información y Tecnología"/>
    <s v="Luz Mary Hernández Villadiego"/>
    <s v="Febrero de 2017"/>
    <s v="FEBRERO"/>
    <n v="2017"/>
    <m/>
    <m/>
    <s v="Acción correctiva"/>
    <s v="se aclara y acepta que pertenece a la Jefatura de Comunicaciones de la Agencia tanto el portal de niños como la página web en general. Durante la reunión la delegada de control interno pudo verificar que el portal ANI TEENS funciona y sus contenidos guardan consonancia con lo pretendido por niños y jóvenes//Así mismo se verificaron los enlaces correspondientes a entidades del sector y se constató que la página de la ANI funciona completamente pero el enlace de aquellas es la que presenta fallas, por lo que se explicó y reconoció la diferencia entre la funcionalidad de la página web de la ANI y los enlaces de acceso a las páginas de terceros, sobre la que es responsable cada entidad."/>
    <m/>
    <d v="2019-03-31T00:00:00"/>
    <s v="Se realiza ejercicio de verificación de la funcionalidad y actualización de información de la página de la entidad."/>
    <s v="22/05/2017: Se verifica información en la página web de la entidad y el vinculo no se encuentra habilitado. Se deja en observación._x000a__x000a_Esta no conformidad se traslada a la VPRE- sistemas"/>
    <n v="1"/>
    <x v="0"/>
    <m/>
    <s v="Marzo "/>
    <n v="2019"/>
    <m/>
    <m/>
    <s v="Auditoría Interna"/>
    <m/>
  </r>
  <r>
    <n v="3309"/>
    <n v="28"/>
    <x v="4"/>
    <s v="8.7. Se evidenció infracción a lo señalado en el art. 6 de la Resolución 297 de 2012, respecto del cual respuestas que se ofrecieron a los peticionarios a través de correos electrónicos sin el debido procedimiento de radicación en el sistema de gestión documental Orfeo, según anexos 4 y 5.                          "/>
    <s v=""/>
    <m/>
    <m/>
    <s v="Administrativo"/>
    <s v="ALGUNOS PROCESOS"/>
    <x v="3"/>
    <s v="VGC - VPRE - VJ"/>
    <s v="Luz Mary Hernández Villadiego"/>
    <s v="Febrero de 2017"/>
    <s v="FEBRERO"/>
    <n v="2017"/>
    <m/>
    <m/>
    <s v="Acción correctiva"/>
    <s v="No conformidad 3309-3210: Se solicitó unificar las no conformidades 3309-3210 y trasladar la misma a las áreas competentes que no están atendiendo los lineamientos sobre respuestas electrónicas de forma que cada área responsable adelante su plan de mejora. Se presentará en comité MIPG .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7-02-28T00:00:00"/>
    <d v="2019-12-31T00:00:00"/>
    <s v="Se realiza ejercicio de verificación donde se comprueba que se han disminuido los eventos relacionados con la informalización de los correos."/>
    <s v="Se procede a realizar verificación parcial hasta el momento del total de los anexos que se indican en el informe de PQRS. _x000a__x000a_22/05/2017: Se unifica esta no conformidad con la 3309 y se hace cierre de la mas antogua 3210.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n v="1"/>
    <x v="0"/>
    <m/>
    <n v="3"/>
    <n v="2020"/>
    <m/>
    <m/>
    <s v="Auditoría Interna"/>
    <m/>
  </r>
  <r>
    <n v="3315"/>
    <n v="34"/>
    <x v="4"/>
    <s v="SUPERVISIÓN: 1. No son claras las actuaciones o directrices llevadas a cabo por la supervisión destinadas a permitir las labores de recuperación del derecho de vía por la ocupación ilegal de los predios La Corona y La Feliciana, lo que ha impedido la construcción de un tramo de 1.48 km de la meta de 2016; razón por la cual no se han incorporado a la operación los 5.2 km habilitados por la autoridad ambiental desde junio de 2015. "/>
    <s v=""/>
    <m/>
    <m/>
    <s v="Técnico"/>
    <s v="GESTIÓN CONTRACTUAL Y SEGUIMIENTO DE PROYECTOS DE INFRAESTRUCTURA DE TRANSPORTE"/>
    <x v="4"/>
    <s v="Red Férrea del Atlántico"/>
    <s v="Daniel Felipe Sáenz Lozano"/>
    <d v="2017-03-21T00:00:00"/>
    <s v="MARZO"/>
    <n v="2017"/>
    <m/>
    <m/>
    <s v="Acción correctiva"/>
    <s v="Una vez interpuestas las respectivas querellas por parte del concesionario, la Alcaldía de Zona Bananera procedió a realizar las inspecciones judiciales a los predios La Corona y La Feliciana, los días 19 de septiembre de 2016 y 29 de marzo de 2017 respectivamente. En este sentido, se espera que revisada la información, la alcaldía proceda a notificar a los propietarios de los predios, para que se restituya el derecho de vía del corredor férreo, en caso de ser lo pertinente. De acuerdo a lo anterior, se plantea lo siguiente:_x000a__x000a_La supervisión realizará seguimiento mensual a las acciones realizadas por la alcaldía de Zona Bananera, tendientes a la recuperación del corredor férreo._x000a__x000a_Se solicitará a la interventoría, que en el informe mensual se indiquen los avances sobre este tema."/>
    <d v="2017-05-17T00:00:00"/>
    <d v="2018-12-31T00:00:00"/>
    <m/>
    <s v="25/04/2017 Mediante radicado ANI No. 2017-307-006172-3 del 25 de abril de 2017 se recibe plan de mejoramiento. La supervisión del proyecto hace la solicitud correspondiente a la interventoría por medio de comunicación con radicado ANI No. 2017-307-012218-1 del 25 de abril de 2017._x000a__x000a_17/05/2017 Por medio de correo electrónico del 17 de mayo de 2017 se recibe informe mensual de interventoría No.9 (radicado ANI No. 2017-409-050029-2 del 12 de mayo de 2017).  Se solicita a la supervisión validación del informe y posterior notificación a la OCI sobre cumplimiento por parte de la interventoría._x000a__x000a_10/07/2017 Mediante información suministrada por correo electrónico, del 10 de julio de 2017 se evidenció seguimiento de acciones de mejoramiento. Se dará cierre una vez se cumpla con la meta de del plan de acción de 2017._x000a__x000a_03/11/2017 Con base en información suministrada por correo electrónico del 3 de noviembre de 2017 se evidencian comisiones y oficicios en relación con la Zona Bananera que buscan colaboración con los trámites de liberación de los predios La Corona y la Feliciana. Se evidencia gestión de al interventoría y supervisión sobre el tema. Se dará cierre una vez se cumpla con la meta del plan de acción de 2017._x000a__x000a_28/02/2018 La OCI solicita evidencias de gestión ante la NC._x000a__x000a_05/03/2018 La supervisión del proyecto evidencia que la interventoría continúa con el seguimiento a la restitución de los predios La Corona y La Feliciana. Asimismo, se recibe copia de comunicación con radicado ANI No. 20183070042611 del 13-02-2018 donde se detalla la gestión de la ANI para recuperar los predios ocupados irregularmente en La Corona y La Feliciana. Se explica que el cumplimiento de la meta de los 1.48 km de segunda línea faltandes no dependen directamente de la Agencia, sino que está sujeta a la gestión del concesionario y la Alcaldía de Zona Bananera. La Agencia realiza seguimiento continuo al tema, buscando agilizar el trámite por parte de los terceros involucrados. La supervisión reporta que la meta de los 1.48 km se espera cumplir en diciembre de 2018._x000a__x000a_26/03/2018 Se notifica estado de PMP._x000a__x000a_06/06/2018- Vía correo electrónico se solicitaron evidencias de seguimiento al cierre al plan de mejora para cerrar la no conformidad _x000a__x000a_28/06/2018 – Se allega a esta oficina mediante correo electronico un Oficio (20183070187461 del 19/06/2018) a la Alcaldía de Zona Bananera, solicitando gestión frente a la liberación de estos predios, informe mensual de supervisión de mayo (20183070091443 del 20/06/2018) y el informe mensual de interventoría del mes de mayo. Se evidencia gestión y un avance por parte de la supervisión y el concesionario para el cierre de la no conformidad. En espera de la entrega de la totalidad de los predios para terminar la construcción de los 1,48km faltantes.    _x000a__x000a_17/12/2018 Se solicita vía correo electrónico avances respecto al cierre de la no conformidad, a la fecha no se ha recibido retroalimentación al respecto. _x000a__x000a_29/04/2019 Vía correo electrónico se solicitó a la Supervisión documentación que permita dar cierre a la no conformidad o que se replantee, debidamente argumentado, un nuevo plazo para el cierre ya que este venció el 31 de diciembre de 2018._x000a__x000a_29/05/2019 Con base en el informe remitido por la Supervisión el pasado 17 de mayo, vía correo electrónico, se evidenció gestión de seguimiento a las acciones realizadas por la alcaldía de Zona Bananera, tendientes a la recuperación del corredor férreo, lo que daría cumplimiento a la acción de mejoramiento No. 1._x000d__x000a__x000d__x000a_Se tiene pendiente evidenciar que la Interventoría indica en sus informes mensuales los avances sobre este tema para dar cierre a la no conformidad; por lo tanto, el 20/05/2019, vías correo electrónico, se solicitó a la Supervisión remitir enviar las evidencias al respecto teniendo en cuenta que el plazo para subsanar la no conformidad venció el 31 de diciembre de 2018._x000d__x000a__x000d__x000a_Teniendo en cuenta que subsanar la causa raíz que dio origen a la no conformidad depende de gestiones de terceros, en este caso de la Alcaldía de la Zona Bananera, en el caso de evidenciar el cumplimiento de la segunda acción de mejoramiento y que se dé cierre a la no conformidad, se mantendrá la alerta de parte de la Oficina de Control Interno con relación a la construcción del tramo faltante de 1.48 km ya que su ausencia limita el cumplimiento del alcance definido para el proyecto. (Daniel Felipe Sáenz Lozano)_x000a__x000a_02/07/2019 Vía correo electrónico, se solicitó a la Supervisión evidencias que permitan dar cierre a la no conformidad debido a que el plan de mejoramiento vigente se encuentra vencido. (Daniel Felipe Sáenz Lozano)_x000a__x000a_05/07/2019 Mediante correo electrónico del 4 de julio de 2019, la Supervisión remitió copia de los informes de interventoría correspondientes a marzo y abril de 2019 (Radicados 20194090375232 20194090483042, respectivamente), en los cuales se evidenció que en la sección 6.4.1 SEGUIMIENTO LA CORONA Y LA FELICIANA la Interventoría reporta la gestión adelantada ante la alcaldía del municipio de Zona Bananera. En el informe de abril de 2019 la Interventoría reportó que considera que los procesos adelantados se verán afectados por la proximidad de un nuevo proceso electoral. En este orden de ideas, se evidencia que tanto la Supervisión como la Interventoría adelantan seguimiento a la solución de la problemática que dio lugar a la no conformidad, lo cual da cumplimiento a las acciones propuestas en el plan de mejoramiento; no obstante, se da cierre a la no conformidad, se mantiene la alerta de parte de la Oficina de Control Interno con relación a la construcción del tramo faltante de 1.48 km ya que su ausencia limita el cumplimiento del alcance definido para el proyecto de concesión. (Daniel Felipe Sáenz Lozano)"/>
    <n v="1"/>
    <x v="0"/>
    <m/>
    <n v="7"/>
    <n v="2019"/>
    <m/>
    <m/>
    <s v="Auditoría Interna a Proyectos"/>
    <m/>
  </r>
  <r>
    <n v="3319"/>
    <n v="38"/>
    <x v="4"/>
    <s v="5.2.3 Se observa que los datos registrados en el formato GCSP F008 para el proyecto DESARROLLO VIAL DEL NORTE DE BOGOTA han sido tomado en forma estimada, incluyendo los valores en especie como son la Propiedad Planta y Equipo, lo cual significa que sus registros no tienen debidamente identificados estos conceptos, contraviniendo los principios de contabilidad generalmente aceptados en Colombia."/>
    <s v=""/>
    <m/>
    <m/>
    <s v="Administrativo"/>
    <s v="GESTIÓN CONTRACTUAL Y SEGUIMIENTO DE PROYECTOS DE INFRAESTRUCTURA DE TRANSPORTE"/>
    <x v="0"/>
    <s v="VGC"/>
    <s v="Yuber Alexander Peña Cárdenas"/>
    <s v="Marzo de 2017"/>
    <s v="MARZO"/>
    <n v="2017"/>
    <m/>
    <m/>
    <s v="Acción correctiva"/>
    <s v="Según informacion enviada  por la VGC  mediante memorando No. 2017-310-014946-3  del 27-10 de 2017, informa:&quot; No es clara la observacion, teniendo en cuenta que los formatos se encuentran debidamente validados por la interventoria y el concesionario."/>
    <d v="2017-10-27T00:00:00"/>
    <d v="2019-06-30T00:00:00"/>
    <m/>
    <s v="Los valores registrados deben ser valores reales para cada concepto y de acuerdo con lo certificado en el formato del primer semestre de 2017, los valores registrados para cada renglon estan establecidos con porcentajes, se solicita enviar  a esta Oficina el formato del segundo semestre de 2017, para verificar que los valores sean los invertidos  realmente por cada concepto y no valores prorrateados._x000a__x000a_28/06/2019  (Yuber Alexander Peña Cárdenas)"/>
    <n v="1"/>
    <x v="0"/>
    <m/>
    <n v="6"/>
    <n v="2019"/>
    <m/>
    <m/>
    <s v="Auditoría Interna"/>
    <m/>
  </r>
  <r>
    <n v="3323"/>
    <n v="42"/>
    <x v="4"/>
    <s v="4.  En los tramos rurales de la concesión vial, particularmente en el Anillo Vial Occidental y en corredor Cúcuta – El Zulia, se tienen sectores donde hay ausencia de protección de taludes, a pesar de que el numeral 2.3.1.2 del apéndice B del contrato de concesión indica se debe asegurar que en toda área no pavimentada de la zona del derecho de vía haya recubrimiento vegetal. "/>
    <s v=""/>
    <m/>
    <m/>
    <s v="Técnico"/>
    <s v="GESTIÓN CONTRACTUAL Y SEGUIMIENTO DE PROYECTOS DE INFRAESTRUCTURA DE TRANSPORTE"/>
    <x v="0"/>
    <s v="Área metropolitana de Cúcuta"/>
    <s v="Mary Alexandra Cuenca Noreña"/>
    <s v="Marzo de 2017"/>
    <s v="MARZO"/>
    <n v="2017"/>
    <m/>
    <m/>
    <s v="Acción correctiva"/>
    <s v="Solicitar al concesionario la protección de taludes_x000a__x000a_1. Solicitar al Concesionario, por parte de la Interventoría y de la Supervisión, acciones correctivas ante el incumplimiento contractual. 70%_x000a_2. Evidenciar acciones correctivas por parte del Concesionario o el inicio del proceso sancionatorio correspondiente. 30%"/>
    <d v="2017-03-29T00:00:00"/>
    <d v="2019-03-05T00:00:00"/>
    <m/>
    <s v="21/06/2017 Mediante radicado ANI No. 2017-409-065472-2 del 21 de junio de 2017 la interventoría relaciona comunicaciones de solicitud al concesionario sobre este particular. Se esperan las evidencias que soporten atención de la solicitud por parte del concesionario._x000a__x000a_26/03/2018  La OCI mediante correo electrónico solicita documentación que soporte seguimiento a la NC._x000a__x000a_06/04/2018 Se solicita a la supervisión informe de seguimiento al estado de los taludes en el Anillo Vial Occidental y en el corredor Cúcuta - El Zulia._x000a__x000a_27/04/2018  La Supervisión del proyecto notifica que  esta pendiente por determinar la fecha de la visita de la Ing. Liseth Alejandra Villareal, apoyo ambiental ANI al proyecto Área Metropolitana de Cúcuta y Norte de Santander, para realizar recorrido conjunto con Concesionario e Interventoría y realizar mesa de trabajo al respecto. A la espera de  informe de seguimiento a estado de taludes por parte de apoyo ambiental._x000a__x000a_06/06/2018- Vía correo electrónico se solicitaron evidencias de seguimiento al cierre al plan de mejora para cerrar la no conformidad _x000a__x000a_30/07/2018 - Se evidencia gestión por parte de la Interventoría. Se solicita el informe de la visita de la Ing. Liseth al proyecto los días 21 y 22 y el último informe de índice de estado. _x000a__x000a_27/09/2018 – Esta oficina (OCI) envía correo electrónico solicitando allegar evidencia de la gestión para dar cierre a la no conformidad. Se solicita nueva fecha de cierre a las no conformidades que superaron los tiempos establecidos._x000a__x000a_11/10/2018 - Vía correo electrónico se recibió informe de comisión resultante de visita de seguimiento ambiental efectuada los días 21 y 22 de junio de 2018. Allí se evidencia que la ANI verificó que el Concesionario continúa sin ejecutar la estabilización y empradización de los taludes y que el Concesionario argumenta que no ese tratamiento no hace parte de sus obligaciones. En vista de que a pesar de que se han hecho solicitudes reiterativas al Concesionario por parte de la Interventoría y de la ANI (Gerencias Técnica y Ambiental) se esta elaborando la documentación necesaria para la solicitud de proceso sancionatorio correspondiente, como se evidencia en las comunicaciones ANI No. 20184090752392 del 27-07-2018 y 20186050247911 del 06-09-2018. A la espera de la solicitud formal de inicio del proceso sancionatorio o de acciones correctivas por parte del Concesionario ante el incumplimiento contractual para dar cierre a la no conformidad. Avance a la fecha: 70%_x000a__x000a_14/11/2018 Vía correo electrónico se solicitó a la Supervisión evidencias de cumplimiento de plan de mejoramiento en vista de próximo vencimiento de plazo._x000a__x000a_05/12/2018 Vía correo electrónico se solicitó nuevamente cumplimiento del plan de mejoramiento, el que se encuentra vencido a la fecha._x000a__x000a_05/03/2019 - El equipo de supervisión allego a esta Oficina el seguimiento que le viene dando a la no conformidad. La supervisión inicia proceso sancionatorio al concesionario para la revegetalización de taludes remitido a la Oficina de Procesos Sancionatorios Rad. ANI 20196050033443 del 22/02/2019. Se evidencia las gestiones que se vienen realizando el equipo de supervisión e interventoría. Con base en el plan de acción vigente se da cierre a la no conformidad. No obstante, se sugiere al equipo se supervisión seguir con el acompañamiento durante el proceso sancionatorio hasta que conmine o se aplique la sanción pertinente.  (100%)"/>
    <n v="1"/>
    <x v="0"/>
    <m/>
    <s v="Marzo "/>
    <n v="2019"/>
    <m/>
    <m/>
    <s v="Auditoría Interna a Proyectos"/>
    <m/>
  </r>
  <r>
    <n v="3333"/>
    <n v="52"/>
    <x v="4"/>
    <s v="5. No se evidencian acciones asociadas al seguimiento, y puesta en marcha de la dresina de control entregada a la concesión y que se encuentra fuera de servicio actualmente; este tipo de elementos son necesarios para un adecuado control al estado de la vía férrea. "/>
    <s v=""/>
    <m/>
    <m/>
    <s v="Técnico"/>
    <s v="GESTIÓN CONTRACTUAL Y SEGUIMIENTO DE PROYECTOS DE INFRAESTRUCTURA DE TRANSPORTE"/>
    <x v="0"/>
    <s v="Férreo Pacifico"/>
    <s v="Carlos Felipe Sánchez Pinzón"/>
    <s v="Marzo de 2017"/>
    <s v="MARZO"/>
    <n v="2017"/>
    <m/>
    <m/>
    <s v="Acción correctiva"/>
    <s v="Comunicación dirigida al Concesionario con los antecedentes y solicitud de Plan de Acción para disponer de un equipo de medición de estado de la vía._x000a__x000a_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_x000a_Como acción de cierre, la Interventoría allegará un comunicado evidenciando su gestión desde los requerimientos al Concesionario hasta la valoración de daños presentada a la ANI."/>
    <d v="2017-04-05T00:00:00"/>
    <d v="2019-07-31T00:00:00"/>
    <m/>
    <s v="12/05/2017 Se evidención comunicación dirigida al Concesionario con los antecedentes y solicitud de plan de acción para disponer de un equipo de medición de estado de la vía (Radicado 2017-409-049875-2 de fecha 12-05-2017). A la espera de respuesta del concesionario y de implementación de plan de acción para dar cierre a la no conformidad._x000a__x000a_14/12/2017 A partir de mesa de trabajo del 14 de diciembre de 2017, entre la oficina de control interno y la supervsión del proyecto, esta última expuso que la dresina no es funcional (modelo 1949), actualmente se utiliza como vehículo de transporte. Pendiente el recibo de informe de funcionalidad de dresina adelantado por el concesionario._x000a__x000a_28/02/2018  La OCI mediante correo electrónico solicita documentación que soporte seguimiento a la NC._x000a__x000a_09/04/2018 Se recibo por correo electrónico informe de interventoría de situación actual correspondiente al activo dresina de control concesionado (Radicado ANI No. 20174090498752 del 12 de mayo de 2017). Pendiente informe de funcionalidad de dresina adelantado por el concesionario._x000a__x000a_19/04/2018 En mesa de trabajo, con participación de la supervisión, OCI e interventoría, se acuerda evidenciar acciones del concesionario para asegurar funcionamiento de dresina. La supervisión indica que se viene adelantando un incumplimiento relacionado con el estado de los equipos. Pendiente recibo de evidencias._x000a__x000a_04/05/2018 Mediante correo electrónico del 4 de mayo de 2018 se recibe comunicación en la que la Interventoría reitera solicitud al Concesionario con relación al programa de mantenimiento, sustitución o baja, proyectado para el equipo Dresina de control (Comunicación con radicado ANI No. 20184090378322 del 17 de abril de 2018). La OCI continua a la espera de acciones implementadas por el Concesionario._x000a__x000a_06/06/2018- Vía correo electrónico se solicitaron evidencias de seguimiento al cierre al plan de mejora para cerrar la no conformidad _x000a__x000a_25/07/2018 - Actualmente el concesionario no adelanta ningún tipo de actividad de conservación y mantenimiento.   Sigue proceso de terminación anticipada y caducidad del contrato._x000a__x000a_27/09/2018 – Esta oficina (OCI) envía correo electrónico solicitando allegar evidencia de la gestión para dar cierre a la no conformidad. Se solicita proponer nueva fecha de cierre a la no conformidad que supero el tiempo establecido. _x000a__x000a_30/10/2018 - Con respecto a esta NC, se informa que a la fecha, el concesionario FDP no ha dado respuesta a las varias solicitudes realizadas por la interventoría y la supervisión del proyecto.  Cabe resaltar que actualmente van tres de los seis meses que se dio de plazo para la terminación anticipada al contrato de concesión 09-CONP-98, por lo tanto solicitamos ampliar el plazo hasta el mes de febrero de 2019, para lo cual ya se defina que procede después de la terminación anticipada a dicho contrato._x000a__x000a_Sin perjuicio de lo anterior, se solicita a la Oficina de Control Interno, acompañar en comision de servicios al grupo tecnico de apoyo a la supervisión, al municipio de Palmira, para realizar inspección ocular del equipo relacionado. El cual es propiedad de la Nación, esta entregado en concesión y debera ser revertido al final del contrato de concesión. Se queda a la espera de confirmación por parte de la OCI, de la posible fecha para realizar el recorrido solicitado._x000a__x000a_SE MODIFICA LA FECHA DE CIERRE AL 28/02/2019, PARA CONOCER COMO SE HARA EL PROCESO DE REVERSION DEL EQUIPO. _x000a__x000a_17/12/2018 Se solicita vía correo electrónico avances respecto al cierre de la no conformidad, a la fecha no se ha recibido retroalimentación al respecto._x000a__x000a_28/01/2019 - 3333. Resolución 822 del 2018 Decreto el incumplimiento por la no operacion de trenes en el año 2016 por un periodo superior a 60 dias - Terminacion anticipada del contrato de Concesion por causa imputable al Concesionario. (Clausula 108. Cualquiera de las partes que incumpla, tendra un periodo de 6 meses para subsane). El Concesionario interpuso recurso de reposicion contra la Res. 822 y se resolvio con la Res. 1284 del 17 de julio de 2018 confirmando el incumplimiento y dandole 6 meses para subsanar el cual se cumplio el 18 de enero de 2019. Comforme a la interventoria el Concesionario no cumplio y peocede la terminacion anticipada.  Se Oficiara al Concesionario (Oficio terminacion anticipada). Se notificara nuevamente al Concesionario que informe sobre el estado y el mantenimiento del equipo de dresina. _x000a__x000a_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12/07/2019 En reunión del 11/07/2019, 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_x000d__x000a_Como acción de cierre, la Interventoría allegará un comunicado evidenciando su gestión desde los requerimientos al Concesionario hasta la valoración de daños presentada a la ANI._x000d__x000a_Fecha de finalización: 31/07/2019. (Carlos Felipe Sánchez Pinzón)_x000a__x000a_25/10/2019 En reunión del 25/10/2019, la Supervisión presenta el informe con radicado ANI No. 20194090752452 del 22/07/2019 de la Interventoría Consorcio Trenes del Pacífico, en la que se rinde un informe evidenciando su gestión desde los requerimientos al Concesionario hasta la valoración de daños presentada a la ANI sobre la Dressina de control._x000d__x000a__x000d__x000a_En consecuencia, se evidencia la ejecución de acciones de mejoramiento asociadas a la no conformidad No. 3333, por lo que se le da cierre en el plan de mejoramiento por procesos de la Entidad._x000d__x000a_ (Carlos Felipe Sánchez Pinzón)"/>
    <n v="1"/>
    <x v="0"/>
    <m/>
    <n v="10"/>
    <n v="2019"/>
    <m/>
    <m/>
    <s v="Auditoría Interna a Proyectos"/>
    <m/>
  </r>
  <r>
    <n v="3338"/>
    <n v="57"/>
    <x v="4"/>
    <s v="5. Persiste la falta de compra de predios para la culminación de las obras en La Felisa-Zaragoza, este compromiso es asumido por la ANI desde hace más de 1 año."/>
    <s v=""/>
    <m/>
    <m/>
    <s v="Técnico"/>
    <s v="GESTIÓN CONTRACTUAL Y SEGUIMIENTO DE PROYECTOS DE INFRAESTRUCTURA DE TRANSPORTE"/>
    <x v="0"/>
    <s v="Férreo Pacifico"/>
    <s v="Carlos Felipe Sánchez Pinzón"/>
    <s v="Marzo de 2017"/>
    <s v="MARZO"/>
    <n v="2017"/>
    <m/>
    <m/>
    <s v="Acción correctiva"/>
    <s v="1. Evidenciar la entrega anticipada del predio por parte de la Alcaldía de Cartago, toda vez que el Juez Segundo de Cartago ordenó dicha entrega para la segunda semana de agosto de 2019. Con esta entrega, se puede dar inicio a las obras del proyecto en el tramo Zaragoza-Caimalito._x000a_2. Evidenciar el inicio de intervenciones en el predio La Holanda._x000a_Fecha de finalización"/>
    <d v="2017-04-05T00:00:00"/>
    <d v="2019-09-09T00:00:00"/>
    <m/>
    <s v="14/12/2017 En mesa de trabajo del 14 de diciembre de 2017 se evidenció que la supervisión cuenta con una base de datos en la que lleva la trazabilidad de la gestión predial del corredor, la cual se recibió por por correo electrónico; no obstante, el cierre de la no confomridad se dará una vez se cuenta con el predio La Holanda._x000a__x000a_28/02/2018  La OCI mediante correo electrónico solicita documentación que soporte seguimiento a la NC._x000a__x000a_09/04/2018 Se recibe por correo electrónico oferta formal de compra, avalúo comercial y estudio de títulos correspondiente (radicado ANI No. 20186060101891 del 5 de abril de 2018). Pendiente adquisición del predio para dar cierre a la no conformidad._x000a__x000a_06/06/2018- Vía correo electrónico se solicitaron evidencias de seguimiento al cierre al plan de mejora para cerrar la no conformidad _x000a__x000a_27/07/2018 - Mediante correo electrónico, la Supervisión allega a esta oficina los documentos (20186060101891 - Oferta Formal; 20184090450532 – Rechazo Oferta; 20186060158981 – Rta Rechazo Oferta; Concepto Jurídico Dr. Medellín) del proceso de enajenación voluntaria para la compra del predio, no obstante la oferta fue rechazada y aún se encuentran gestionado la adquisición del predio. Pendiente recibir evidencia de que se cuenta con disponibilidad para la ejecución de obras sobre el predio y posterior la adquisición del mismo para dar cierre a la no conformidad._x000a__x000a_27/09/2018 – Esta oficina (OCI) envía correo electrónico solicitando allegar evidencia de la gestión para dar cierre a la no conformidad. Se solicita proponer nueva fecha de cierre a la no conformidad que supero el tiempo establecido. _x000a__x000a_30/10/2018 -  Se solcita a la Oficna de Control Interno, la vinculación del personal de la Gerencia Juridico Predial, quien tiene a su cargo la Función Misional de Compra y/o adquisición predial requerida para el cumplimiento del contrato de Concesión._x000a__x000a_Al momento de elaboración de este documento, esta pendiente la adquisición de un predio (Hda La Holanda) de un total de 13 predios que deben ser adquiridos por la Nación (92% de predios adquiridos) _x000a__x000a_PARA ESTA NO CONFORMIDAD ES NECESARIO SABER PARA QUE FECHA ESTA PRESUPUESTADA LA ADQUISICION DEL PREDIO FALTANTE, UNA VEZ SE CUENTE CON LA DISPONIBILIDAD DEL PREDIO SE CERRRARA LA NO CONFORMIDAD. _x000a__x000a_17/12/2018 Se solicita vía correo electrónico avances respecto al cierre de la no conformidad, a la fecha no se ha recibido retroalimentación al respecto._x000a__x000a_28/01/2019- En reunion con la supervision, se informa que el 14 de diciembre 2018 se presento la demanda para expropiacion del predo, ya hubo reparto y quedo en el juzgado 2 de Cartago. Se modifico fecha de cierre con el fin de seguir el seguimiento del esta de la no conformidad. Se debera realizar una reunion conjunta con la supervision y el apoyo jurido predial para informar del proceso de expropiacion.   _x000a__x000a_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04/07/2019 No se evidenció que a la fecha la Interventoría subsanará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25/10/2019 En reunión del 25/10/2019, La Supervisión presenta el acta de entrega anticipada del predio La Holanda, del 13 de agosto de 2019, evidenciando la ejecución de la primera acción de mejoramiento plantada para superar la no conformidad No. 3731. Por su parte, la Interventoría Consorcio Concesión Férreo (contrato VEJ-518-2019), informa que en el predio ya se han ejecutado intervenciones de replanteo._x000d__x000a__x000d__x000a_En consecuencia, con el fin de evidenciar la ejecución de la última acción de mejoramiento y dar cierre a la no conformidad, se solicita a la Supervisión allegar evidencia de la ejecución de intervenciones en el predio La Holanda._x000d__x000a_ (Carlos Felipe Sánchez Pinzón)_x000a__x000a_15/11/2019 Una vez revisadas las evidencias suministradas por la Supervisión mediante correo electrónico del 15 de noviembre de 2019, se evidencia el incio de actividades por parte del Concesionario en el predio La Holanda, con lo que se evidencia a su vez la ejecución de todas las acciones de mejormiento asociadas con la no conformidad No. 3338. En consecuencia, se da cierre a la no conformidad en el plan de mejoramiento por procesos de la Entidad. (Carlos Felipe Sánchez Pinzón)"/>
    <n v="1"/>
    <x v="0"/>
    <m/>
    <n v="11"/>
    <n v="2019"/>
    <m/>
    <m/>
    <s v="Auditoría Interna a Proyectos"/>
    <m/>
  </r>
  <r>
    <n v="3386"/>
    <n v="105"/>
    <x v="4"/>
    <s v="SUPERVISIÓN: 3. Ante el inminente riesgo ambiental por la no consecución de permisos y licencias ambiental, no es claro el actuar de la supervisión con respecto a este particular habiendo transcurrido 16 meses desde el inicio del proyecto y no teniendo aun una expectativa concreta de expedición de estos trámites ambientales."/>
    <s v=""/>
    <m/>
    <m/>
    <s v="Técnico"/>
    <s v="GESTIÓN CONTRACTUAL Y SEGUIMIENTO DE PROYECTOS DE INFRAESTRUCTURA DE TRANSPORTE"/>
    <x v="0"/>
    <s v="4G- Segunda Ola - Autopista Mar 2."/>
    <s v="Mary Alexandra Cuenca Noreña"/>
    <s v="Mayo de 2017"/>
    <s v="MAYO"/>
    <n v="2017"/>
    <m/>
    <m/>
    <s v="Acción correctiva"/>
    <s v="1.            Presentaciones para las mesas de PINES y registro de asistencia. _x000a_2.            Oficios de seguimiento por parte del equipo de apoyo a la supervisión_x000a_3.            Obtención de la Licencia Ambiental de variante Mutatá UF4"/>
    <d v="2017-07-31T00:00:00"/>
    <d v="2019-10-31T00:00:00"/>
    <s v="La supervision mediante correo electrónico del 02/04/2019 remite las resoluciones de las UF 1, 2, 3, 4; pendiente unicamente la asociada a la variante de Mutatá en la UF4."/>
    <s v="17/07/2017 Se recibe plan de mejoramiento por medio de correo electrónico._x000a__x000a_27/09/2017 La OCI solicita vía correo electrónico evidencias de acciones que permitan subsanar la no conformidad._x000a__x000a_31/10/2017 La OCI solicita vía correo electrónico evidencias de acciones que permitan subsanar la no conformidad._x000a__x000a_21/11/2017 La OCI solicita vía correo electrónico evidencias de acciones que permitan subsanar la no conformidad._x000a__x000a_28/02/2018 La OCI solicita vía correo electrónico evidencias de acciones que permitan subsanar la no conformidad. La Supervisión, por correo electrónico solicita reunión en conjunto con la interventoría._x000a__x000a_21/03/2018 Mediante correo electrónico la OCI solicita documentación asociada a acciones de mejoramiento ante la no conformidad, la cual considera oportuno revisar previa la reunión propuesta por la Supervisión._x000a__x000a_27/03/2018 Se propone reunión con la supervisión del proyecto para definir estado de la NC._x000a__x000a_09/04/2018 Se realiza mesa de trabajo. Se solicita a la supervisión copia de  resoluciones donde se otorga la licencia ambiental a las unidades funcionales 1, 2 y 3, así como copia de actas de reunión con la participación de la interventoría, el concesionario, la ANI y la ANLA que evidencien seguimiento a la consecución de la licencia ambiental que requiere la UF4._x000a__x000a_12/04/2018 Se recibe por corre electrónico copia de las resoluciones No. 357 del 12 de marzo de 2018 (licencia ambiental UFs 2 y 3) y No. 0072 del 22 de enero de 2018 (licencia ambiental UF1). Se tienen pendientes actas de reunión que evidencien seguimiento a la obtención de la licencia ambiental de la UF4._x000a__x000a_06/06/2018- Vía correo electrónico se solicitaron evidencias de seguimiento al cierre al plan de mejora para cerrar la no conformidad _x000a__x000a_07/06/2018 – Mediante correo electrónico la supervisión allega comunicaciones de la ANI emitiendo observaciones al Cronograma de Licenciamiento Ambiental de la UF4. _x000a_Se solicita evidencia del avance sobre la obtención de la licencia y expectativa de la obtención de la Licencia Ambiental.   _x000a__x000a_20/06/2018 – Se evidencia gestión por parte de la supervisión al seguimiento del trámite para la obtención de la Licencia Ambiental de la UF4 mediante radicados 20186050175861, 20186050090511 y 20186050069731. _x000a_Pendiente la resolución de obtención de la Licencia Ambiental de la UF4. _x000a__x000a_27/09/2018 – Esta oficina (OCI) envía correo electrónico solicitando allegar evidencia de la gestión para dar cierre a la no conformidad. Se solicita proponer nueva fecha de cierre a la no conformidad que supero el tiempo establecido. _x000a__x000a_30/10/2018 – Se recibe licencia de la UF1. Se modifica la fecha de cierre de la no conformidad por la fecha de inicio de la Variante Muatatá de la UF4 (25/01/2019) ya que es la única que se encuentra pendiente. La supervisión notifica que en el mes de octubre de 2018 se realizó una mesa de trabajo con ANI, Interventoría y Concesionario y se hicieron observaciones al EIA, una vez subsanen esas observaciones, se dará vía libre para que radiquen ante la ANLA, para la solicitud de la Licencia. Pendiente Rad. al ANLA con observaciones subsanadas y resolución de la licencia de la UF4.  (80%)_x000a__x000a_21/12/2018 De acuerdo al seguimiento realizado en el mes de octubre el concesionario aun esta en tiempos de obtener el licenciamiento hasta el mes de enero de 2019, por lo cual se espera que para esta fecha se tenga el otorgamiento de la licencia ambiental para la variante, se hara seguimiento en el mes de enero de 2019._x000a__x000a_02/04/2019 Se remite por parte del supervisor los avances de gestión en virtud del otorgamiento de la licencia ambiental de la variante de Mutatá, sin embargo, la aprobación proyectada es para mayo de 2019; con lo cual se ajusta la fecha de cierre para 31 de mayo de 2019,_x000a__x000a_29/05/2019 El 20/05/2019 se solicitó a la Supervisión, vía correo electrónico, documentación que soporte los avances que se han tenido para subsanar la no conformidad No. 3386, cuyo cierre depende de evidenciar la Resolución de la licencia ambiental otorgada para la UF4 (Variante de Mutatá). (Daniel Felipe Sáenz Lozano)_x000a__x000a_28/06/2019 – Mediante reunión con el equipo de apoyo a la supervisión se modifica el plan de acción de la no conformidad en virtud de la obtención de la Licencia Ambiental de la Variante Mutatá de la UF4, así mismo la fecha de cierre para el 31 de octubre de 2019. (Mary Alexandra Cuenca Noreña)_x000a__x000a_08/10/2019 08/10/2019 - Mediante correo electrónico del 19/09/2019 la Supervisión allega a esta Oficina la Resolución 1752 de 2019 del 04 de septiembre de 2019por la cual se otorga la Licencia Ambiental de la Variante Mutatá de la UF4. Con lo anterior se da cumplimiento a las acciones de mejora para dar el cierre a la no conformidad. (100%) (Mary Alexandra Cuenca Noreña)"/>
    <n v="1"/>
    <x v="0"/>
    <m/>
    <n v="10"/>
    <n v="2019"/>
    <m/>
    <m/>
    <s v="Auditoría Interna a Proyectos"/>
    <m/>
  </r>
  <r>
    <n v="3395"/>
    <n v="114"/>
    <x v="4"/>
    <s v="7.2.1 El recaudo de recursos propios se vio afectado en el valor de $ 299.385 millones por concepto de peajes, debido a la falta de instalación de dos casetas en el proyecto ruta del sol (una en el tramo 1 y la otra en el tramo 2), estos recursos correspondían a la vigencia futura aprobada en el contrato de concesión  de ruta del sol 1, el cual a la fecha no se ha ejecutado por diferentes problemas presentados  por el licenciamiento ambiental. Esta caída de recursos ha impedido el cumplimiento de las siguientes obligaciones por valor total de $ 269.945 Mlls. (Ver cuadro anexo en el informe)"/>
    <s v="Destinación o uso inadecuado de recursos del proyecto"/>
    <m/>
    <m/>
    <s v="Financiero"/>
    <s v="GESTIÓN CONTRACTUAL Y SEGUIMIENTO DE PROYECTOS DE INFRAESTRUCTURA DE TRANSPORTE"/>
    <x v="4"/>
    <s v="Equipo Financiero"/>
    <s v="Yuber Alexander Peña Cárdenas"/>
    <s v="Mayo de 2017"/>
    <s v="MAYO"/>
    <n v="2017"/>
    <m/>
    <m/>
    <s v="Acción correctiva"/>
    <s v="Continuar con las gestiones pertinentes, con los actores externos correspondientes, para dar cumplimiento a la obligación contractual existente. Es preciso tener en cuenta que actualmente, existen recursos que se encuentran en la Fiducia para la remuneración de los hitos. (Memorando 2017-500-0121103 del 1o. de septiembre de 2017)"/>
    <d v="2017-07-26T00:00:00"/>
    <d v="2021-12-31T00:00:00"/>
    <m/>
    <s v="Se recibió información mediante memorando 2017-500-0121103 de septiembre 1o. De 2017. Se solicita enviar informacion respecto del avance del plan de mejoramiento._x000a_Se solicita a la VEJ relacionar las gestiones que estan llevando a cabo para el cumplimiento de las acciones de mejora._x000a__x000a_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_x000a__x000a_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_x000a__x000a_28/10/2019 Por medio del memorando No. 2019-500-016346-3 del 25 de octubre de 2019, se solicitó prorrogar la fecha del cumplimiento para diciembre del año 2021. (Luz Jeni Fung Muñoz)_x000a__x000a_22/03/2022 De acuerdo a instrucciones de la jefatura se reasigna la responsabilidad de la gestión de esta No Conformidad pasando de Luz Jeni Fung Muñoz a Yuber Alexander Peña Cárdenas por contener temas financieros. (Juan Diego Toro Bautista)"/>
    <n v="0.9"/>
    <x v="1"/>
    <m/>
    <m/>
    <m/>
    <m/>
    <m/>
    <s v="Auditoría Interna"/>
    <s v="https://anionline.sharepoint.com/:f:/s/PMPMotor/Ej5_tlmyHgxKgYx4aguXw2UBnMoRCeeY5s9Lt8ZhQP6jXA?e=gDcMB3"/>
  </r>
  <r>
    <n v="3444"/>
    <n v="163"/>
    <x v="4"/>
    <s v="6.2.1 Existen inventarios individuales a cargo de exfuncionarios de la ANI  como se pudo verificar e identificar en el numeral 2.1.1 del cuerpo del presente informe, contraviniendo las normas establecidas para el manejo y control de los bienes y evidenciando que el inventario físico no fue debidamente realizado por cuanto esto se debió observar al realizar el cotejo de los listados de inventarios contra los elementos físicos a cargo de cada uno de los responsables y dependencias."/>
    <s v=""/>
    <m/>
    <m/>
    <s v="Administrativo"/>
    <s v="GESTIÓN ADMINISTRATIVA Y FINANCIERA"/>
    <x v="5"/>
    <s v="Grupo Interno de Trabajo Administrativo y Financiero"/>
    <s v="Yuber Alexander Peña Cárdenas"/>
    <s v="JULIO DE 2017"/>
    <s v="JULIO"/>
    <n v="2017"/>
    <m/>
    <m/>
    <s v="Acción correctiva"/>
    <s v="Mayo 28 de 2018 el la Coordinación del GITAdministrativo y Financiero Dra Nelsy  Maldonado, envía mediante correo electrónico  la siguiente acción de mejoramiento: Se están depurando los inventarios de los funcionarios y contratistas, a la fecha se tienen elaborados verificados y firmados los de los pisos 2 y 7 y estamos trabajando en el piso 6 y 8. Adjunto inventarios firmados._x000a__x000a_Con correo electrónico enviado por Fabian Ramos de Servicios Generales, el día 14 de agosto de 2018, se remitieron los siguientes documentos:_x000a__x000a_- Proyecto de Resolución Actualizada para el Manejo de bienes._x000a_- Pólizas de seguros que amparan los bienes de la Entidad._x000a_- Póliza de seguros de Automóviles._x000a_- Inventario a 31 de diciembre de 2017._x000a_- Reporte de Inventario Físico de bienes muebles, enseres y equipos de consumo al 31 de diciembre de 2017."/>
    <d v="2017-07-01T00:00:00"/>
    <d v="2018-06-30T00:00:00"/>
    <s v="Copia de los inventarios firmados por los responsables."/>
    <s v="27/01/2018: Se solicitó nuevamente las acciones de mejoramiento para la Nc. No se ha recibido la información. _x000a__x000a_Julio 3 de 2018 :Se recibió del GIT Administrativo y Financiero , copia de la notificacion de los inventarios individuales de los funcionario de la entidad, de los pisos 2 y 7 quedan pendientes los demas pisos._x000a__x000a_Agosto 29 de 2018 :  La auditoria de seguimiento a los inventarios observa que siguen pendiente de legalizacion por parte de los responsables los inventarios individuales de funcionarios y contratistas._x000a__x000a_25/09/2019 Mediante correo electrónico del 17/09/2019 el área de Servicios Generales envío inventarios firmados por los responsables ubicados en la Vicepresidencia Gestión Contractual, Vicepresidencia Jurídica y Vicepresidencia Ejecutiva. La acción de mejora se da como completada y la No Conformidad Subsanada. (Yuber Alexander Peña Cárdenas)"/>
    <n v="1"/>
    <x v="0"/>
    <m/>
    <n v="9"/>
    <n v="2019"/>
    <m/>
    <m/>
    <s v="Auditoría Interna"/>
    <m/>
  </r>
  <r>
    <n v="3447"/>
    <n v="166"/>
    <x v="4"/>
    <s v="7.2.1 La entidad no  registra las solicitudes de conciliación ni las fichas de los casos estudiados en sede del comité de conciliación en e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_x000a__x000a_Auditoría febrero 2018: 7.2.1 Se mantiene la no conformidad prevista en el informe de auditoría del  primer semestre del año 2017, en tanto que la entidad continua sin registrar si se procedió o no a la conciliación, ni se han ingresado las fichas de los casos estudiados en sede del comité de conciliación a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y lo establecido en el instructivo adoptado por la Circular Externa 005 de 2016 de la de la ANDJE._x000a__x000a_Auditoría febrero 2018:  7.2.2 Respecto de 337 procesos terminados, con posterioridad al mes de abril del año 2015 se encuentran 12 procesos sin sentido de fallo en primera instancia, lo cual genera incumplimiento de las funciones previstas para el apoderado al interior del sistema EKOGUI, de conformidad con lo estipulado en artículo 2.2.3.4.1.10, numeral 1 del Decreto 1069 de 2015 y lo establecido en el instructivo adoptado por la Circular Externa 005 de 2016 de la ANDJE._x000a__x000a_Auditoría agosto 2018: 7.2.1 Se mantiene la no conformidad prevista en el informe de seguimiento del segundo semestre del año 2017, en tanto que de 798 conciliaciones tanto activas como terminadas solamente se han ingresado 19 fichas, lo cual corresponde al 2.4%. En este sentido, se evidencia un incumplimiento de los apoderados  respecto de la actualización registrada en el Sistema como lo impone el artículo 2.2.3.4.1.10 “Funciones del apoderado”, numeral 1 y 3 del Decreto 1069 de 2015 y lo establecido en el Instructivo del Sistema Único de Gestión e Información Litigiosa del Estado E-KOGUI V. 5.0. de la ANDJE.   _x000a__x000a_Auditoría febrero 2019: 6.2.1 Revisado el módulo de Reporte de Conciliaciones Extrajudiciales, se evidenció el incumplimiento al deber contenido en el numeral 2.2.3.4.1.1. y subsiguientes del Decreto 1069 de 2015, en la medida en que, del total de conciliaciones terminadas, solamente el 24.82% de los registros posee ficha registrada. "/>
    <s v="Deficiencias en el registro de información en herramientas de seguimiento o de apoyo a la gestión"/>
    <m/>
    <m/>
    <s v="Jurídico"/>
    <s v="GESTIÓN JURÍDICA"/>
    <x v="1"/>
    <s v="Grupo Interno de Trabajo Defensa Judicial"/>
    <s v="Andrés Fernando Huérfano Huérfano"/>
    <s v="JULIO DE 2017"/>
    <s v="JULIO"/>
    <n v="2017"/>
    <m/>
    <m/>
    <s v="Acción correctiva"/>
    <s v="1.Suscripción acta de reunión con la ANDJE en la que dicha Entidad emite opinión frente al Plan de Contingencia Planteado por el GIT Defensa Judicial, respecto al registro de fichas técnicas a partir del 1 de enero de 2018._x000a_2.Capacitación a los usuarios del sistema respecto de las nuevas funcionalidades del módulo de conciliación de la versión 2.0 una vez sea dispuesto por la ANDJE Administradora del Sistema. _x000a_3.Realizar los requerimientos a que haya lugar para el cumplimiento de la obligación relacionada con la actualización de los trámites de conciliación extrajudicial Coordinador GIT Defensa Judicial Administradora del Sistema. _x000a_4.Realizar los ajustes y actualizaciones requeridas en los procesos a cargo."/>
    <d v="2019-09-02T00:00:00"/>
    <d v="2022-01-31T00:00:00"/>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por correo el procedimiento de conciliación extrajudicial cuando la entidad es convocada, el cual está aprobado y publicado en la página web de fecha 27 de septiembre de 2017. Se estableció como compromiso para el 6 de abril  de 2018 la culminación del plan de contingencia en cuanto a la asignación y actualización de las solicitudes de conciliación en el sistema EKOGUI._x000a__x000a_Así mismo, el área auditada remitió un correo que dirigió el gerente de defensa judicial a los apoderados, el cual contiene un formato que deben diligenciar todos los abogados antes del 22 de diciembre de 2017, el cual da cuenta de la gestión que en materia prejudicial se adelanta por la entidad, y consecuencial a ello es un insumo para actualizar el sistema EKOGUI._x000a__x000a_El día 2 de febrero de 2018 se realizó reunión de seguimiento y el área auditada presentó una relación de conciliaciones prejudiciales, haciendo alusión al proyecto asignado, y a la identificación del apoderado, lo cual corresponde  a la implementación no solo de una medida correctiva sino también hace parte de una actividad preventiva consistente en hacer las asignaciones mensuales de dichas conciliaciones._x000a__x000a_Se hará seguimiento en el mes de abril  de 2018._x000a__x000a_El día 26 de abril de 2018 se realizó reunión de seguimiento al informe del primer semestre del año 2017 y el área auditada remitió un reporte del Ekogui sobre asignación de conciliaciones extrajudiciales con corte al 26 de abril, en donde se observa que aún quedan 40 conciliaciones por asignar. En ese sentido, se estableció un nuevo compromiso con el fin de actualizar en el sistema las conciliaciones faltantes del año 2017 y las del primer trimestre del año 2018. Así mismo el área auditada se comprometió a ingresar al sistema Ekogui las fichas de conciliación correspondientes al primer trimestre del año 2018._x000a__x000a_Se hará seguimiento en el mes de agosto de 2018._x000a__x000a_El día 21 de agosto de 2018 se realizó reunión de seguimiento con la Administradora del sistema Ekogui, quien remitió una matriz en Excel en donde se pudo evidenciar que se ha avanzado en el proceso de asignación de trámites conciliatorios, se identificó que existen algunos trámites respecto de los cuales no se tiene información en la Entidad, y hasta tanto no se obtenga la misma no es posible su asignación. _x000a__x000a_Así mismo, afirmó la administradora del Ekogui  que con la asesoría de la ANDJE se identificó que existen algunos procesos terminados con posterioridad a abril de 2015 que carecen del sentido del fallo, en tanto que no todos finalizaron por virtud de una sentencia, lo cual impidió clasificar en favorable o desfavorable el fallo, puesto que algunos procesos terminaron de manera anormal._x000a__x000a_Por otra parte, el área auditada remitió el acta de reunión del 25 de mayo de 2018 sobre capacitación en el sistema Ekogui convocada por la administradora hacia los apoderados, quien hizo referencia al plan de contingencia para la actualización del Ekogui con fechas y actividades definidas. _x000a__x000a_Se hará seguimiento en el mes de noviembre de 2018 para verificar el avance en el proceso de ingreso de las fichas  de conciliación al sistema Ekogui, porque a la fecha 21 de agosto se han subido 19._x000a__x000a_El día 11 de octubre de 2018 mediante memorando No. 20187010164283 se allegó plan de mejoramiento respecto de la auditoría realizada en el mes de agosto. _x000a__x000a_El día 15 de noviembre de 2018 se realizó reunión de seguimiento con la Administradora del sistema Ekogui, en donde se verificó en el sistema que de 96 conciliaciones extrajudiciales reportadas, se han ingresado a la fecha 15 fichas de la vigencia 2018, lo cual denota un porcentaje de avance del 15,6%._x000a__x000a_El auditor considera que las acciones de mejoramiento planteadas  por el área auditada son adecuadas y necesarias. Se hará seguimiento en el mes de enero de 2019 para determinar la efectividad de las acciones._x000a__x000a_05/09/2019 Mediante radicado No. 20197010129273, el GIT Defensa Judicial solicitó modificación del Plan. Se modifica el 05/09/2019.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la ampliación del plazo hasta el 31 de agost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4/2022 A través de correo electrónico de 22 de marzo de 2022, se acreditó el cargue en carpeta compartida de las UM1 a UM3 del plan.  (Andrés Fernando Huérfano Huérfano)"/>
    <n v="1"/>
    <x v="2"/>
    <m/>
    <n v="3"/>
    <n v="2022"/>
    <m/>
    <m/>
    <s v="Auditoría Interna"/>
    <s v="https://anionline.sharepoint.com/:f:/s/PMPMotor/EpUxG4DAhYJIl8AkdZG093sB8lWvZxD7PKrPAeM7kG-MrQ?e=dE1UvV"/>
  </r>
  <r>
    <n v="3450"/>
    <n v="169"/>
    <x v="4"/>
    <s v="7.2.4 Se evidencia que a la fecha existen 237 procesos judiciales sin asignación de abogado, lo que implica un retraso en este trámite que impacta negativamente el adelantamiento oportuno y eficiente de cada una de la etapas del proceso hasta su terminación, por lo tanto, es obligación de la administradora de sistema “EKOGUI” proceder en el menor tiempo posible a dicha asignación, en atención a lo estipulado en el artículo 2.2.3.4.1.9. “Funciones del administrador del sistema en la entidad”, numeral 6 del Decreto 1069 de 2015._x000a__x000a_Auditoria febrero 2018: 7.2.4 Se mantiene la no conformidad prevista en el informe de auditoría de primer semestre del año 2017, en tanto que a la fecha del 5 de febrero de 2018 se evidencia que existen 293 procesos judiciales activos sin asignación de abogado, lo que implica un retraso en este trámite que impacta negativamente el registro oportuno y eficiente de cada una de la etapas del proceso hasta su terminación; por lo tanto, es obligación de la administradora de sistema “EKOGUI” proceder en el menor tiempo posible a dicha asignación, en atención a lo estipulado en el artículo 2.2.3.4.1.9. “Funciones del administrador del sistema en la entidad”, numeral 6 del Decreto 1069 de 2015, y lo establecido en el instructivo adoptado por la Circular Externa 005 de 2016 de la de la ANDJE._x000a__x000a_Auditoría agosto 2018: 7.2.6 Se mantiene la no conformidad prevista en el informe de seguimiento del segundo semestre del año 2017, en tanto que a la fecha del 22 de agosto de 2018 se evidencia que existen 188 procesos judiciales activos sin asignación de abogado, lo que implica que aún existen procesos por asignar; sin embargo, la administradora remitió a la Oficina de Control Interno de la Entidad un informe de gestión del sistema, en donde se señala que la mayoría de estos procesos sin abogado corresponden a procesos de expropiaciones, respecto de los cuales se solicitará su exclusión porque son iniciados por los concesionarios y además son iniciados por la Entidad; sin embargo, es obligación de la administradora del sistema “E-KOGUI” proceder en el menor tiempo posible a la depuración del sistema, solicitando la exclusión de los procesos correspondientes y realizando la  asignación de los procesos faltantes, en atención a lo estipulado en el artículo 2.2.3.4.1.9. “Funciones del administrador del sistema en la Entidad”, numeral 6 del Decreto 1069 de 2015 y lo establecido en el Instructivo del Sistema Único de Gestión e Información Litigiosa del Estado E-KOGUI V. 5.0. de la ANDJE."/>
    <s v=""/>
    <m/>
    <m/>
    <s v="Jurídico"/>
    <s v="GESTIÓN JURÍDICA"/>
    <x v="1"/>
    <s v="Grupo Interno de Trabajo Defensa Judicial"/>
    <s v="Andrés Fernando Huérfano Huérfano"/>
    <s v="JULIO DE 2017"/>
    <s v="JULIO"/>
    <n v="2017"/>
    <m/>
    <m/>
    <s v="Acción correctiva"/>
    <s v="1. Elaborar informe que permita determinar el estado de cada uno de los procesos incorporados en el Ekogui (activo / terminado) su asignación o no asignación o su necesidad de eliminación del sistema según sea el caso._x000a__x000a_2. Continuar con la labor de asignación de procesos a los apoderados de la Entidad para su actualización en el sitema EKOGUI._x000a__x000a_Acciones de mejoramiento Auditoría agosto 2018:_x000a__x000a_1. Actualización de reporte de procesos sin asignación de apoderado y las causas del mismo._x000a_2. Asignación de procesos a los apoderados respectivos en los casos que resulte procedente._x000a_3. Solicitud a la ANDJE de eliminación de procesos por duplicidad o inexistencia, en los casos que resulte procedente._x000a_4. Solicitud de exclusión de procesos de expropiación con base en los argumentos proporcionados por la VPRE."/>
    <d v="2017-09-01T00:00:00"/>
    <d v="2021-07-31T00:00:00"/>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un correo electrónico contentivo de una matriz asociada al reporte de procesos judiciales del sistema Ekogui, en donde  se constató que de los 237 procesos judiciales se asignaron 133, faltando por asignar 104 procesos. Así, se estableció como compromiso para el 6 de abril de 2018 asignar los 104 procesos faltantes a los abogados respectivos, con el fin de iniciar los trámites  a que haya lugar y avanzar en la gestión judicial._x000a__x000a_El día 2 de febrero de 2018 se realizó reunión de seguimiento y el área auditada manifestó que no se ha actualizado desde el mes de diciembre de 2017 a la fecha la asignación de los procesos judiciales. Únicamente 17 abogados de grupo de defensa judicial enviaron a la administradora de Ekogui el formato de calificación del riesgo y provisión contable, con el fin de que posteriormente se suba a Ekogui; sin embargo la administradora aún no ha comprobado si esa información reposa en el sistema. _x000a__x000a_Se hará seguimiento en el mes de abril  de 2018._x000a__x000a_El día 26 de abril de 2018 se realizó reunión de seguimiento al informe del primer semestre del año 2017 y el área auditada remitió un reporte del sistema Ekogui con corte 26 de abril de 2018, en donde se señala que existen 273 procesos judiciales sin abogado. En ese sentido, el área auditada se comprometió a culminar con el proceso de actualización y asignación de procesos judiciales correspondientes al año 2017 y primer trimestre de año 2018._x000a__x000a_Se hará seguimiento en el mes de agosto  de 2018._x000a__x000a_El día 21 de agosto de 2018 se realizó reunión de seguimiento con la Administradora del sistema Ekogui, quien  remitió un informe -presentación sobre la gestión de información en el sistema Ekogui, primer semestre del año 2018, en donde se identificó entre otros aspectos el estado de cada uno de los procesos incorporados en el Ekogui (activo / terminado) su asignación o no asignación o su necesidad de eliminación del sistema._x000a__x000a_El área auditada remitió una matriz en Excel en donde se evidencia la asignación de procesos judiciales del año 2017 y 2018. Algunos se encuentran aun sin asignación porque corresponden a expropiaciones que no requieren como tal de asignación de abogado, pues estos procesos los  lleva el concesionario y no representan un contingente litigioso para la Entidad, por tal razón la administradora está solicitando ante la ANDJE su eliminación del sistema; o existen también procesos que no tienen información en el sistema, y en este sentido se procederá  a recopilar la misma para proceder a su asignación._x000a__x000a_Se hará seguimiento en el mes de noviembre de 2018 para verificar el avance en el proceso de actualización y asignación en el sistema Ekogui._x000a__x000a_El día 11 de octubre de 2018 mediante memorando No. 20187010164283 se allegó plan de mejoramiento respecto de la auditoróia realizada en el mes de agosto._x000a__x000a_El día 15 de noviembre de 2018 se realizó reunión de seguimiento con la Administradora del sistema Ekogui, en donde se verificó que respecto de 892 procesos judiciales activos, 69 se encuentran sin abogado, sin tener en cuenta los procesos de  expropiaciones, en tanto que es una solicitud que realizará el GIT de Defensa Judicial a la ANDJE, con el fin de que se retiren del sistema dichos procesos. Lo anterior denota un avance del 92.3%._x000a__x000a_El auditor considera que las acciones de mejoramiento planteadas  por el área auditada son adecuadas y necesarias. Se hará seguimiento en el mes de enero de 2019 para determinar la efectividad de dicha acción. _x000a__x000a_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
    <n v="1"/>
    <x v="0"/>
    <m/>
    <n v="7"/>
    <n v="2021"/>
    <m/>
    <m/>
    <s v="Auditoría Interna"/>
    <m/>
  </r>
  <r>
    <n v="3455"/>
    <n v="174"/>
    <x v="4"/>
    <s v="SUPERVISIÓN: 1. Se evidencia poca gestión para la completitud de las unidades de medida de los hallazgos de contraloría y que precisan porcentaje de cumplimiento de las unidades de medida muy  bajos en los 11 hallazgos que actualmente se tienen dentro del PMI. (Ver tabla 6, pág. 11 de este informe)."/>
    <s v=""/>
    <m/>
    <m/>
    <s v="Técnico"/>
    <s v="GESTIÓN CONTRACTUAL Y SEGUIMIENTO DE PROYECTOS DE INFRAESTRUCTURA DE TRANSPORTE"/>
    <x v="0"/>
    <s v="Aeropuerto el Dorado construcción y mantenimiento de la segunda pista."/>
    <s v="Daniel Felipe Sáenz Lozano"/>
    <s v="AGOSTO DE 2017"/>
    <s v="AGOSTO"/>
    <n v="2017"/>
    <m/>
    <m/>
    <s v="Acción correctiva"/>
    <s v="Demostrar cumplimiento de los planes de mejoramiento revisados en la auditoría técnica realizada por la OCI en agosto de 2017"/>
    <d v="2017-08-29T00:00:00"/>
    <d v="2020-12-31T00:00:00"/>
    <m/>
    <s v="27/09/2017 Se recibió plan de mejoramiento el 27 de septiembre de 2017. Memorando con radicado ANI No. 2017-309-013432-3 del 27 de septiembre de 2017. En este se indica que el hallazgo No. 3 no es responsabilidad de CODAD; no obstante, dentro de las acciones de mejoramiento, disponibles en el PMI actualizado a 31 de agosto de 2017, se tiene &quot;Determinar las obligaciones a cargo de cada uno de los intervinientes  para la ejecución  de esta obra (OPAIN - CODAD) y realizar la supervisión y control de la misma, con el ánimo que se haga dentro de los plazos contractualmente pactados.&quot;; por lo tanto, la OCI considera que se debe dar el alcance correspondiente. _x000a__x000a_28/02/2018 La OCI mediante correo electrónico solicita documentación que soporte seguimiento a la NC._x000a__x000a_10/04/2018 La Supervisión indica por correo electrónico el estado de los hallazgos, a la fecha estos se encuentran en término. Se verificará declaratoria de cierre cuando se cumplan los plazos definidos en el PMI:_x000a__x000a_Hallazgo 1122: Ausencia de mantenimiento (fecha de vencimiento :30-06-2018)._x000a__x000a_Hallazgo 1123: Repavimentaciones pista norte (fecha de vencimiento 30-06-2018)._x000a__x000a_Hallazgo 1124: Ausencia de equipos de operación y mantenimiento (fecha de vencimiento 31 -05-2018)._x000a__x000a_Hallazgo 1127: Repavimentaciones pista sur (30-06-2018)._x000a__x000a_06/06/2018- Vía correo electrónico se solicitaron evidencias de seguimiento al cierre al plan de mejora para cerrar la no conformidad._x000a__x000a_17/12/2018 Se verifica en el PMI el avance del cumplimiento del plan de mejoramiento, se tienen en termino 2 hallazgos los cuales tuvieron prórroga hasta febrero de 2019 y noviembre de 2019, sustentados en el acta de liquidación que se dara en febrero de 2019 y la definición de un tribunal en noviembre de 2019 aproximadamente. Se actualiza avance al 80%. y se esperan avances para poder dar cierre al mismo. Se modifica la fecha de cierre de la noconformidad al 28/002/2019 acorde al plazo de los hallazgos. _x000a__x000a_28/02/2019 Se evidencia por parte de la OCI que la supervisión solicito ampliación de plazo para el cumplimiento del Hallazgo 1122 y modificación de una unidad de medida en virtud de situaciones asociadas a la liquidación del contrato de concesión; por lo tanto se otorgó plazo hasta el 30 de noviembre de 2019 la completitud de las unidades de medida del hallazgo._x000a__x000a_30/10/2019 Vía correo electrónico se solicitó a la Supervisión evidencias respecto del avance y gestión que se ha venido adelantando frente al plan de mejoramiento de la no conformidad, el cual vence el 30-11-2019, las cuales deben estar relacionadas con el cumplimiento de las unidades de medida del hallazgo No. 1122 señalado por la CGR. (Daniel Felipe Sáenz Lozano)_x000a__x000a_01/11/2019 Mediante correo electrónico del 30-10-2019 la Supervisión presentó balance de la gestión para dar cumplimiento al plan de mejoramiento del hallazgo No.1122-5 señalado por la CGR, que, entre otros, está relacionada con:_x000a__x000a_1. La Resolución No. 708 del 17-05-2019, por medio de la cual la ANI liquidó unilateralmente el Contrato de Concesión No. 0110-O.P. de 1995._x000a_2. La Resolución No. 1274 del 12-08-2019, que revocó lo dispuesto en la Resolución No. 708._x000a_3. La gestión que ha requerido la demanda de reconvención asociada a la liquidación del contrato de concesión No. 0110-O.P. de 1995, la cual se demostró con los radicados ANI No. 20193090124763 y 20197010307771_x000a__x000a_Con base en lo anterior, la Supervisión manifestó que solicitó a la Vicepresidencia Administrativa y Financiera (Rad ANI No. 20193090137463) modificaciones al plan de mejoramiento del hallazgo 1122-5, que, entre otros incluye prórroga de la fecha de terminación._x000a__x000a_En este sentido, la OCI solicitó decisión de la VAF para definir procedencia de modificación al plan de mejoramiento de la no conformidad. (Daniel Felipe Sáenz Lozano)_x000a__x000a_06/11/2019 Vía correo electrónico se recibió copia de radicado ANI No. 20194030142363 del 26-09-2019. En el cual la Vicepresidencia Administrativa y Financiera informó a la Oficina de Control Interno sobre la prórroga para el cumplimiento del plan de mejoramiento del hallazgo 1122-5, hasta 31-07-2020. En este sentido, también se modifica fecha de terminación del plan de mejoramiento de la no conformidad hasta 31-07-2020._x000a_(Daniel Felipe Sáenz Lozano)_x000a__x000a_14/07/2020 Mediante correo electrónico se solicitó a la Supervisión evidencias del cumplimiento de las Unidades de Medida del hallazgo 1122-15. Al respecto, la Supervisión informó que solicitará modificación del plan de mejoramiento del hallazgo citado, lo que daría lugar a modificar la fecha de terminación del plan de mejoramiento para subsanar la No Conformidad formulada por la Oficina de Control Interno.  (Daniel Felipe Sáenz Lozano)_x000a__x000a_17/07/2020 A julio de 2020 únicamente se tiene pendiente el cumplimiento del plan de mejoramiento del hallazgo 1122-15. Al respecto, mediante comunicación con radicado ANI No. 20203090088933 del 16 de julio de 2020 la Gerencia de Proyectos Aeroportuarios solicitó reformulación del plan de mejoramiento indicando 31-12-2020 como fecha de terminación. (Daniel Felipe Sáenz Lozano)_x000a__x000a_03/12/2020 Mediante correo electrónico del 3 de diciembre de 2020 se solicitaron evidencias de cumplimiento del plan de mejoramiento, cuya terminación se tiene prevista para diciembre de 2020. (Daniel Felipe Sáenz Lozano)_x000a__x000a_03/12/2020 Con base en el requerimiento hecho por la Oficina de Control Interno, la Supervisión informó sobre la suscripción de un acuerdo conciliatorio entre la ANI y CODAD, avalado por la PGN, que incluye el reconocimiento del incumplimiento del mantenimiento de cerramientos, como los describe el hallazgo 1122-15. Sin embargo, destacó que el tribunal encargado de la controversia que dio lugar al acuerdo se manifestará al respecto el 4 de diciembre de 2020. Lo anterior condiciona las acciones procedentes frente al plan de mejoramiento. (Daniel Felipe Sáenz Lozano)_x000a__x000a_18/12/2020 Se llevó a cabo reunión vía Microsoft Team en la que se comentó la aprobación del acuerdo conciliatorio pra la liquidación y cierre de tribunales del contrato de concesión No. 110-O.P, lo que generara ajustes en el PMI que serán notificados a la Oficina de Control Interno. (Daniel Felipe Sáenz Lozano)_x000a__x000a_23/12/2020 Se recibe copia del radicado ANI No. 20203090161583 del 22 de diciembre de 2020, mediante el que la Supervisión expone a la Oficina de Control Interno la gestión correspondiente al plan de mejoramiento del hallazgo 1122-15. Pendiente de que el porcenantaje de dicho plan de mejoramiento se establezca como 100% para dar cierre a la no conformidad.  (Daniel Felipe Sáenz Lozano)_x000a__x000a_25/01/2021 Con corte a diciembre de 2020 se registra en el PMI cumplimiento al 100% del plan de mejoramiento formulado para el hallazgo 1122-15, lo que demuestra que se cumplió con los planes de mejoramiento revisados en la auditoría técnica realizada por la OCI en agosto de 2017. Mediante una evaluación adicional la OCI analizará la efectividad, desde el punto de vista administrativo, de dichos planes de mejoramiento. Se da cierre a la No Conformidad. (Daniel Felipe Sáenz Lozano)"/>
    <n v="1"/>
    <x v="0"/>
    <m/>
    <n v="1"/>
    <n v="2021"/>
    <m/>
    <m/>
    <s v="Auditoría Interna a Proyectos"/>
    <m/>
  </r>
  <r>
    <n v="3471"/>
    <n v="190"/>
    <x v="4"/>
    <s v="1. Se observó que el valor pagado por concepto de horas extras se incrementó en un 12.57%  contraviniendo las políticas de austeridad vigentes a la fecha."/>
    <s v=""/>
    <m/>
    <m/>
    <s v="Administrativo"/>
    <s v="GESTIÓN ADMINISTRATIVA Y FINANCIERA"/>
    <x v="5"/>
    <s v="Grupo Interno de Trabajo Administrativo y Financiero"/>
    <s v="Yuber Alexander Peña Cárdenas"/>
    <s v="AGOSTO DE 2017"/>
    <s v="AGOSTO"/>
    <n v="2017"/>
    <m/>
    <m/>
    <s v="Acción correctiva"/>
    <s v="La Entidad ha venido dando cumplimiento a lo dispuesto en el Parágrafo segundo del artículo 14 del Decreto 999 del 2017, en el sentido de no autorizar más del límite de horas extras mensuales a los empleados públicos que desempeñan el cargo de Conductor Mecánico en las Entidades del nivel nacional, es decir cien (100) horas extras mensuales., lo anterior con el fin de garantizar la continuidad de algunas actividades prestadas por funcionarios de la Entidad, enmarcadas dentro de las necesidades de ésta.Se emite copia de las Resoluciones de los meses de febrero y marzo como evidencia._x000a__x000a_Los cinco primeros días de cada mes se remite a la Oficina de Control interno las Resoluciones de horas extras autorizadas."/>
    <d v="2017-08-01T00:00:00"/>
    <d v="2018-06-30T00:00:00"/>
    <s v="Abril 5 de 2018  En reunion con la OCI La dra Nelsy Maldonado se compromete a formular las correcciones y acciones preventivas para que no vuelva a suceder. julio 3 de 2018 :Mediante memorando No. 20184010073283 de mayo 28 de 2018  la coordinadora del GIT Administrativo y financiero envio a los conductores de la entidad la  resolucion 619 de mayo 19 de 2017 madiante la cual se establece y regula el manejo de los vehiculos de la entidad, con el fin de lograr una mejora continua en dicho  proceso administrativo. "/>
    <s v="27/01/2018: Se solicitó nuevamente las acciones de mejoramiento para la Nc. No se ha recibido la información.Abril 5 de 2018 Reunion con la Dra Nelsy Maldonado Coordinadora del GIT Administrativo y Financiero. _x000a__x000a_Mayo 3/2018. Envian la accion de mejoramiento. Se realiza seguimiento para verificar su cumplimiento. _x000a__x000a_29 de Junio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 _x000a__x000a_Julio 3 de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_x000a__x000a_04/04/2019 La Vicepresidencia Financiera aportó las resoluciones No. 1910 de octubre de 2018, No. 2223 de diciembre 2018 de pago de horas extras de los meses de noviembre y diciembre de 2018, así como, la Resolución No. 103 de enero de 2019 y No. 414 de marzo de 2019 en las que se observa que se cumplió con el tope de pago de horas extras estipulado en la normatividad vigente, por lo tanto, la No Conformidad se da como subsanada."/>
    <n v="1"/>
    <x v="0"/>
    <m/>
    <s v="Marzo "/>
    <n v="2019"/>
    <m/>
    <m/>
    <s v="Auditoría Interna"/>
    <m/>
  </r>
  <r>
    <n v="3475"/>
    <n v="194"/>
    <x v="4"/>
    <s v="5. Se observa un incremento representativo en el rubro remuneración servicios técnicos del 46.94% en el segundo trimestre de la presente vigencia, frente al mismo período de la vigencia anterior, en contravía con los lineamientos que en materia de austeridad ha proferido la presidencia de la república en su normatividad vigente. Para esta oficina no fue posible establecer con precisión la justificación de este incremento debido a que no existe un documento que compile el plan de contratación de la entidad en forma agregada, que contenga todos y cada uno de los cupos de contratistas por dependencia, este inconveniente ha sido objeto de no conformidades permanentes las cuales no han sido atendidas por las áreas responsables. Esto tiene impacto igualmente para analizar los incrementos en algunos servicios que tienen incidencia directa por la cantidad  de personal que labora en la sede administrativa de la Entidad."/>
    <s v="Deficiencias en gestión institucional y/o interinstitucional"/>
    <m/>
    <m/>
    <s v="Administrativo"/>
    <s v="ALGUNOS PROCESOS"/>
    <x v="3"/>
    <s v="VAF - VGC -VPRE"/>
    <s v="Yuber Alexander Peña Cárdenas"/>
    <s v="AGOSTO DE 2017"/>
    <s v="AGOSTO"/>
    <n v="2017"/>
    <m/>
    <m/>
    <m/>
    <s v="21/09/2022 Se verifica el contenido de la No conformidad a través de la revisión de la normatividad vigente, considerando que la(s) causa(s) que generaron la no conformidad se extinguieron, por la tanto se cierre la no conformidad, por sustracción de materia y en virtud de lo anterior, no procede plan de mejora."/>
    <m/>
    <d v="2022-09-30T00:00:00"/>
    <m/>
    <s v="21/09/2022 Se verifica el contenido de la No conformidad a través de la revisión de la normatividad vigente (CAPÍTULO 4 ADMINISTRACIÓN DE PERSONAL, CONTRATACIÓN DE SERVICIOS PERSONALES, del Decreto 1068 de 2015) considerando que la(s) causa(s) que generaron la no conformidad se extinguieron, por la tanto se cierre la no conformidad, por sustracción de materia. (Yuber Alexander Peña Cárdenas)"/>
    <n v="1"/>
    <x v="0"/>
    <m/>
    <n v="9"/>
    <n v="2022"/>
    <m/>
    <m/>
    <s v="Auditoría Interna"/>
    <s v="https://anionline.sharepoint.com/:f:/s/PMPMotor/EsoejupW8nRIvWB8n03t5ggBQl429BXCxjlu5fEZ-17G5w?e=MSMmJX"/>
  </r>
  <r>
    <n v="3476"/>
    <n v="195"/>
    <x v="4"/>
    <s v="8.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y sin ningún tipo de avance, según anexos de la sección 7.1._x000a__x000a_Se reitera la no conformidad en el informe de seguimiento de febrero 2019_x000a_6.1. RESPUESTAS EXTEMPORÁNEAS A LOS ENTES EXTERNOS DE CONTROL. Se evidenció incumplimiento en el término de atención en especial al art. 9 de la Resolución No. 776 de 2016, en un total de 25 solicitudes provenientes de los entes externos de control discriminadas por radicado y responsable al detalle en el Anexo 1 del presente informe, en donde el mayor número de incumplimientos  corresponde a las comunicaciones procedentes de la Procuraduría General de la Nación con un porcentaje del 76%. Adicionalmente se evidenció que en nueve (9) casos no existe documento de respuesta al ente de control, aunque el término se encuentra vencido (ver anexo- 3)."/>
    <s v=""/>
    <m/>
    <m/>
    <s v="Administrativo"/>
    <s v="ALGUNOS PROCESOS"/>
    <x v="3"/>
    <s v="VEJ - VGC - VJ - VPRE"/>
    <s v="Luz Mary Hernández Villadiego"/>
    <s v="AGOSTO DE 2017"/>
    <s v="AGOSTO"/>
    <n v="2017"/>
    <m/>
    <m/>
    <s v="Acción correctiva"/>
    <s v="En el plan de mejoramiento propuesto se indica que &quot; se continuaran con las charlas de peticiones//inclusión de nuevo aviso en Outlook a cada usuario// Dar continuidad a los procesos disciplinarios&quot;._x000a__x000a_Pendiente envío de memorando a las Vicepresidencias propuesto en la mesa de trabajo del dia 3 de julio de 2017.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7-08-01T00:00:00"/>
    <d v="2017-12-31T00:00:00"/>
    <s v="Se verificará el cumplimiento de las acciones propuestas trimestralmente. Se tendrá en cuenta los porcentajes de cumplimiento señalados en los informes trimestrales de atención al ciudadano."/>
    <s v="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
    <n v="1"/>
    <x v="0"/>
    <m/>
    <n v="6"/>
    <n v="2021"/>
    <m/>
    <m/>
    <s v="Auditoría Interna"/>
    <m/>
  </r>
  <r>
    <n v="3477"/>
    <n v="196"/>
    <x v="4"/>
    <s v="8.2. Se evidenciaron comunicaciones ausentes de respuesta, infringiendo los términos de establecidos en el artículo 14 del Código de Procedimiento Administrativo y de lo Contencioso Administrativo (Ley 1437 de 2011, modificado por la Ley 1755 de 2015), conforme el anexo de la sección 7.1. _x000a__x000a_2° INFORME DE SEGUIMIENTO 2018: Se reitera la no conformidad en esta ocasión._x000a__x000a_7.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
    <s v=""/>
    <m/>
    <m/>
    <s v="Administrativo"/>
    <s v="ALGUNOS PROCESOS"/>
    <x v="3"/>
    <s v="VEJ - VGC - VJ - VPRE"/>
    <s v="Luz Mary Hernández Villadiego"/>
    <s v="AGOSTO DE 2017"/>
    <s v="AGOST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d v="2019-12-31T00:00:00"/>
    <s v="En el comparativo del primer semestre de 2017 (11%) y 2018 (11%), no se evidenció avance sobre el porcentaje de las respuestas ofrecidas fuera de término. "/>
    <s v="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_x000a__x000a_4/08/2020 Se da por cumplido las actividades propuestas en el plan de mejoramiento, toda vez que mediante correos recibidos durante el primer semestre de 2020, los responsables de cada Vicepresidencia, informaron las acciones que se emprendieron al interior de cada una de ellas. (Luz Mary Hernández Villadiego)"/>
    <n v="1"/>
    <x v="0"/>
    <m/>
    <n v="8"/>
    <n v="2020"/>
    <m/>
    <m/>
    <s v="Auditoría Interna"/>
    <m/>
  </r>
  <r>
    <n v="3481"/>
    <n v="200"/>
    <x v="4"/>
    <s v="8.6. Se evidencia incumplimiento a lo establecido en el artículo 3 de la Res. 297 de 2017, que establece que las solicitudes provenientes de Organismos de Control deben ser informadas a las vicepresidencias competentes y a la Oficina de Control Interno con el fin de que ésta última impulse la gestión a que haya lugar, conforme anexos de la sección 7.4."/>
    <s v=""/>
    <m/>
    <m/>
    <s v="Administrativo"/>
    <s v="GESTIÓN ADMINISTRATIVA Y FINANCIERA"/>
    <x v="5"/>
    <s v="Grupo Interno de Trabajo Administrativo y Financiero"/>
    <s v="Luz Mary Hernández Villadiego"/>
    <s v="AGOSTO DE 2017"/>
    <s v="AGOSTO"/>
    <n v="2017"/>
    <m/>
    <m/>
    <m/>
    <m/>
    <d v="2017-08-20T00:00:00"/>
    <d v="2019-02-28T00:00:00"/>
    <m/>
    <s v="12/07/2018: Se realiza el cambio del resposable de la no conformidad"/>
    <n v="1"/>
    <x v="0"/>
    <m/>
    <s v="FEBRERO"/>
    <n v="2019"/>
    <m/>
    <m/>
    <s v="Auditoría Interna"/>
    <m/>
  </r>
  <r>
    <n v="3482"/>
    <n v="201"/>
    <x v="4"/>
    <s v="8.7. Se evidenciaron en la página web de la entidad, falencias asociadas a desactualización de información publicada en el enlace del servicio al ciudadano, que contraviene lo establecido en las Leyes 1437 de 2011 (artículo 8), 1712 de 2014 y 1755 de 2015, conforme la descripción contenida en el numeral 7.5. de este informe._x000a__x000a_2° INFORME DE SEGUIMIENTO 2018: Se reitera la no conformidad en esta ocasión._x000a__x000a_Se evidenció incumplimiento del Art. 8 de la Ley 1437 de 2011 y del Art. 11 de la Ley 1712 de 2014, teniendo en cuenta que en la página Web de la entidad, en el  link de servicios al ciudadano, existe información desactualizada  y no disponible correspondiente a: _x000a__x000a_- Seguimiento a radicados _x000a_- Preguntas frecuentes"/>
    <s v=""/>
    <m/>
    <m/>
    <s v="Administrativo"/>
    <s v="SISTEMA ESTRATÉGICO DE PLANEACIÓN Y GESTIÓN"/>
    <x v="7"/>
    <s v="Equipo Sistemas de Información y Tecnología"/>
    <s v="Luz Mary Hernández Villadiego"/>
    <s v="AGOSTO DE 2017"/>
    <s v="AGOSTO"/>
    <n v="2017"/>
    <m/>
    <m/>
    <m/>
    <m/>
    <m/>
    <d v="2019-03-31T00:00:00"/>
    <m/>
    <s v="22/05/2017: Se verifica información en la página web de la entidad y el vinculo no se encuentra habilitado. Se deja en observación._x000a__x000a_Esta no conformidad se traslada a la VPRE- sistemas"/>
    <n v="1"/>
    <x v="0"/>
    <m/>
    <s v="Marzo "/>
    <n v="2019"/>
    <m/>
    <m/>
    <s v="Auditoría Interna"/>
    <m/>
  </r>
  <r>
    <n v="3483"/>
    <n v="202"/>
    <x v="4"/>
    <s v="8.8. Se evidenció inobservancia a las no conformidades comunicadas por la oficina de Control Interno en el memorando rad. 2017-102-003764-3 de 3 de marzo de 2017, situación que conllevó a la ausencia de un plan de mejora por parte de las dependencias responsables."/>
    <s v=""/>
    <m/>
    <m/>
    <s v="Administrativo"/>
    <s v="TODOS LOS PROCESOS"/>
    <x v="3"/>
    <s v="TODAS LAS VICEPRESIDENCIAS"/>
    <s v="Luz Mary Hernández Villadiego"/>
    <s v="AGOSTO DE 2017"/>
    <s v="AGOST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d v="2019-12-31T00:00:00"/>
    <s v="Se realizará seguimiento trimestral a las acciones de mejora propuestas."/>
    <s v="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_x000a__x000a_4/08/2020 Se observa el cumplimiento de las actividades propuestas en el plan de mejoramiento, toda vez que mediante correos recibidos durante el primer semestre de 2020, los responsables de cada Vicepresidencia, han enviado mediante correos electrónicos y memorandos,  los planes de mejoramiento en el cual informan las acciones de mejora que se emprendieron con la finalidad de subsanar las falencias informadas por la Oficina de Control Interno. (Luz Mary Hernández Villadiego)"/>
    <n v="1"/>
    <x v="0"/>
    <m/>
    <n v="8"/>
    <n v="2020"/>
    <m/>
    <m/>
    <s v="Auditoría Interna"/>
    <m/>
  </r>
  <r>
    <n v="3497"/>
    <n v="216"/>
    <x v="4"/>
    <s v="2. Supervisión: La supervisión no ha dimensionado el presunto detrimento patrimonial generado por los costos financieros de la deuda subordinada adquirida con los mismos socios del Concesionario,  para cumplir con los aportes Equity,  los cuales hasta la fecha han sido financiados en su totalidad con dicha modalidad de crédito, situación que favorece  al Concesionario en detrimento  de los intereses del estado."/>
    <s v=""/>
    <m/>
    <m/>
    <s v="Financiero"/>
    <s v="GESTIÓN CONTRACTUAL Y SEGUIMIENTO DE PROYECTOS DE INFRAESTRUCTURA DE TRANSPORTE"/>
    <x v="0"/>
    <s v="Santander de Quilichao-Popayán."/>
    <s v="Luz Jeni Fung Muñoz"/>
    <s v="SEPTIEMBRE DE 2017"/>
    <s v="SEPTIEMBRE"/>
    <n v="2017"/>
    <m/>
    <m/>
    <s v="Acción correctiva"/>
    <s v="ANI realizará la revisión con Estructuración para conocer si el modelo financiero tenía previsto que todo el equity se imputara como deuda subordinada y por lo tanto soportar la carga de los intereses así generados durante la vida del proyecto."/>
    <d v="2017-09-28T00:00:00"/>
    <d v="2018-03-31T00:00:00"/>
    <m/>
    <s v="Se recibió plan de mejoramiento con radicado ANI No. 20173040185043 del 27 de diciembre de 2017; sin embargo, este se modificó al considerar correo electrónico del 11 de enero de 2018. Mediante correo electrónico del 15 de enero de 2018, la OCI solicitó consolidación del plan de mejoramiento, así como los soportes que justifiquen su cumplimiento._x000a__x000a_27/09/2018 – Esta oficina (OCI) envía correo electrónico solicitando allegar evidencia de la gestión para dar cierre a la no conformidad. Se solicita proponer nueva fecha de cierre a la no conformidad que superó el tiempo establecido. _x000a__x000a_11/06/2019 El Vicepresidente de Gestión Contractual Dr. Luis Eduardo Gutierrez, remitió a la Oficina de Control Interno mediante radicado No. 20183040172063 del 28 de octubre de 2018, los argumentos para darle cierre a dicha la No Conformidad #3497. (Luz Jeni Fung Muñoz)"/>
    <n v="1"/>
    <x v="0"/>
    <m/>
    <n v="6"/>
    <n v="2019"/>
    <m/>
    <m/>
    <s v="Auditoría Interna a Proyectos"/>
    <m/>
  </r>
  <r>
    <n v="3501"/>
    <n v="220"/>
    <x v="4"/>
    <s v="6.3. RESPUESTAS INCOMPLETAS. Se evidenció incumplimiento en el término de atención e infracción especial al art. 9 de la Resolución No. 776 de 2016 de cuatro (4) requerimientos provenientes de los entes de control, discriminadas por radicado y responsable en el Anexo 3 del presente informe, en los que no se dio respuesta completa al requirente y que aún registran pendientes con cargo a la entidad.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_x000a__x000a_Se reitera la no conformidad en el informe de seguimiento febrero de 2019_x000a_6.2. RESPUESTAS INCOMPLETAS. Se evidenció incumplimiento a lo establecido en el art. 9 de la Resolución No. 776 de 2016, toda vez que en dos (2) requerimientos provenientes de la Contraloría General de la República y la Procuraduría General de la Nación, discriminadas respectivamente en el anexo 4 , fueron atendidos de  manera parcial. "/>
    <s v=""/>
    <m/>
    <m/>
    <s v="Administrativo"/>
    <s v="ALGUNOS PROCESOS"/>
    <x v="3"/>
    <s v="VGC - VJ"/>
    <s v="Luz Mary Hernández Villadiego"/>
    <s v="SEPTIEMBRE DE 2017"/>
    <s v="SEPTIEMBRE"/>
    <n v="2017"/>
    <m/>
    <m/>
    <s v="Acción correctiva y preventiva"/>
    <s v="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d v="2019-04-01T00:00:00"/>
    <d v="2019-12-31T00:00:00"/>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n v="1"/>
    <x v="0"/>
    <m/>
    <n v="3"/>
    <n v="2020"/>
    <m/>
    <m/>
    <s v="Auditoría Interna"/>
    <m/>
  </r>
  <r>
    <n v="3502"/>
    <n v="221"/>
    <x v="4"/>
    <s v="6.4. INCUMPLIMIENTO DIRECTRICES INTERNAS. Se evidenció que de un total de las novecientas dieciséis (915) comunicaciones procedentes de los entes de control, trecientas treinta y una (331) de ellas, es decir el 36%, no fueron informadas a la Oficina de Control Interno con el fin de que ésta última impulsará la gestión, a que haya lugar para controlar que la misma sea atendida dentro de los términos de ley, conforme a lo expresado en el artículo 3 de la Res. 297 de 2012. (ver anexo 4) - archivo -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
    <s v=""/>
    <m/>
    <m/>
    <s v="Administrativo"/>
    <s v="GESTIÓN ADMINISTRATIVA Y FINANCIERA"/>
    <x v="5"/>
    <s v="Grupo Interno de Trabajo Administrativo y Financiero"/>
    <s v="Luz Mary Hernández Villadiego"/>
    <s v="SEPTIEMBRE DE 2017"/>
    <s v="SEPTIEMBRE"/>
    <n v="2017"/>
    <m/>
    <m/>
    <m/>
    <m/>
    <d v="2017-09-20T00:00:00"/>
    <d v="2019-02-28T00:00:00"/>
    <m/>
    <s v="12/07/2018: Se realiza el cambio del resposable de la no conformidad"/>
    <n v="1"/>
    <x v="0"/>
    <m/>
    <s v="FEBRERO"/>
    <n v="2019"/>
    <m/>
    <m/>
    <s v="Auditoría Interna"/>
    <m/>
  </r>
  <r>
    <n v="3507"/>
    <n v="226"/>
    <x v="4"/>
    <s v="6.6.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toda vez que hacen referencia a las deficiencias en el proceso de respuestas, conforme el anexo 4._x000a__x000a_o En la realización de varios ejercicios de seguimiento a los trámites de respuestas, se pudo evidenciar que en veinticinco (25) casos, no se efectuó el enlace de la respuesta de manera apropiada, lo cual dificulta el conocimiento de la trazabilidad y genera un vacío en el procedimiento.  _x000a__x000a_o Se incorpora como respuesta del trámite documentos que corresponden a un memorando interno, a sabiendas de que existe un documento formal de respuesta._x000a__x000a_o El trámite de la gestión efectuada se solamente se informa de manera escrita en el histórico del Orfeo, “pestaña de comentario” y no se adjunta ningún documento de respuesta._x000a__x000a_o Para el caso de las respuestas parciales, se evidenciaron cuatro (4) situaciones en donde hasta la fecha no se dio alcance a los temas que quedaron pendientes, a sabiendas que la Oficina de Control Interno informó mediante diferentes correos.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_x000a__x000a_Se reitera la no conformidad en el informe de seguimiento febrero de 2019_x000a_6.3. INCUMPLIMIENTO DIRECTRICES INTERNAS RELACIONADOS CON EL MANEJO DEL SISTEMA DE GESTIÓN DOCUMENTAL._x000a__x000a_• Respuesta y/o trámites que se ofrecieron a los peticionarios a través de correo electrónico y sin el debido procedimiento de radicación en el sistema de gestión documental Orfeo. _x000a_• En el Orfeo, no se adjunta el documento de respuesta, aunque se dio trámite, (14 casos)._x000a_• Se relaciona en el Orfeo, un memorando interno, como documento de respuesta._x000a_• Se adjuntan como documentos de respuesta números de radicados que indican que han sido anulados._x000a_• Se pierde la trazabilidad en el Orfeo, cuando se efectúan traslados y no se le informa al ente de control. _x000a_• Se archivan documentos sin el soporte de la respuesta ofrecida._x000a_•  El trámite de la gestión efectuada solamente se informa de manera escrita en el histórico del Orfeo “pestaña de comentario” y no se adjunta ningún documento de respuesta."/>
    <s v=""/>
    <m/>
    <m/>
    <s v="Administrativo"/>
    <s v="TODOS LOS PROCESOS"/>
    <x v="3"/>
    <s v="TODAS LAS VICEPRESIDENCIAS"/>
    <s v="Luz Mary Hernández Villadiego"/>
    <s v="SEPTIEMBRE DE 2017"/>
    <s v="SEPTIEMBRE"/>
    <n v="2017"/>
    <m/>
    <m/>
    <s v="Acción correctiva y preventiva"/>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d v="2019-12-31T00:00:00"/>
    <m/>
    <s v="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n v="1"/>
    <x v="0"/>
    <m/>
    <n v="3"/>
    <n v="2020"/>
    <m/>
    <m/>
    <s v="Auditoría Interna"/>
    <m/>
  </r>
  <r>
    <n v="3509"/>
    <n v="228"/>
    <x v="4"/>
    <s v="PARA LA SUPERVISIÓN: 1.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s v=""/>
    <m/>
    <m/>
    <s v="Técnico"/>
    <s v="GESTIÓN CONTRACTUAL Y SEGUIMIENTO DE PROYECTOS DE INFRAESTRUCTURA DE TRANSPORTE"/>
    <x v="0"/>
    <s v="Puerto Regional de Santa Marta "/>
    <s v="Carlos Felipe Sánchez Pinzón"/>
    <s v="OCTUBRE DE 2017"/>
    <s v="OCTUBRE"/>
    <n v="2017"/>
    <m/>
    <m/>
    <s v="Acción correctiva"/>
    <s v="1. Presentar resolución de aprobación de plan bienal 2017-2018._x000a__x000a_2. Realizar mesas de trabajo en conjunto con Supervisión, Interventoría y Concesionario para imputar inversiones al plan maestro de inversión."/>
    <d v="2017-10-30T00:00:00"/>
    <d v="2019-12-31T00:00:00"/>
    <m/>
    <s v="01/02/2018 Mediante radicado ANI No, 20181020025943 del 1 de febrero de 2018 se solicitó a la VGC envío del plan de mejoramiento correspondiente._x000a__x000a_28/02/2018 Se solicita por correo electrónico al Grupo Interno de Trabajo Proyectos Férreos y Portuarios documentación que evidencie medidas correctivas ante la no conformidad._x000a__x000a_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_x000a__x000a_15/03/2018 Se recibe por correo electrónico actualización de plan de mejoramiento. Se considera pertinente únicamente acoger accion de mejoramiento relacionada con el instructivo para la aprobación de planes bienales._x000a__x000a_16/03/2018 Se recibe por correo electrónica copia de comunicación con radicado ANI No. 20183030074511 reiterando a la interventoría suministrar información que evidencien acciones de mejoramiento para subsanar la no conformidad._x000a__x000a_21/03/2018 La OCI notifica por correo electrónico que continúa a la espera de la aprobación del manual de buenas prácticas para la aprobación de planes bienales._x000a__x000a_26/03/2018 Se recibe mediante comunicacion con radicado ANI No. 20183030052743 plan de mejoramiento actualizado _x000a__x000a_06/06/2018- Vía correo electrónico se solicitaron evidencias de seguimiento al cierre al plan de mejora para cerrar la no conformidad _x000a__x000a_05/07/2018 – Se evidencia gestión por parte de la supervisión para darle cierre a la no conformidad. Pendiente instructivo de Buenas Practicas para la Aprobación de Planes Bianuales_x000a__x000a_27/09/2018 – Esta oficina (OCI) envía correo electrónico solicitando allegar evidencia de la gestión para dar cierre a la no conformidad. _x000a__x000a__x000a_02/11/2018 Se llevó a cabo reunión entre el equipo técnico de la Oficina de Control Interno y la Supervisión, en la cual se acordó modificar el plan de mejoramiento con las siguientes acciones: 1. Presentar resolución de aprobación de plan bienal 2017-2018 y 2. Realizar mesas de trabajo en conjunto con Supervisión, Interventoría y Concesionario para imputar inversiones al plan maestro de inversión. Se estableció 31-12-2018 como fecha de cierre._x000a__x000a_05/12/2018 Vía correo electrónico se solicitó a la Supervisión evidencias de cumplimiento de plan de mejoramiento en vista de próximo vencimiento de plazo._x000a__x000a_21/12/2018 Se evidenció Resolución No. 2029 del 6 noviembre de 2018 &quot;Por la cual se aprueba el Plan Bieanual de Inversión 2017-2018 del Contrato de Concesión Portuario No. 006 de 1993 de la Sociedad Portuaria Regional de Santa Marta S.A&quot;. Pendiente recibir evidencias de realización de mesas de trabajo en conjunto con Supervisión, Interventoría y Concesionario para imputar inversiones al plan maestro de inversión.Avance a la fecha 50%._x000a__x000a_5/07/2019 En reunión de 13/05/2019, la Oficina de Control Interno recomienda ajustar la fecha de finalización de acciones de mejoramiento que se encuentra actualmente vencidas._x000d__x000a_La Supervisión propone conservar las acciones de mejoramiento y evidenciar su ejecución antes del 30/05/2019._x000d__x000a_De esta manera, queda modificada la fecha de finalización del plan de mejoramiento asociado con la no conformidad No. 3509._x000d__x000a_ (Carlos Felipe Sánchez Pinzón)_x000a__x000a_9/07/2019 La Supervisión solicita ajustar las acciones de mejoramiento en el sentido de incluir la presentación de la aprobación del plan bienal 2019-2020 dentro de la bienalidad para evidenciar que en este periodo se está ejecutando el plan de inversiones a partir de la aprobación del plan bienal mediante Resolución. En consecuencia, el plan de mejoramiento queda reformulado de la siguiente manera:_x000d__x000a_1. Presentar Resolución de aprobación de plan bienal 2017-2018._x000d__x000a_2. Presentar Resolución de aprobación de plan bienal 2019-2020 dentro de la bienalidad._x000d__x000a_Adicionalmente, en virtud de la reformulación, se solicita reprogramar la fecha de finalización para el 31/12/2019._x000d__x000a_ (Carlos Felipe Sánchez Pinzón)_x000a__x000a_17/09/2019 En reunión de seguimiento, la Supervisión presenta la Resolución de aprobación de plan bienal 2017-2018, evidenciando la ejecución de la primera acción de mejoramiento. Avance: 50%._x000d__x000a_Se encuentra pendiente presentar las actas que evidencian las mesas de trabajo entre la Supervisión, Interventoría y Concesionario sobre la imputación de inversiones._x000d__x000a_La fecha de finalización continúa sin modificación para el 31/12/2019._x000d__x000a_ (Carlos Felipe Sánchez Pinzón)_x000a__x000a_20/09/2019 Una vez evidenciada la suscripción de la Resolución de aprobación del plan bienal 2017-2018 y la programación e inicio de las mesas de trabajo entre Supervisión, Interventoría y Concesionario para la imputación de las inversiones contractuales, se dan por concluidas las acciones de mejoramiento asociadas con esta no conformidad por lo que se da cierre a la misma._x000d__x000a_No obstante, actualmente se continúa ejecutando el plan bienal 2019-2020 sin autorización de la ANI, por lo que se continúa haciendo seguimiento al mejoramiento de esta situación a partir de la no conformidad No. 3714 registrada en el plan de mejoramiento por procesos de la Entidad. (Carlos Felipe Sánchez Pinzón)"/>
    <n v="1"/>
    <x v="0"/>
    <m/>
    <n v="9"/>
    <n v="2019"/>
    <m/>
    <m/>
    <s v="Auditoría Interna a Proyectos"/>
    <m/>
  </r>
  <r>
    <n v="3510"/>
    <n v="229"/>
    <x v="4"/>
    <s v="PARA LA SUPERVISIÓN: 2. No se evidenció que la supervisión del proyecto exija a la interventoría la realización de pruebas y ensayos de laboratorio para verificar que las obras, que adelante el concesionario, cumplan con las características técnicas exigidas, siendo esta última una obligación técnica definida en la sección 2.01 (b) del contrato de interventoría No. SEA-015 de 2012. Exigir al interventor el cumplimiento de sus funciones de conformidad con el contrato, y demás documentos que lo conforman es una función de la supervisión establecida en el manual de interventoría y supervisión (GCSP-M-0002)."/>
    <s v=""/>
    <m/>
    <m/>
    <s v="Técnico"/>
    <s v="GESTIÓN CONTRACTUAL Y SEGUIMIENTO DE PROYECTOS DE INFRAESTRUCTURA DE TRANSPORTE"/>
    <x v="0"/>
    <s v="Puerto Regional de Santa Marta "/>
    <s v="Carlos Felipe Sánchez Pinzón"/>
    <s v="OCTUBRE DE 2017"/>
    <s v="OCTUBRE"/>
    <n v="2017"/>
    <m/>
    <m/>
    <s v="Acción correctiva"/>
    <s v="1. Presentar un documento por parte de la Supervisión argumentando las labores que realiza la Interventoría en cuanto a pruebas y ensayos de laboratorio._x000a__x000a_2. Presentar  EOC (Estudios de oportunidad y conveniencias) de las nuevas interventorías portuarias evidenciando la actualización de esta obligación."/>
    <d v="2017-10-30T00:00:00"/>
    <d v="2019-07-31T00:00:00"/>
    <m/>
    <s v="Mediante radicado ANI No, 20181020025943 del 1 de febrero de 2018 se solicitó a la VGC envío del plan de mejoramiento correspondiente._x000a__x000a_28/02/2018 Se solicita por correo electrónico al Grupo Interno de Trabajo Proyectos Férreos y Portuarios documentación que evidencie medidas correctivas ante la no conformidad._x000a__x000a_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_x000a__x000a_15/03/2018 Se recibe por correo electrónico actualización de plan de mejoramiento. En lo referente a ensayos de interventoría, la supervisión propone allegar resultados de batimetrías de interventoría o evidencias de verificación por parte de la supervisión. _x000a__x000a_16/03/2018 Se recibe por correo electrónica copia de comunicación con radicado ANI No. 20183030074511 reiterando a la interventoría suministrar información que evidencien acciones de mejoramiento para subsanar la no conformidad._x000a__x000a_21/03/2018 Mediante correo electrónico la OCI recomienda que la interventoría adelante pruebas y ensayos de laboratorio a materiales de construcción a pesar de que el contrato de interventoría No. SEA-015 de 2012 establezca que esto se debe realizar de considerarse necesario._x000a__x000a_26/03/2018 Se recibe mediante comunicacion con radicado ANI No. 20183030052743 plan de mejoramiento actualizado _x000a__x000a_06/06/2018- Vía correo electrónico se solicitaron evidencias de seguimiento al cierre al plan de mejora para cerrar la no conformidad _x000a__x000a_05/07/2018 -  Se allego a esta oficina el resultado del control de Batimetría en el Informe Mensual de Interventoría del mes de mayo (20184090571762 del 08/06/2018), no obstante es necesario realizar el análisis de los resultados del ensayo y determinar si el Concesionario está cumpliendo o no las profundidades mínimas requeridas que le permitan el funcionamiento adecuado al puerto. Pendiente el análisis de la Batimetría de Control en el siguiente Informe Mensual de Interventoría. (Avance 50%)_x000a__x000a_27/09/2018 – Esta oficina (OCI) envía correo electrónico solicitando allegar evidencia de la gestión para dar cierre a la no conformidad. _x000a__x000a_02/11/2018 Se llevó a cabo reunión entre el equipo técnico de la Oficina de Control Interno y la Supervisión, en la cual se acordó modificar el plan de mejoramiento con las siguientes acciones: 1. Presentar un documento por parte de la Supervisión argumentando las labores que realzia la Interventoría en cuanto a pruebas y ensayos de laboratorio., y 2. Presentar EOC (Estudio de oportunidad y conveniencia) de las nuevas interventorías portuarias evidenciado la actualización de la obligación que dio origen a la no conformidad. Se estableció 31-12-2018 como fecha de cierre._x000a__x000a_05/12/2018 Vía correo electrónico se solicitó a la Supervisión evidencias de cumplimiento de plan de mejoramiento en vista de próximo vencimiento de plazo._x000a__x000a_5/07/2019 En reunión de 13/05/2019, la Oficina de Control Interno recomienda reformular las acciones de mejoramiento para atender la falta de aprobación del plan bienal 2019-2020._x000a_La supervisión propone ajustar las acciones de mejoramiento de la siguiente manera:_x000a_1._x0009_Presentar Resolución de aprobación de plan bienal 2017-2018 y 2019-2020._x000a_2._x0009_Realizar mesas de trabajo en conjunto con Supervisión, Interventoría y Concesionario para imputar inversiones al plan maestro de inversión._x000a_La nueva fecha propuesta de finalización de acciones de mejoramiento es el 31/12/2019._x000a_De esta manera, queda modificado el plan de mejoramiento asociado con la no conformidad No. 3510._x000a_ (Carlos Felipe Sánchez Pinzón)_x000a__x000a_9/07/2019 La Supervisión solicita reprogramar la fecha de entrega (inicialmente prevista para el 31/12/2019) para el 31/07/2019, con el fin de presentar los soportes de ejecución de acciones de mejoramiento y solicitar el cierre de la no conformidad. En este sentido, la fecha de finalización queda reprogramada para el 31/07/2019. (Carlos Felipe Sánchez Pinzón)_x000a__x000a_29/10/2019 En reunión de seguimiento del 28/10/2018, la Supervisión argumenta, mediante correo electrónico, que las labores que se solicitan a la Interventoría en cuanto a pruebas y ensayos de laboratorio se limitan hasta la fecha a la realización de batimetrías._x000a__x000a_Por otra parte, la Supervisión comparte el estudio previo de la Interventoría del proyecto “PETRÓLEOS Y DERIVADOS DE COLOMBIA S.A., PETRODECOL S.A.”, a partir del cual se evidencia que se ha estudiado la obligación y como consecuencia no se está incluyendo en los siguientes contratos de Interventoría._x000a__x000a_Por lo anterior, se evidencia la ejecución de las acciones de mejoramiento y se da cierre a la no conformidad No. 3510 en el plan de mejoramiento por procesos de la Entidad._x000a__x000a_ (Carlos Felipe Sánchez Pinzón)"/>
    <n v="1"/>
    <x v="0"/>
    <m/>
    <n v="10"/>
    <n v="2019"/>
    <m/>
    <m/>
    <s v="Auditoría Interna a Proyectos"/>
    <m/>
  </r>
  <r>
    <n v="3513"/>
    <n v="232"/>
    <x v="4"/>
    <s v="PARA LA SUPERVISIÓN: 3. Se evidenció una falta de diligencia para conminar al concesionario por no hacer mantenimiento del puente Ospina Pérez entre Girardot y Flandes, teniendo en cuenta que el primer aviso de la falta de mantenimiento se dio por parte de la ANI, en el comité de seguimiento del 7 de julio de 2017 según el radicado 2017-409-077089-2, fecha desde la cual han transcurrido cuatro (4) meses sin que se activen los mecanismos de conminación previstos en el contrato y que a su vez activarían lo previsto en el artículo 86 de la Ley 1474 de 2011._x000a__x000a_Lo anterior, no excluye al concesionario de su responsabilidad de hacer mantenimiento al puente Ospina Pérez, toda vez que este figura dentro del acta de entrega de infraestructura “(…) del Instituto Nacional de Vías a la Agencia Nacional de Infraestructura, y de esta, a su vez, a la Sociedad Concesionaria Vía 40 Express S.A.S.”, de acuerdo con el inciso a) del primer acuerdo, donde se entrega la infraestructura vial “Sector comprendido entre los PRs 0+0000 y 122+0500 de la carretera Bosa – Granada – Girardot, Ruta 4005”."/>
    <s v=""/>
    <m/>
    <m/>
    <s v="Técnico"/>
    <s v="GESTIÓN CONTRACTUAL Y SEGUIMIENTO DE PROYECTOS DE INFRAESTRUCTURA DE TRANSPORTE"/>
    <x v="4"/>
    <s v="Ampliación a Tercer Carril Doble Calzada Bogotá - Girardot - 4G"/>
    <s v="Carlos Felipe Sánchez Pinzón"/>
    <s v="OCTUBRE DE 2017"/>
    <s v="OCTUBRE"/>
    <n v="2017"/>
    <m/>
    <m/>
    <s v="Acción correctiva"/>
    <s v="1._x0009_Remitir a la Oficina de Control Interno documentación de la trazabilidad del requerimiento, a la Interventoría y al concesionario._x000a_2._x0009_Solicitar a la Interventoría adelantar gestiones para conminar al concesionario, con los soportes correspondientes._x000a_3._x0009_Iniciar procesos sancionatorios a Concesionario y/o Interventoría según corresponda._x000a_4._x0009_Remitir evidencias del inicio del proceso administrativo sancionatorio."/>
    <d v="2017-11-01T00:00:00"/>
    <d v="2019-11-30T00:00:00"/>
    <m/>
    <s v="(12/02/2018) A la fecha no se han recibido avances en el plan de mejoramiento de esta no conformidad._x000a__x000a_28/02/2018 La OCI mediante correo electrónico solicita documentación que soporte seguimiento a la NC._x000a__x000a_05/04/2018 En acta de comité No 16 donde participó profesionales de la ANI, Concesionario e Interventoría, el día 9 de febrero de 2018 se reiteró al Concesionario la solicitud atender el mantenimiento del Puente sobre el Río Magdalena. Al respecto y la posición del Concesionario es que dicho puente esta fuera del Alcance Contractual._x000a__x000a_06/04/2018 La supervisión allegó un acta de reunión que sostuvo con la interventoría y con el concesionario (ver archivo &quot;ACTA DE COMITE TECNICO No. 16 del 9 de febrero del 2018&quot;), en la cual nuevamente se manifestó de parte de la supervisión y de la interventoría que el  concesionario debe hacerse cargo del puente. Por su parte el concesionario reitera que el puente está por fuera del alcance contractual. Con los soportes enviados no se evidencia que la gestión llevada a cabo en torno a esta no conformidad sea sufuciente para que el concesionario se haga cargo del mantenimiento del puente. (Avance: 20%)._x000a__x000a_04/05/2018 Se solicita a la Supervisión, vía correo electrónico, soportes de acciones de mejoramiento para dar cierre a la no conformidad._x000a__x000a__x000a_06/06/2018- Vía correo electrónico se solicitaron evidencias de seguimiento al cierre al plan de mejora para cerrar la no conformidad _x000a__x000a_04/07/2018 - Se allego lista de asistencia de la ANI con el Concesionario de una reunión para tratar el asunto del Puente Ospina Pérez en la cual se evidencia gestión por parte de la Supervisión. Se solicita copia del acta de la reunión y sigue pendiente evidencias del mantenimiento rutinario del mismo.  (Avance 30%)_x000a__x000a_04/09/2018 - Se solicitó el avance del plan de mejoramiento a la supervisión del proyecto._x000a__x000a_05/09/2018: La Interventoría del proyecto realizó un informe técnico jurídico y allegado a la Entidad mediante radicado ANI No. 2018-409-070676-2 del 16/07/2018; con base en este infome se solicitó a la Vicepresidencia de Estructuración de la Entidad mediante memrando con radicado ANI No. 2018-500-011575-3 del 01/08/2018 confirmar si la mencionada estructura se encuentra incluida dentro del Contrato de Concesión No. 4 de 2016. En consecuencia, mediante comunicación ANI No. 2018-200-012837-3 de fecha 27/08/2018, la Vicepresidencia de Estructuración reiteró que el puente en mención hace parte del alcance contractual. Por su parte, la supervisión del proyecto ratificó el plan de mejoramiento y reprogramó las fehcas de finalización._x000a__x000a_22/11/2018 Se realizó reunipon con la supervisión con el fin de presentar los nuevos avances en la ejecución del plan de mejoramiento, consistentes en la conminación al concesionario en el cumplimiento de sus obligaciones de mantenimiento del puente Mariano Ospina Pérez, así como para conminar a la Inteventoría para requerir al Concesionario en este sentido. Con base en lo anterior, la supervisión solicitó ajustar el plazo de finalización del plan de mejoramiento, quedando pendiente la evidencia documental para reprogramar la finalización del plan._x000a__x000a_23/11/2018 Se recibió la evidencia documental faltante y se reprogramó la fecha de finalización del plan._x000a__x000a_04/07/2019 En reunión del 14/05/2019 La Supervisión informó sobre la radicación de la solicitud de inicio de proceso administrativo sancionatorio (radicado ANI No. 2019-500-006278-3 del 25 de abril de 2019) al Concesionario por presunto incumplimiento al mantenimiento del puente vehicular Mariano Ospina Perez ubicado sobre el Río Magdalena._x000a__x000a_Posteriormente, solicitó modificar el plan de mejoramiento, retirando la acción titulada “Remitir evidencias del mantenimiento rutinario” (en referencia al puente Ospina Pérez), pues la Supervisión ha venido evidenciando su gestión hasta la solicitud de inicio de proceso sancionatorio._x000a__x000a_Al respecto, la Oficina de Control Interno recomienda evidenciar que el GIT de procesos sancionatorios validó la solicitud y dio inicio al proceso sancionatorio._x000a__x000a_07/07/2019 Mediante correos electrónicos del 26/06/2019 y 04/07/2019 la Supervisión presentó evidencia de la citación al Concesionario de la “Audiencia de la que trata el Artículo 86 de la Ley 1474 de 2011” con radicado ANI No. 2019-707-080626-1, mediante el cual se evidencia el inicio del proceso administrativo sancionatorio, dando por concluidas las acciones de mejoramiento en cabeza de la supervisión del proyecto. Por lo anterior, se da cierra a la no conformidad."/>
    <n v="1"/>
    <x v="0"/>
    <m/>
    <n v="11"/>
    <n v="2019"/>
    <m/>
    <m/>
    <s v="Auditoría Interna a Proyectos"/>
    <m/>
  </r>
  <r>
    <n v="3518"/>
    <n v="237"/>
    <x v="4"/>
    <s v="La entidad incumplió  con el giro oportuno de los aportes al patrimonio autónomo constituido para el manejo de los recursos del proyecto Ruta del Sol I de acuerdo con lo expuesto en el numeral 4.3.1.1 del presente informe, por cuanto estos deben desembolsarse cada año en cumplimiento de lo establecido  en la sección 12.03 del contrato 002 de 2010 en cuyo aparte se estableció:_x000a_ Desembolso de los aportes INCO al Patrimonio autónomo._x000a_(a) La contribución de cada uno de los Aportes INCO a la cuenta Aportes INCO del Patrimonio Autónomo se hará en pesos corrientes  de la fecha del respectivo aporte, el cual se efectuará a más tardar el 31 de diciembre de cada vigencia fiscal._x000a__x000a_Para la vigencia 2016 la entidad debió girar el valor de $ 242.138.273 $ 2008  y giró únicamente $ 22.159.690.760 $ 2008, quedando pendiente por girar el valor de $ 219.978.583.234,  los cuales a precios corrientes de 2017 ascienden a $ 271.421.407.058, (Datos tomados de la comunicación N° 2017-500-013741-3 de octubre 2 de 2017 del gerente financiero de la VEJ), se observa que estos valores han sido ajustados con el IPC de acuerdo con lo establecido en el literal b) de la sección 12.03 del contrato 002de 2010._x000a__x000a_(b) La contribución de cada uno de los aportes INCO a la cuenta Aportes INCO expresados en pesos del 31 de diciembre de 2008 se convertirá  a pesos de la fecha de la contribución de acuerdo con la variación del IPC del mes inmediatamente anterior  a la fecha de la contribución._x000a__x000a_Adicionalmente se puede llegar a generar un posible detrimento patrimonial en la medida en que se requiera realizar el pago al concesionario con estos recursos, que corresponden a la etapa de operación y mantenimiento del proyecto._x000a__x000a_Es  importante tener en cuenta que los argumentos del presente informe se fundan  en el periodo comprendido entre el 1°de enero y el 30 de septiembre de 2017, por lo cual podrían sobrevenir hechos que superen las anteriores observaciones, y no conformidades. "/>
    <s v="Destinación o uso inadecuado de recursos del proyecto"/>
    <m/>
    <m/>
    <s v="Financiero"/>
    <s v="ALGUNOS PROCESOS"/>
    <x v="3"/>
    <s v="VAF - VPRE"/>
    <s v="Daniel Felipe Sáenz Lozano"/>
    <s v="OCTUBRE DE 2017"/>
    <s v="OCTUBRE"/>
    <n v="2017"/>
    <m/>
    <m/>
    <s v="Acción correctiva"/>
    <s v="1. Acta de entrega del 15 de septiembre de 2022 2. Acta de reversión del 15 de septiembre de 2022 3. Liquidación del contrato de concesión No. 002 de 2010"/>
    <s v="29/08/2019"/>
    <s v="29/02/2024"/>
    <m/>
    <s v="31/07/2019 Mediante correo electrónico del 26 de julio se le comunicó a la supervisora del proyecto RS1 donde se le solicita reenviar el plan. (Luz Jeni Fung Muñoz)_x000a__x000a_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_x000a__x000a_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_x000a__x000a_22/03/2022 De acuerdo a instrucciones de la jefatura se reasigna la responsabilidad de la gestión de esta No Conformidad pasando de Luz Jeni Fung Muñoz a Daniel Felipe Sáenz Lozano por contener temas técnicos. (Juan Diego Toro Bautista)_x000a__x000a_27/03/2023 Mediante memorando con radicado ANI No. 20231020043973 del 22-03-2023 se hizo solicitud a la Vicepresidencia Ejecutiva de evidencias que acrediten el cumplimiento del plan de mejoramiento. (Daniel Felipe Sáenz Lozano)_x000a__x000a_3/04/2023  -Modificación plan- Mediante memorando con radicado ANI No. 20235000050293 del 31-03-2023 la Vicepresidencia Ejecutiva solicitó modificación del plan de mejoramiento. (Daniel Felipe Sáenz Lozano)_x000a__x000a_3/04/2023  -Modificación de fecha- Mediante memorando con radicado ANI No. 20235000050293 del 31-03-2023 la Vicepresidencia Ejecutiva solicitó prorrogar la fecha de terminación del plan de mejoramiento hasta el 31-10-2023. (Daniel Felipe Sáenz Lozano)_x000a__x000a_3/04/2023 Mediante memorando con radicado ANI No. 20235000050293 del 31-03-2023 la Vicepresidencia Ejecutiva aportó el acta de reversión y entrega del corredor Ruta del Sol 1; lo que acredita el cumplimiento de dos de tres acciones de mejoramiento. (Daniel Felipe Sáenz Lozano)_x000a__x000a_4/04/2023 Lo anterior se reportó a la Vicepresidencia Ejecutiva a través del memorando ANI No. 20231020050923 del 04-04-2023. (Daniel Felipe Sáenz Lozano)_x000a__x000a_5/10/2023 Mediante correo electrónico se solicitó a la Líder del Equipo de Coordinación y Seguimiento evidencias del cumplimiento de la tercera acción de mejoramiento, teniendo en cuenta que la fecha de terminación del plan de mejoramiento se cumple el 31-10-2023. (Daniel Felipe Sáenz Lozano)_x000a__x000a_9/10/2023  -Modificación de fecha- Mediante correo electrónico del 09-10-2024 la Líder del Equipo de Coordinación y Seguimiento de Ruta del Sol 1 informa que se estima que el acta de liquidación del contrato de concesión No. 002 de 2010 este suscrita para el 29-02-2024. (Daniel Felipe Sáenz Lozano)_x000a__x000a_21/02/2024 Mediante correo electrónico se solicitó a la Líder del Equipo de Coordinación y Seguimiento del Proyecto Ruta del Sol 1 evidencias de cumplimiento del plan de mejoramiento.  (Daniel Felipe Sáenz Lozano)_x000a__x000a_22/02/2024 Mediante correo electrónico del 21-02-24 la Líder del Equipo de Supervisión remitió copia del acta de liquidación del contrato de concesión No. 002 de 2010, lo que acredita el cumplimiento del plan de mejoramiento. (Daniel Felipe Sáenz Lozano)_x000a__x000a_28/02/2024 Se dio respuesta al memorando con radicado ANI No. 20245020038183 del 27 de febrero de 2024, notificando cumplimiento del plan de mejoramiento. (Daniel Felipe Sáenz Lozano)"/>
    <n v="1"/>
    <x v="2"/>
    <m/>
    <n v="2"/>
    <n v="2024"/>
    <m/>
    <m/>
    <s v="Auditoría Interna"/>
    <s v="https://anionline.sharepoint.com/:f:/s/PMPMotor/EpiJRZBfi1FFovwZaUn1bLABuvx-cC2R20UCwc3Ti2VR4Q?e=tRJbg4"/>
  </r>
  <r>
    <n v="3523"/>
    <n v="242"/>
    <x v="4"/>
    <s v="1. vicepresidencia de estructuración: En el contrato de concesión 001 de 2017, se plantea el condicionamiento de la realización de las obras de la UF1 (carrera séptima calle 245 hasta La Caro) a la aprobación de la Alcaldía de Bogotá de las obras subsiguientes (entre la calle 245 y calle 183); generar escenarios de definición por terceros afecta de manera drásticas los contratos de concesión y pone en riesgo la realización de las obras allí señaladas, esto va en contravía del principio de planeación en la contratación estatal y abre la puerta a distorsiones en el alcance de los contratos."/>
    <s v=""/>
    <m/>
    <m/>
    <s v="Técnico"/>
    <s v="ESTRUCTURACIÓN DE PROYECTOS DE INFRAESTRUCTURA DE TRANSPORTE"/>
    <x v="2"/>
    <s v="IP accesos norte"/>
    <s v="Adriana Barrios Rodríguez"/>
    <s v="NOVIEMBRE DE 2017"/>
    <s v="NOVIEMBRE"/>
    <n v="2017"/>
    <m/>
    <m/>
    <s v="Acción correctiva"/>
    <s v="Acciones correctivas:_x000a_1. Montar pliegos de licitación en SECOP de Accenorte II en el cuarto trimestre de 2019. (50%). 31-12-2020_x000a_Acciones preventivas:_x000a_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
    <d v="2017-11-30T00:00:00"/>
    <d v="2021-03-31T00:00:00"/>
    <m/>
    <s v="El 6 de diciembre de 2017 se llevó a cabo mesa de trabajo con la participación de la oficina de control interno y la vicepresidencia de estructuración. Allí, esta última expuso que la vialidad del proyecto se definirá a mediados de febrero de 2018. Por su parte, la oficina de control interno recomendó estructurar proyectos que no estén condicionados a deciiones de terceros._x000a__x000a_06/06/2018- Vía correo electrónico se solicitaron evidencias de seguimiento al cierre al plan de mejora para cerrar la no conformidad _x000a__x000a_21/06/2018 – La VE allega a la OCI el oficio de remisión documentos actualizados, estudios y diseños etapa de factibilidad. APP Proyecto de iniciativa Publica Accesos Norte Fase II al IDU. Pendiente el pronunciamiento por parte de ellos para radicar el Ministerio de Hacienda. Se notifica por correo electrónico. _x000a__x000a_27/09/2018 – Esta oficina (OCI) envía correo electrónico solicitando allegar evidencia de la gestión para dar cierre a la no conformidad. Se solicita proponer nueva fecha de cierre a la no conformidad que supero el tiempo establecido. _x000a__x000a_25/10/2018 Se recibio correo de la Vicepresidencia de Estructuración el 1/10/2018 donde se adjunta lo siguiente: _x000a_• Comunicación respuesta del IDU rectificando que el Alcance del proyecto es el requerido por el Distrito._x000a_• Oficio de radicación al Ministerio de Hacienda y Crédito Público – MHCP, del Proyecto APP Accesos Norte Fase II_x000a_Una vez reunidos con los gestores de la Vicepresidencia de Estructuración el día 22/10/2018, comentan que el proyecto cambió de iniciativa privada a iniciativa pública y que las gestiones asociadas a la compra de los estudios se dieron por cuenta de la necesidad del proyecto para Bogotá; debido a esto se estan definiendo alcance y financiación del mismo ya que las condiciones iniciales cambiaron y se trabaja con el IDU para definir esta situación como parte de dejar plenamente establecido el alcance del proyecto sin lugar a decidir cuales obras se realizaran una vez otorgada la APP como sucedio en Accesos Norte 1. Se solicita ampliación de plazo para remitir la información final a diciembre de 2018 ya que depende de reuniones con la Gobernación de Cundinamarca ya que es necesario hacer un incremento gradual de la tarifa del peaje Los Andes._x000a_Hasta tanto no se defina el alcance del proyecto no se dará cierre a la no conformidad. _x000a__x000a_17/12/2018 Se solicita vía correo electrónico avances respecto al cierre de la no conformidad, a la fecha no se ha recibido retroalimentación al respecto._x000a__x000a_26/12/2018 Por medio de correo electronico la VEST allega una descripcion de la gestion realizada para establecer el alcance del proyecto y asi cumplir con el cierre de la no conformidad; de la misma manera se solicita a esta oficina (OCI) que se extienda el plazo para cerrar la no conformidad al 30/06/2019. _x000a__x000a_29/05/2019 El 24/05/2019 se adelantó mesa de trabajo con la participación de la Oficina de Control Interno y la Vicepresidencia de Estructuración con el fin de modificar el plan de mejoramiento, el cual quedó de la siguiente manera:_x000a__x000a_Acciones correctivas:_x000a__x000a_1. Evidenciar manifestación escrita del Distrito o ANI en octubre de 2019 rectificando construcción de segunda calzada sobre la carrera séptima, entre la calle 200 y la calle 245. 33% (Fecha compromiso: 4/11/2019)_x000a_2. Montar pliegos de licitación en SECOP de Accenorte II en el cuarto trimestre de 2019. (Fecha compromiso: 31/12/2019)_x000a__x000a_Acciones preventivas:_x000a__x000a_1. Evidenciar que no se esta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Fecha compromiso: 28/06/2019)_x000a__x000a_Con base en la modificación del plan de mejoramiento se reajusta porcentaje de avance a 0%._x000a_ (Daniel Felipe Sáenz Lozano)_x000a__x000a_11/07/2019 El 25 de junio de 2019 se llevó a cabo reunión con el equipo de estructuración encargado de la iniciativa Accesos Norte de Bogotpa Fase II, en el marco de la auditoría de la Oficina de Control Interno al proyecto de iniciativa privada Accesos Norte de Bogotá. En la reunión se dicutió el avance del plan de mejoramiento y posteriormente se presentaron soportes de la ejecución de la acción preventiva No. 1 a partir del convenio de cooperación No. 006 de 2019, firmado con el Instituto de Desarrollo Urbano de Bogotá D.C. De esta manera, se actualiza el porcentaje de avance del plan de mejoramiento a un 33%, quedando pendiente evidenciar la ejecución de las acciones correctivas para la fecha de finalización planteada. (Carlos Felipe Sánchez Pinzón)_x000a__x000a_25/10/2019 En reunión con el equipo de estructuración, la Vicepresidencia de Estructuración reporta el estado actual del proceso de estructuración del proyecto de Accesos Norte de Bogotá Fase 2, en la cual se incluyen mecanismos contractuales que garantizan que la ANI como concedente del proyecto, va a tomar las decisiones que lo favorezcan, sin perjuicio de que terceros, como la administración distrital, tengan compromisos u obligaciones que puedan interferir con el alcance inicial del proyecto, teniendo en cuenta que estas están contempladas dentro del contrato._x000a__x000a_Teniendo en cuenta lo anterior y dado que la manifestación escrita del Distrito no depende de la Vicepresidencia de Estructuración, se solicita modificar el plan de mejoramiento de la siguiente forma:_x000a__x000a_Acciones correctivas:_x000a_1. Montar pliegos de licitación en SECOP de Accesos Norte de Bogotá – Fase 2 en el cuarto trimestre de 2019._x000a__x000a_Acciones preventivas:_x000a_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Lo anterior, a partir de los términos del nuevo contrato de concesión en SECOP (Accesos Norte de Bogotá – Fase 2)._x000a_Fecha de finalización: 31/12/2019._x000a_ (Carlos Felipe Sánchez Pinzón)_x000a__x000a_4/02/2020 Mediante correo electrónico del 27 de enero de 2020, se recordó a la Supervisión que la fecha de finalización se encontraba vencida y se solicitó allegar los soportes ejecución de acciones de mejoramiento lo antes posible._x000a_Mediante correo electrónico del 04 de febrero de 2020, se reiteró la solicitud. (Carlos Felipe Sánchez Pinzón)_x000a__x000a_17/04/2020 Mediante correo electrónico del 17 de abril de 2020 se solicitó por tercera vez a la gerencia encargada allegar evidencias de la ejecución de las acciones de mejoramiento y se reiteró que la fecha de finalización se encuentra vencida. (Carlos Felipe Sánchez Pinzón)_x000a__x000a_10/07/2020 La OCI envía memorando N. 2020-102-008613-3 del 10 de julio de 2020 solicitando las evidencias de la realización del Plan de Mejoramiento por parte de la Vicepresidencia de Estructuración, se estableció un plazo de 10 días hábiles para el pronunciamiento de dicha vicepresidencia.  (Adriana Barrios Rodríguez)_x000a__x000a_30/07/2020 La OCI envía solicitud por correo electrónico solicitando respuesta al radicado ANI 20201020086133, visto que la No Conformidad 3523 tiene como fecha de vencimiento el 31 de diciembre de 2019 y los 10 días hábiles de plazo para responder la comunicación se terminaron el 27 de julio. (Adriana Barrios Rodríguez)_x000a__x000a_6/08/2020 Se realizó reunión con la Vicepresidencia de Estructuración el 4 de agosto de 2020 en donde la VEs expuso el estado del contrato a la fecha, con respecto al avance en el plan de mejoramiento propuesto y se acordó lo siguiente: _x000d__x000a__x000d__x000a_- Modificar la segunda acción de mejoramiento, según acta. _x000d__x000a__x000d__x000a_- Incluir en el Plan de Mejoramiento, en cada una de las acciones de mejoramiento el peso del 50% y las fechas de finalización propuestas en el acta. _x000d__x000a__x000d__x000a_Por lo cual el Plan de Mejoramiento quedaría de la siguiente manera: _x000d__x000a__x000d__x000a_Acciones correctivas: _x000d__x000a__x000d__x000a_1. Montar pliegos de licitación en SECOP de Accenorte II en el cuarto trimestre de 2019. (50%). 31-12-2020 _x000d__x000a__x000d__x000a_Acciones preventivas: _x000d__x000a__x000d__x000a_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 _x000d__x000a__x000d__x000a_Adicionalmente, se acordó cambiar  la fecha de finalización en el PMP a 31 de diciembre de 2020. (Adriana Barrios Rodríguez)_x000a__x000a_8/09/2020 Se recibe memorando 20203050107823 del 3 de septiembre de 2020 en donde según acordado en la reunión del 4 de agosto se evidencia el cumplimiento de la acción preventiva, con el trámite del convenio interadministrativo N. 006 de 2019 entre la ANI, el IDU y el distrito capital, por lo cual se cambia el avance del Plan de Mejoramiento al 50%. (Adriana Barrios Rodríguez)_x000a__x000a_1/12/2020 Se realiza seguimiento a través de correo electrónico solicitando avance de la primera acción de mejoramiento  (Adriana Barrios Rodríguez)_x000a__x000a_14/12/2020  -Modificación de fecha- Mediante correo electrónico del 11 de diciembre de 2020 la Vicepresidencia de Estructuración informó que a la fecha se atienden observaciones del Ministerio de Hacienda y Crédito Público. Una vez estas se subsanen se radicará el proyecto en el Departamento Nacional de Planeación para poder abrir el proceso licitatorio. Según la Vicepresidencia de Estructuración, se estima que este trámite finalice el 31 de marzo de 2021.  (Adriana Barrios Rodríguez)_x000a__x000a_23/03/2021 La supervisión remitió por correo electrónico el link del Secop II en donde se evidencia la realización de la primera acción de mejoramiento, con lo cual se completó la realización del plan de mejoramiento y cesó la causa que dio orígen a la No Conformidad, por lo cual se procede a dar cierre a la No Conformidad. (Adriana Barrios Rodríguez)"/>
    <n v="1"/>
    <x v="0"/>
    <m/>
    <n v="3"/>
    <n v="2021"/>
    <m/>
    <m/>
    <s v="Auditoría Interna a Proyectos"/>
    <m/>
  </r>
  <r>
    <n v="3525"/>
    <n v="244"/>
    <x v="4"/>
    <s v="SUPERVISIÓN: 1. No se evidencia una gestión eficaz de control por parte de la supervisión para hacer cumplir al concesionario sus obligaciones del mantenimiento de la ruta nacional 6205 desde el PR96+700 y el municipio de Cisneros (tramo de obras por demanda) en relación con: mantenimiento de obras y señalización; seguridad vial; mantenimiento de la integridad de las vías; actividades de mantenimiento de emergencia, y directrices generales de mantenimiento, las cuales se consignan entre otros en los siguientes apartados:_x000a__x000a_o Apéndice técnico 2, numeral 2.1. Servicios de carácter obligatorio, incisos b), c), d) y e)._x000a_o Apéndice técnico 2, numerales 3.1.5. Seguridad vial y 3.1.6. Integridad del corredor del proyecto._x000a_o Apéndice técnico 2, numeral 3.2.1. Manual de operación, viñetas 1, 4 y 5._x000a_o Apéndice técnico 2, numeral 6.2. Tipos de actuaciones de mantenimiento, actividades de mantenimiento de emergencia._x000a_o Apéndice técnico 2, numeral 6.4. Directrices generales de mantenimiento, obras de protección contra socavación de infraestructura y evaluaciones de resistencia, durabilidad y estabilidad._x000a_o Apéndice técnico 3, numeral 5.3. Seguridad vial_x000a__x000a_Lo anterior, vulnera las responsabilidades de la supervisión de “ejercer acciones de seguimiento y control”, y de “hacer que el contrato se desarrolle de acuerdo a lo establecido”, consignadas en el manual de interventoría y supervisión, numerales 9.2 y 9.3 respectivamente."/>
    <s v=""/>
    <m/>
    <m/>
    <s v="Técnico"/>
    <s v="GESTIÓN CONTRACTUAL Y SEGUIMIENTO DE PROYECTOS DE INFRAESTRUCTURA DE TRANSPORTE"/>
    <x v="0"/>
    <s v=" IP Vías del Nus"/>
    <s v="Mary Alexandra Cuenca Noreña"/>
    <s v="NOVIEMBRE DE 2017"/>
    <s v="NOVIEMBRE"/>
    <n v="2017"/>
    <m/>
    <m/>
    <m/>
    <s v="1. Rehabilitación de 2 Km del tramo de obras por demanda._x000a_2. Realizar actividades de reforzamiento de señalización y dispositivos de seguridad._x000a_3. Continuar actividades de mantenimiento rutinario tales como rocería, remoción de derrumbes entre otros._x000a_4. Realizar el estudio de estabilidad del talud ubicado en el K23+480._x000a_5. Realizará la contratación de los diagnósticos estructurales de los puentes La Negra, La Selva y Santiago._x000a_6. Iniciar las actividades de reconstrucción del Puente La Conejera."/>
    <d v="2018-01-01T00:00:00"/>
    <d v="2020-06-30T00:00:00"/>
    <m/>
    <s v="(12/02/2017) Este plan de mejoramiento surge como producto de la reunión llevada a cabo en la Oficina de Control Interno el 16 de enero de 2017 para discutir la respuesta de la supervisión (rad. No. 20171020167203) frente a las observaciones del informe de auditoría PEI 176, se le dará seguimiento mensual por parte de la OCI._x000a_(28/02/2018) La OCI solicitó por correo electrónico evidencias de acciones para subsanar no conformidad._x000a_(15/03/2018) Se recibió correo de la suipervisión en el cual se informa el plan de acción para el tramo de obras por demanda en 2018 y se da respuesta pormenorizada a las acciones desarrolladas en torno a cada uno de los apartes citados del contrato; sin embargo, la supervisión aclara que &quot;las obligaciones que tiene el Concesionario frente al mantenimiento del tramo de obras por demanda ruta 6205 (tramo Glorieta Barbosa – Cisneros) están dadas por las obras que se determinen de común acuerdo hacer entre las partes, las cuales a su vez dependen del recaudo de Cisneros&quot;._x000a_Adicionalmente, se reitera que mediante memorando con radicado ANI 20183000004863 se respondió a la OCI que la no conformidad no aplica._x000a_(26/03/2018) Se encuentra en revisión la respuesta de la OCI debido a que no se evidencian acciones preventivas que garanticen que no va a volver a ocurrir un siniestro similar al del puente vehicular de La Conejera._x000a_(23/04/2018) Se responde a la supervisión mediante memorando 2018102006323 informando que habiendo revisado los documentos de plan de intevenciones del presenta año en el tramo de obras por demanda y de gestión en cada uno de los apartes señalados de contrato, aún se considera necesaria la formulación de un plan de mejoramiento que conduzca a prevenir sucesos futuros como el evidenciado en el puente de La Conejera._x000a_(26/04/2018) La supervisión responde mediante memorando 20183000064823 acogiendo las recomendaciones de la OCI._x000a_(30/04/2018) Se envía correo electrónico a la supervisión el formato de PMP con el fin de que ajusten este plan con base en las nuevas acciones de mejoramiento. (avance: 0% - con base en la nueva formulación)._x000a_(07/05/2018) Luego de interlocución con la OCI, vía correo electrónico, la supervisión envía diligenciado el formato de plan de mejoramiento, basándose en el memorando  20183000064823. El plan es aprobado por la OCI con seguimiento periodico de avances. (Avance: 0%)_x000a__x000a_06/06/2018- Vía correo electrónico se solicitaron evidencias de seguimiento al cierre al plan de mejora para cerrar la no conformidad _x000a__x000a_19/06/2018 - En virtud de que las acciones del plan de mejora son a largo plazo, en el momento se encuentran gestionando el proceso para da inicio al plan, por lo cual se seguirá haciendo seguimiento. (Avance 0%)_x000a__x000a_05/02/2019 - Se envió correo electrónico a la supervisión del proyecto, solicitando evidencias de la culminación de las acciones de mejoramiento 1 a la 5. No obstante, el plan de mejoramiento sigue en término, pues la fecha de culminación de la última acción de mejoramiento no se ha vencido._x000a__x000a_(04/04/2019) Se revisó la evidencia aportada mediante correo electrónico por la supervisión, evidenciando un avance del 67%. Se reprogramó la finalización del plan para diciembre de 2019._x000a__x000a_02/04/2020 – En atención al memorando 2020-102-002458-3 por parte de la OCI, mediante correo electrónico la supervisión solicito ampliar el plazo para el cumplimiento del plan de mejoramiento hasta el 30 de junio de 2020, debido a que se habían adelantado las actividades de contratación por parte del concesionario, sin embargo, debido a la contingencia del COVID 19 no fue posible iniciar las obras. (60%)_x000a__x000a_08/07/2020 – Se remitió correo electrónico al equipo de supervisión solicitando evidencias del cumplimiento de los planes de mejora de las no conformidades 3525, 3810 y 3811 cuyo cumplimiento se venció el 30/06/2020._x000a__x000a_29/07/2020 – No se evidencio soportes para el cumplimiento del plan de mejora de esta no conformidad en el memorando Rad ANI 20203110086063 y teniendo en cuenta la fecha de vencimiento del plan de mejora de esta no conformidad el cual se había extendido hasta el 30 de junio de 2020. Se solicita allegar evidencia de las obras de reconstrucción del Puente La Conejera. De lo contrario, proponer nueva fecha de cierre del plan de mejoramiento. (60% de cumplimiento)"/>
    <n v="1"/>
    <x v="0"/>
    <m/>
    <s v="agosto"/>
    <n v="2020"/>
    <m/>
    <m/>
    <s v="Auditoría Interna a Proyectos"/>
    <m/>
  </r>
  <r>
    <n v="3532"/>
    <n v="251"/>
    <x v="4"/>
    <s v="SUPERVISIÓN: 1. A partir del otrosí No. 2 de 2008, el concesionario ha tomado sus propias decisiones con respecto al plan maestro de inversión ya que se han ejecutado planes bienales sin aprobación de la ANI, lo que ha sido reconocido por la interventoría y por la Entidad; sin embargo, no se cuenta con lineamientos para acotar los tiempos de aprobación de este tipo de planes. Esta situación se mantiene ya que durante la auditoría se evidenció que el concesionario viene adelantando inversiones propuestas en el plan bienal 2017-2018, el cual, a pesar de entregarlo a la Entidad en diciembre de 2016, no cuenta con la aprobación correspondiente. El silencio administrativo de la Entidad podría beneficiar los intereses de explotación comercial del concesionario, más no a la razón de ser de una concesión portuaria, al poner en consideración el artículo 25 de la Ley 80 de 1993."/>
    <s v=""/>
    <m/>
    <m/>
    <s v="Técnico"/>
    <s v="GESTIÓN CONTRACTUAL Y SEGUIMIENTO DE PROYECTOS DE INFRAESTRUCTURA DE TRANSPORTE"/>
    <x v="0"/>
    <s v="Sociedad Portuaria Regional de Buenaventura"/>
    <s v="Ivan Mauricio Mejia Alarcon"/>
    <s v="NOVIEMBRE DE 2017"/>
    <s v="NOVIEMBRE"/>
    <n v="2017"/>
    <m/>
    <m/>
    <s v="Acción correctiva"/>
    <s v="1. Presentar resolución de aprobación de plan bienal 2017-2018._x000a__x000a_2. Realizar mesas de trabajo en conjunto con Supervisión, Interventoría y Concesionario para imputar inversiones al plan maestro de inversión."/>
    <d v="2017-11-27T00:00:00"/>
    <d v="2018-12-31T00:00:00"/>
    <s v="Abril 5 de 2018: _x000a_A través de correo electrónico se remite los respectivos soportes de la gestión adelantada por el equipo de apoyo a la supervisión a fin de subsanar la No conformidad. _x000a__x000a_Se anexa: _x000a_-Acta de reunión 16112018_x000a_-Acta de reunión 02112018_x000a_-Acta de reunión 19102018_x000a_-Resolución 2819 de 2018_x000a_"/>
    <s v="04/12/2017 Se definió plan de mejoramiento a partir de mesa de trabajo del 4 de diciembre de 2017._x000a__x000a_15/03/2018 Se recibe actualización de plan de mejoramiento indicando que la no conformidad se subsanará el 31-07-2018._x000a__x000a_21/03/2018 La OCI notifica por correo electrónico que continúa a la espera de acciones que evidencien gestión para subsanar la no conformidad._x000a__x000a_26/03/2018 Se recibe mediante comunicacion con radicado ANI No. 20183030052743 plan de mejoramiento actualizado._x000a__x000a_05/07/2018 - Se evidencia gestión por parte de la supervisión para darle cierre a la o conformidad. Pendiente instructivo de Buenas Prácticas para la Aprobación de Planes Bianuales. (Avance 50%)_x000a__x000a_26/09/2018 – Esta oficina (OCI) envía correo electrónico solicitando allegar y evidencia de la gestión de la no conformidad para dar cierre a la no conformidad, de no ser asi modificar fecha del cierre del plan._x000a__x000a_02/11/2018 Vía correo electrónico la Supervisión solicita modificación del plan de mejoramiento con las siguientes acciones: 1. Presentar resolución de aprobación de Plan Bienal 2017-2018, y  2. Realizar mesas de trabajo en conjunto con la supervisión, la interventoría y el concesionario a fin de imputar las inversiones al plan maestro. Estableciendo 31 de diciembre de 2018 como fecha de cierre._x000a__x000a_05/12/2018 Vía correo electrónico se solicitó a la Supervisión evidencias de cumplimiento de plan de mejoramiento en vista de próximo vencimiento de plazo._x000a__x000a_05/04/2019 Vía correo electrónico se remiten los soportes de acuerdo al ajuste del plan de mejoramiento acordado el 2 de noviembre de 2018 entre la OCI y la supervisión del proyecto, con lo cual se da por superada la No Conformidad, no obstante se reitera a la supervisión del proyecto que debe adelantarse una estrategia de mejora respecto a las aprobaciones de los planes bienales en oportunidad ya que se sigue detectando que se suscribe la resolución una vez concluido el periodo aprobado, en este caso el plan bienal 2017-2018 se aprueba mediante resolución 2819 del 24 de diciembre de 2018, evidenciando que se aprueba el plan cuando ya se culmina la vigencia de lo aprobado. "/>
    <n v="1"/>
    <x v="0"/>
    <m/>
    <s v="Marzo "/>
    <n v="2019"/>
    <m/>
    <m/>
    <s v="Auditoría Interna a Proyectos"/>
    <m/>
  </r>
  <r>
    <n v="3538"/>
    <n v="257"/>
    <x v="4"/>
    <s v="Se observó el incumplimiento de la entrega de los inventarios asociados a los archivos y documentos correspondientes a los funcionarios desvinculados de la entidad. Por lo anterior se evidenció el incumplimiento del artículo 15 de la Ley 594 de 2000. Esta no conformidad debe ser atendida por la vicepresidencia jurídica y vicepresidencia administrativa y financiera. - archivo -"/>
    <s v=""/>
    <m/>
    <m/>
    <s v="Administrativo"/>
    <s v="GESTIÓN ADMINISTRATIVA Y FINANCIERA"/>
    <x v="5"/>
    <s v="Grupo Interno de Trabajo Administrativo y Financiero"/>
    <s v="Yuly Andrea Ujueta Castillo "/>
    <s v="DICIEMBRE DE 2017"/>
    <s v="DICIEMBRE"/>
    <n v="2017"/>
    <m/>
    <m/>
    <s v="Acción correctiva"/>
    <s v="Plan de acción a través el memorando interno 2019-409-003113-3 _x000a__x000a_Comunicación a los vicepresidentes y coordinadores de grupo informando la obligatoriedad_x000a__x000a_En caso de incumplimiento atender de conformidad con el Decreto 2578 de 2012."/>
    <d v="2018-03-01T00:00:00"/>
    <d v="2018-06-30T00:00:00"/>
    <s v="08/02/2019: Se remitieron 2 circulares informando a toda la entidad y correos electrónicos especificos a personal retirado.  No se presentó en el año 2018 denuncia por no entrega de archivos."/>
    <s v="27/02/2018: La acción de mejora es procedente. Se realizará el seguimiento de su ejecución y avance en el mes de abril. Se envia correo con las observaciones al a´rea involucrada._x000a__x000a_08/02/2019: Para el cierre de esta no conformidad, se debe enviar la comunicación enviada a las vicepresidencias._x000a__x000a_Reporte de los archivos entregados y/o los casos reportados a control interno disciplinario._x000a__x000a_13/02/2018: De acuerdo con la información remitida por el área involucrada,  se evidenció que la Entidad generó una circular donde Procuraduría General de la Nación y el Archivo General de la Nación establecen directrices para efectuar la entrega de archivo. _x000a_Este documento se encuentra radicado bajo el No. 20184090000234 del 8 de agosto de 2018._x000a_Consecuente con lo anterior, se observó el cumplimiento del plan de mejoramiento propuesto para generar el cierre de esta auditoría."/>
    <n v="1"/>
    <x v="0"/>
    <m/>
    <s v="FEBRERO"/>
    <n v="2019"/>
    <m/>
    <m/>
    <s v="Auditoría Interna"/>
    <m/>
  </r>
  <r>
    <n v="3539"/>
    <n v="258"/>
    <x v="4"/>
    <s v="No se observó la realización de capacitaciones dirigida a los funcionarios de archivo durante el año 2017. Por lo anterior, se evidenció el incumplimiento del artículo 18 de la Ley 594 de 2000. - archivo-"/>
    <s v=""/>
    <m/>
    <m/>
    <s v="Administrativo"/>
    <s v="GESTIÓN ADMINISTRATIVA Y FINANCIERA"/>
    <x v="5"/>
    <s v="Grupo Interno de Trabajo Administrativo y Financiero"/>
    <s v="Yuly Andrea Ujueta Castillo "/>
    <s v="DICIEMBRE DE 2017"/>
    <s v="DICIEMBRE"/>
    <n v="2017"/>
    <m/>
    <m/>
    <s v="Acción correctiva"/>
    <s v="_x000a_Plan de acción a través el memorando interno 2019-409-003113-3 _x000a__x000a_En el 2018 los funcionarios de archivo se inscribirán en capacitaciones sin costo para la entidad."/>
    <d v="2018-06-01T00:00:00"/>
    <d v="2018-08-31T00:00:00"/>
    <s v="08/02/2019: El personal del archivo asistió a capacitación programada por Talento Humano pero no les dieron certificación de asistencia, se tenía progamado asistir a la de prevención de desastre en el Archivo General de la Nación pero ellos finalmente no la realizaron. "/>
    <s v="27/02/2018: La acción de mejora es procedente. Se realizará el seguimiento de su ejecución y avance en el mes de abril._x000a__x000a_Revisar si estas capacitaciones se encuentran en el PIC de la entidad._x000a__x000a_08/02/2019: Para el cierre de esta auditoría se debe enviar registro de asistencia a las capacitaciones._x000a__x000a_En el año 2019, la Entidad cuenta con estas capacitaciones? - Se envia correo con las observaciones al a´rea involucrada._x000a__x000a_13/02/2019: De acuerdo con el correo electrónico suministrado por el área de archivo, el 8 de febrero de 2019, se evidenció que el personal de archivo asistió a las siguientes capacitaciones:_x000a_1. Bienes de interés cultural con carácter patrimonial con carácter patrimonial archivístico_x000a_2. Aseguramiento de la gestión – Historias_x000a_3. Ruta de inspección, seguimiento y control de la función archivística._x000a_Estas capacitaciones se realizaron a través de video conferencia los días 26 de abril de 2018, 2 de mayo de 2018 y 21 de mayo de 2018 con el SENA._x000a_Consecuente con lo anterior, se realiza el cierre de esta no conformidad."/>
    <n v="1"/>
    <x v="0"/>
    <m/>
    <s v="FEBRERO"/>
    <n v="2019"/>
    <m/>
    <m/>
    <s v="Auditoría Interna"/>
    <m/>
  </r>
  <r>
    <n v="3540"/>
    <n v="1"/>
    <x v="5"/>
    <s v="INTERVENTORIA: 1. Respecto al control del TPD reportado por el concesionario, no se evidenció que la interventoría haga los conteos en los términos en los que se pide en el Anexo 4 del contrato de interventoría, en la sección 4.1.2.2 Funciones generales, literal e, área de aforo y recaudo, en donde se requiere:_x000a_• Realizar conteos de vehículos independientes en cada una de las estaciones de peaje, durante un mínimo de siete (7) días consecutivos al mes durante 24 horas para establecer un parámetro de control al TPD reportado por el concesionario."/>
    <s v=""/>
    <m/>
    <m/>
    <s v="Técnico"/>
    <s v="GESTIÓN CONTRACTUAL Y SEGUIMIENTO DE PROYECTOS DE INFRAESTRUCTURA DE TRANSPORTE"/>
    <x v="4"/>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d v="2018-12-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cumplió con su obligación de realizar los conteos de vehículos y su correspondiente comparación y verificación del tráfico del proyecto por peaje y categoría, lo que evidenciaba las diferencias entre lo reportado por el Concesionario y los vehículos que efectivamente pasaban por el peaje. _x000a__x000a_Al respecto, la Oficina de Control Interno evidenció, en los documentos anexos a esa comunicación (Rad ANI No. 20193060072783):_x000a_ _x000a_1. Archivos en excel con los resultados de comparaciones por categoría vehicular, entre el tráfico y recaudo reportados por el sistema del Concesionario y lo evidenciado por la Interventoría, para para diferentes periodos en las estaciones de peaje Rió Bogotá y Corzo. _x000a_2. Ejemplos de porcentajes de confiabilidad a partir de las diferencias entre los conteos del Concesionario y de la Interventoría._x000a_3. Cruce de comunicaciones en la ejecución del proyecto con relación a los resultados de las auditorías de tráfico y recaudo._x000a_4. Registro fílmico de la interventoría al paso de vehículos en las estaciones de peaje Río Bogotá y Corzo._x000a_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_x000a_ (Carlos Felipe Sánchez Pinzón)"/>
    <n v="1"/>
    <x v="0"/>
    <m/>
    <s v="mayo"/>
    <n v="2019"/>
    <m/>
    <m/>
    <s v="Auditoría Interna a Proyectos"/>
    <m/>
  </r>
  <r>
    <n v="3541"/>
    <n v="2"/>
    <x v="5"/>
    <s v="INTERVENTORÍA: 2. Pese a que la interventoría avala las actas de aforo presentadas por el concesionario, no se evidenció la forma en la que la interventoría certifica los tráficos vehiculares en cada caseta de peaje. Sin embargo, esta es una obligación consignada en el Anexo 4 del contrato de interventoría, en la sección 4.1.2.2 Funciones generales, literal e, área de aforo y recaudo, según se cita a continuación:_x000a_• Certificar los tráficos vehiculares en cada caseta de peaje y para cada una de las categorías de vehículo para comprobar el cumplimiento de las obligaciones del Concesionario y los demás efectos previstos en este Contrato."/>
    <s v=""/>
    <m/>
    <m/>
    <s v="Técnico"/>
    <s v="GESTIÓN CONTRACTUAL Y SEGUIMIENTO DE PROYECTOS DE INFRAESTRUCTURA DE TRANSPORTE"/>
    <x v="4"/>
    <s v="Fontibón Facatativá los Alpes"/>
    <s v="Carlos Felipe Sánchez Pinzón"/>
    <s v="FEBRERO DE 2018"/>
    <s v="FEBRERO"/>
    <n v="2018"/>
    <m/>
    <m/>
    <s v="Acción correctiva"/>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27/05/2019 Se cambió el plan. Quedando de la siguiente manera: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d v="2018-12-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daba cumplimiento a dicha obligación ya que 1) evidenciaba la existencia de diferentes entre tráfico reportado por el Concesionario y el tráfico reportado por el sistema de peajes y detección electrónica de las estaciones, 2) comparaba los tráficos reportados por el Concesionario con los propios y, 3) en cada informe mensual, reportada el tráfico y recaudo de cada categoría. _x000a__x000a_Al respecto, la Oficina de Control Interno evidenció, en los documentos anexos a esa comunicación (Rad ANI No. 20193060072783): _x000a_1. Archivos en excel con los resultados de comparaciones por categoría vehicular, entre el tráfico y recaudo reportados por el sistema del Concesionario y lo evidenciado por la Interventoría en febrero de 2018 para las estaciones de peaje Rió Bogotá y Corzo. _x000a_2. Copia de formato GCSP-F-009 (informe mensual de recaudo de peajes) correspondiente a febrero de 2018 presentado a la ANI y certificación de evasores correspondiente a ese mismo periodo._x000a_3. Informe mensual de interventoría correspondiente a marzo de 2018, en el cual se le hizo seguimiento al aforo y recaudo correspondiente a febrero de 2018. 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n v="1"/>
    <x v="0"/>
    <m/>
    <s v="mayo"/>
    <n v="2019"/>
    <m/>
    <m/>
    <s v="Auditoría Interna a Proyectos"/>
    <m/>
  </r>
  <r>
    <n v="3542"/>
    <n v="3"/>
    <x v="5"/>
    <s v="INTERVENTORÍA: 3. Teniendo en cuenta que sobre los conteos vehiculares no se lleva un control acorde con las exigencias del contrato de interventoría y sus anexos, no se evidenció un control sobre el recaudo y la evasión, de acuerdo con lo que se estipula en el Anexo 4 del contrato de interventoría, en la sección 4.1.2.2 Funciones generales, literal e, área de aforo y recaudo, lo cual se cita a continuación:_x000a_• Revisar los reportes, estadísticas diarias y la información de tránsito, recaudo y evasión enviada por el Concesionario, con el fin de constatar que el dinero transferido por recaudo corresponda al recaudo de peaje obtenido en cada Caseta de Peaje."/>
    <s v=""/>
    <m/>
    <m/>
    <s v="Técnico"/>
    <s v="GESTIÓN CONTRACTUAL Y SEGUIMIENTO DE PROYECTOS DE INFRAESTRUCTURA DE TRANSPORTE"/>
    <x v="4"/>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d v="2018-12-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daba cumplimiento a dicha obligación ya que 1) mensualmente hacia seguimiento a la información de tráfico y recaudo reportada por el Concesionario y 2) generaba alertas respecto al seguimiento de los evasores por parte del Concesionario._x000a__x000a_Al respecto, la Oficina de Control Interno evidenció, en los documentos anexos a esa comunicación, adicional a lo reportado en la verificación del cierre de las no conformidades No. 3540 y No. 3541 (Rad ANI No. 20193060072783):_x000a_1. Copia de acta de aforo correspondiente al periodo comprendido entre el 1ro de enero y el 31 de diciembre de 2015 (Rad ANI No. 20164090042162) en la que se evidencia seguimiento a la valoración de evasores._x000a_2. Ejemplo de alerta de la Interventoría con relación a la ausencia de reporte de evasores por parte del concesionario en 2016 (Rad ANI No. 20164090427032) y atención por parte del Concesionario (Rad GG-1182-16)._x000a_3. Informe mensual No. 32 de interventoría, correspondiente al periodo de junio de 2015, en el que se evidencia seguimiento al registro de vehículos evasores._x000a_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n v="1"/>
    <x v="0"/>
    <m/>
    <s v="mayo"/>
    <n v="2019"/>
    <m/>
    <m/>
    <s v="Auditoría Interna a Proyectos"/>
    <m/>
  </r>
  <r>
    <n v="3543"/>
    <n v="4"/>
    <x v="5"/>
    <s v="INTERVENTORÍA: 4. No se evidenció que la interventoría haga operativos de control a las casetas de peaje incluyendo conteos secretos de comparación, tal como lo requiere el contrato de interventoría en su Anexo 4, sección 4.1.2.2 Funciones generales, literal e, área de aforo y recaudo, el cual se cita a continuación:_x000a_• Montar y ejecutar operativos de control mediante visita a las casetas de peaje, que incluyan: revisión de libros de asistencia, conteos secretos de comparación, arqueo en las casetas de recolección, revisión de la boletería existente en caseta y oficina, arqueos administrativos, de caja menor y del dinero de recambio, revisión de planillas y registros."/>
    <s v=""/>
    <m/>
    <m/>
    <s v="Técnico"/>
    <s v="GESTIÓN CONTRACTUAL Y SEGUIMIENTO DE PROYECTOS DE INFRAESTRUCTURA DE TRANSPORTE"/>
    <x v="4"/>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d v="2018-12-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d__x000a__x000d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d__x000a__x000d__x000a_La Oficina de Control Interno señaló cumplimiento de la acción de mejoramiento mediante comunicación ANI No. 20181020116183 del 2 de agosto de 2018. 100%_x000d__x000a__x000d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d__x000a__x000d__x000a_En esta comunicación (Rad ANI No. 20193060072783) la Supervisión se pronunció concluyendo que la Interventoría dio cumplimiento a la obligación indicada en la no conformidad ya que ha evidenciado 1) revisión de boletería 2) reporte de conteos por carril 3) revisión de boletería y 4) reportes de arqueo._x000d__x000a__x000d__x000a_Al respecto, la Oficina de Control Interno evidenció, en los documentos anexos a esa comunicación, (Rad ANI No. 20193060072783): _x000d__x000a__x000d__x000a_1. Notificaciones de la Interventoría al Concesionario sobre las auditorías de peaje con, en promedio, 4 días de antelación._x000d__x000a_2. Resultados de las auditorías con los soportes correspondientes, tales como boletas de arqueo._x000d__x000a_En este sentido, el pronunciamiento de la Supervisión, soportado con las evidencias listadas, permite dar por cumplida la acción de mejoramiento. 100%_x000d__x000a__x000d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d__x000a__x000d__x000a_La Oficina de Control Interno señaló cumplimiento de la acción de mejoramiento mediante comunicación ANI No. 20181020116183 del 2 de agosto de 2018. 100%_x000d__x000a__x000d__x000a_En vista de que se ha cumplido el plan de mejoramiento, se da cierre a la no conformidad. 100%. Se notifica mediante comunicación con radicado ANI No. 20191020077723 (Carlos Felipe Sánchez Pinzón)"/>
    <n v="1"/>
    <x v="0"/>
    <m/>
    <s v="mayo"/>
    <n v="2019"/>
    <m/>
    <m/>
    <s v="Auditoría Interna a Proyectos"/>
    <m/>
  </r>
  <r>
    <n v="3544"/>
    <n v="5"/>
    <x v="5"/>
    <s v="INTERVENTORÍA: 5. No se evidenció que la interventoría haga seguimiento en tiempo real a las estaciones de peaje, lo cual es una obligación contractual consignada en el Anexo 4 del contrato de interventoría, sección 4.1.2.2 Funciones generales, literal e, área de aforo y recaudo, y se cita a continuación:_x000a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NI. En caso de ser necesario el traslado de equipos servidores al datacenter de la ANI, estos deberán ser en formato BLADE.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NI o las autoridades los solicite."/>
    <s v=""/>
    <m/>
    <m/>
    <s v="Técnico"/>
    <s v="GESTIÓN CONTRACTUAL Y SEGUIMIENTO DE PROYECTOS DE INFRAESTRUCTURA DE TRANSPORTE"/>
    <x v="4"/>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d v="2018-12-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 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 _x000a_En esta comunicación (Rad ANI No. 20193060072783) la Supervisión se pronunció concluyendo que la Interventoría contaba con cámaras 24 horas en las estaciones de peaje del proyecto, las cuales fueron retiradas cuando finalizó su contrato, es decir en abril de 2018. Asimismo la Supervisión indica que la Interventoría contaba con un monitor en el que se transmitía la señal de las cámaras, al cual se podía acceder con acceso remoto; sin embargo, informa que, teniendo en cuenta que el contrato finalizó en abril de 2018 y las cámaras fueron retiradas, no es posible técnicamente suministrar los soportes de la posibilidad de acceso._x000a__x000a_No obstante lo anterior, la Supervisión indica que ha evidenciado la disponibilidad de acceso remoto y en tiempo real, por parte de la nueva interventoría, a las cámaras instaladas en las estaciones de peaje Corzo y Río Bogotá._x000a__x000a_Al respecto, la Oficina de Control Interno evidenció, en los documentos anexos a esa comunicación, (Rad ANI No. 20193060072783): _x000a_1. Videos de cámaras 24 horas en las estaciones de peaje Corzo y Río Bogotá._x000a_2. Certificado de parte de CONTELEC sobre mantenimiento a las cámaras del contrato de interventoría No. 087 de 2012._x000a_3. Registro fotográfico de los monitores que se habían instalado en las estaciones de peaje Corzo y Río Bogotá.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 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n v="1"/>
    <x v="0"/>
    <m/>
    <s v="mayo"/>
    <n v="2019"/>
    <m/>
    <m/>
    <s v="Auditoría Interna a Proyectos"/>
    <m/>
  </r>
  <r>
    <n v="3545"/>
    <n v="6"/>
    <x v="5"/>
    <s v="INTERVENTORÍA: 6. No se evidenció que la interventoría lleve un inventario socioeconómico del proyecto, lo cual es una obligación consignada en el contrato de interventoría, Anexo 4, sección 4.1.2.2 Funciones generales, literal g, área social:_x000a_• Realizar un inventario socioeconómico sobre la industria, agroindustria y comercio asentado alrededor del derecho de vía, actualizable anualmente."/>
    <s v=""/>
    <m/>
    <m/>
    <s v="Técnico"/>
    <s v="GESTIÓN CONTRACTUAL Y SEGUIMIENTO DE PROYECTOS DE INFRAESTRUCTURA DE TRANSPORTE"/>
    <x v="4"/>
    <s v="Fontibón Facatativá los Alpes"/>
    <s v="Adriana Barrios Rodríguez"/>
    <s v="FEBRERO DE 2018"/>
    <s v="FEBRERO"/>
    <n v="2018"/>
    <m/>
    <m/>
    <s v="Acción correctiva"/>
    <s v="1. Solicitar a la Interventoría R &amp; Q Servinc que modifique el valor de la factura No. 122, que corresponde al último periodo de pago, descontando el valor correspondiente a la actividad que no se ejecutó._x000a_2. Expedición de factura No. 122 por parte de R &amp; Q Servinc, descontando el respectivo valor de las actividades no ejecutadas."/>
    <d v="2018-05-08T00:00:00"/>
    <d v="2020-10-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 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 _x000a_En esta comunicación (Rad ANI No. 20193060072783) la Supervisión indica que la Interventoría no ha evidenciado la elaboración de un inventario socioeconómico. En vista de que la Supervisión no demostró el cumplimiento de la obligación contractual citada en la no conformidad se tiene pendiente adelantar y evidenciar el respectivo procedimiento sobre la garantía de calidad para dar cierre a la no conformidad. 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La Oficina de Control Interno señaló cumplimiento de la acción de mejoramiento mediante comunicación ANI No. 20181020116183 del 2 de agosto de 2018. 100%_x000a__x000a_En vista de que se han cumplido 2/3  del plan de mejoramiento se reporta un avance del 66%. Se solicita actualizar fecha de terminación debido a que el plan de mejoramiento se encuentra vencido. (Radicado ANI No. 20191020077723)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7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las siguientes actividades para liquidar el contrato de interventoría con los descuentos indicados en el plan de mejoramiento: _x000d__x000a__x000d__x000a_1. 12/03/2020: Realización de una audiencia de conciliación extrajudicial ante la Procuraduría 11 en donde se presentó una propuesta conciliatoria que no fue aceptada por el Consorcio R&amp;Q SEVINC _x000d__x000a__x000d__x000a_2. 17/03/2020: la Supervisión remitió un oficio (Rad ANI N. 2020-306-0009206-1) con la trazabilidad de las comunicaciones para continuar con el trámite de la liquidación y último pago, solicitando remisión de la factura. _x000d__x000a__x000d__x000a_3. 29/05/2020: la Supervisión remitió un oficio (Rad ANI N. 2020-306-015158-1) solicitando nuevamente la modificación de la factura 121 para proceder con el pago final _x000d__x000a__x000d__x000a_4. 20/06/2020: la Supervision remitió un oficio (RAd ANI N. 2020-306-017313-1) reiterando las modificaciones en la factura 121 _x000d__x000a__x000d__x000a_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4/09/2020 Se recibe memorando 20203060116503 del 22 09 2020 por parte de la Supervisión, soliicitando el cierre de la No Conformidad, la OCI da respuesta con memorando 20201020117843 del 24 de septiembre de 2020, aprobando el cierre de la No Conformidad.  (Adriana Barrios Rodríguez)"/>
    <n v="1"/>
    <x v="0"/>
    <m/>
    <n v="9"/>
    <n v="2020"/>
    <m/>
    <m/>
    <s v="Auditoría Interna a Proyectos"/>
    <m/>
  </r>
  <r>
    <n v="3546"/>
    <n v="7"/>
    <x v="5"/>
    <s v="INTERVENTORÍA: 7. En relación con la página web de la interventoría, no se evidenció que el proyecto se pueda visualizar en tiempo real. Lo anterior es una obligación contractual consignada en el contrato de interventoría, en el Anexo 4, sección 4.1.2.2 Funciones generales, literal a, área administrativa, y se cita a continuación:_x000a_•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
    <s v=""/>
    <m/>
    <m/>
    <s v="Técnico"/>
    <s v="GESTIÓN CONTRACTUAL Y SEGUIMIENTO DE PROYECTOS DE INFRAESTRUCTURA DE TRANSPORTE"/>
    <x v="4"/>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d v="2018-12-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cumplió con la obligación contractual citada en la no conformidad ya que indica que se contaba con una página de internet, con información exclusiva para el equipo de seguimiento al proyecto, en la cual se podría incluir la información que el apoyo técnico de seguimiento al proyecto solicitara. Con relación a las cámaras, la Supervisión indica que las mismas se encontraban instaladas en las estaciones de peaje del proyecto transmitiendo las 24 horas durante todo el tiempo de la AN._x000a__x000a_Al respecto, la Oficina de Control Interno evidenció, en los documentos anexos a esa comunicación, (Rad ANI No. 20193060072783): _x000a_1. Enlace en la página web de la interventoría con acceso a información compartida con la ANI (http://www.ryqservinc.net/concesiones/concesiones.html usuario onedrive: supervisor.ryqservinc@hotmail.com clave: Supervisorani)_x000a_2. Videos de seguimiento en obra como parte del programa “El residente soy yo”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n v="1"/>
    <x v="0"/>
    <m/>
    <s v="mayo"/>
    <n v="2019"/>
    <m/>
    <m/>
    <s v="Auditoría Interna a Proyectos"/>
    <m/>
  </r>
  <r>
    <n v="3547"/>
    <n v="8"/>
    <x v="5"/>
    <s v="INTERVENTORÍA: 8. Se evidenció que la interventoría en sus formatos de conteo y en los registros de la auditoría a sistemas de conteo del concesionario reportó porcentajes de confiabilidad inferiores al 99%; sin embargo, no se evidenció que la interventoría allegara un informe pormenorizados de los hechos, según lo requiere el contrato de interventoría en su Anexo 4, sección 4.1.2.2 Funciones generales, literal e, área de aforo y recaudo:_x000a_• Estimar y verificar sin previo aviso la confiabilidad de los equipos de control de tránsito. Si la confiabilidad resulta ser inferior al 99%, el interventor deberá efectuar un análisis más pormenorizado de los hechos, con el fin de determinar el grado de confiabilidad en la operación y administración del recaudo de peaje y presentará un informe a la Vicepresidencia de Gestión Contractual de la Agencia Nacional de Infraestructura."/>
    <s v=""/>
    <m/>
    <m/>
    <s v="Técnico"/>
    <s v="GESTIÓN CONTRACTUAL Y SEGUIMIENTO DE PROYECTOS DE INFRAESTRUCTURA DE TRANSPORTE"/>
    <x v="4"/>
    <s v="Fontibón Facatativá los Alpes"/>
    <s v="Adriana Barrios Rodríguez"/>
    <s v="FEBRERO DE 2018"/>
    <s v="FEBRERO"/>
    <n v="2018"/>
    <m/>
    <m/>
    <s v="Acción correctiva"/>
    <s v="1. Solicitar a la Interventoría R &amp; Q Servinc que modifique el valor de la factura No. 122, que corresponde al último periodo de pago, descontando el valor correspondiente a la actividad que no se ejecutó._x000a_2. Expedición de factura No. 122 por parte de R &amp; Q Servinc, descontando el respectivo valor de las actividades no ejecutadas."/>
    <d v="2018-05-08T00:00:00"/>
    <d v="2020-10-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 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indica que la Interventoría no presentó informes pormenorizados cuando la confiabilidad se encontrara por debajo del 99%; razón por la cual, se harpa el descuento correspondiente de la última factura de operación del contrato de interventoría. La Oficina de Control Interno considera que se tiene pendiente adelantar y evidenciar el respectivo procedimiento de descuento para dar cierre a la no conformidad. Asimismo se debe modificar la fecha de terminación debido a que actualmente se encuentra vencida. 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En vista de que se han cumplido 2/3 del plan de mejoramiento se reporta un avance del 66%._x000a_Se notifica mediante comunicación con radicado ANI No. 20191020077723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7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las siguientes actividades para liquidar el contrato de interventoría con los descuentos indicados en el plan de mejoramiento: _x000a__x000a_1. 12/03/2020: Realización de una audiencia de conciliación extrajudicial ante la Procuraduría 11 en donde se presentó una propuesta conciliatoria que no fue aceptada por el Consorcio R&amp;Q SEVINC _x000a__x000a_2. 17/03/2020: la Supervisión remitió un oficio (Rad ANI N. 2020-306-0009206-1) con la trazabilidad de las comunicaciones para continuar con el trámite de la liquidación y último pago, solicitando remisión de la factura. _x000a__x000a_3. 29/05/2020: la Supervisión remitió un oficio (Rad ANI N. 2020-306-015158-1) solicitando nuevamente la modificación de la factura 121 para proceder con el pago final _x000a__x000a_4. 20/06/2020: la Supervision remitió un oficio (RAd ANI N. 2020-306-017313-1) reiterando las modificaciones en la factura 121 _x000a__x000a_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4/09/2020 Se recibe memorando 20203060116503 del 22 09 2020 por parte de la Supervisión, soliicitando el cierre de la No Conformidad, la OCI da respuesta con memorando 20201020117843 del 24 de septiembre de 2020, aprobando el cierre de la No Conformidad.  (Adriana Barrios Rodríguez)"/>
    <n v="1"/>
    <x v="0"/>
    <m/>
    <n v="9"/>
    <n v="2020"/>
    <m/>
    <m/>
    <s v="Auditoría Interna a Proyectos"/>
    <m/>
  </r>
  <r>
    <n v="3548"/>
    <n v="9"/>
    <x v="5"/>
    <s v="SUPERVISIÓN: 1. Teniendo en cuenta los incumplimientos a las obligaciones de la interventoría anteriormente descritos, no se evidencia la gestión efectiva por parte de la supervisión para velar por que el Interventor cumpla con varios de los apartes del contrato de interventoría. En consecuencia, la supervisión no cumple  a satisfacción dos de sus funciones y actividades específicas consignadas en el manual de supervisión e interventoría (ver sección 9.3), las cuales se citan en seguida:_x000a_• Numeral 21. Exigir al interventor el cumplimiento de sus funciones de conformidad con el contrato, y demás documentos que lo conforman y Manual de interventoría._x000a_• Numeral 28. Velar porque el Interventor este desarrollando correctamente el control a las actividades y obligaciones del Contrato de Concesión."/>
    <s v=""/>
    <m/>
    <m/>
    <s v="Técnico"/>
    <s v="GESTIÓN CONTRACTUAL Y SEGUIMIENTO DE PROYECTOS DE INFRAESTRUCTURA DE TRANSPORTE"/>
    <x v="4"/>
    <s v="Fontibón Facatativá los Alpes"/>
    <s v="Adriana Barrios Rodríguez"/>
    <s v="FEBRERO DE 2018"/>
    <s v="FEBRERO"/>
    <n v="2018"/>
    <m/>
    <m/>
    <s v="Acción correctiva"/>
    <s v="Realizar la liquidación del Contrato de Interventoría, donde se evidencie el menor valor en el último pago de_x000a_interventoría, correspondiente a los descuentos de las actividades que no fueron realizadas."/>
    <d v="2018-05-08T00:00:00"/>
    <d v="2020-10-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Cumplir el plan de acción planteado para las No conformidades de la Interventoría (Envío de oficio y memorando)_x000a__x000a_Con la comunicación con radicado ANI No. 20193060072783 del 16/05/2019 se evidenció que se han cumplido 22 de las 24 acciones de mejoramiento propuestas para las 8 no conformidades levantadas a la Interventoría. Se tiene pendiente realizar y evidenciar los descuentos a la Interventoría como consecuencia de no haber realizado un inventario socioeconómico (No conformidad No. 3545) y no haber realizado los informes pormenorizados cuando las confiabilidades del aforo se encontraban por debajo del 99% (No conformidad No. 3547). 92%_x000a__x000a_2.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_x000a_La Oficina de Control Interno señaló cumplimiento de la acción de mejoramiento mediante comunicación ANI No. 20181020116183 del 2 de agosto de 2018. 100%_x000a__x000a_3. Revisión y aprobación del informe mensual de la Interventoría por el equipo de supervisión del proyecto, verificando en este el cumplimiento de sus obligaciones contractuales, registrando el mismo en el formato GCSP-F-202 “Revisión y aprobación informe de interventoría”. Remitir a la Oficina de Control Interno los formatos diligenciados de los meses de abril y mayo de 2018 y solicitar de cierre de la No Conformidad._x000a__x000a_Se evidenció el formato de aprobación de informe de interventoría correspondiente a mayo de 2018. 100%._x000a__x000a_En vista de que se tiene pendiente el cumplimiento total de la acción de mejoramiento 1 se registra un avance total del 66%. Se debe actualizar fecha de terminación ya que el plazo se encuentra vencido. Se notifica mediante comunicación con radicado ANI No. 20191020077723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7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las siguientes actividades para liquidar el contrato de interventoria: _x000a__x000a_1. 17/03/2020: la Supervisión remitió un oficio (Rad ANI N. 2020-306-0009206-1) con la trazabilidad de las comunicaciones para continuar con el trámite de la liquidación y último pago. _x000a__x000a_2. 29/05/2020: la Supervisión remitió un oficio (Rad ANI N. 2020-306-015158-1) solicitando la renovación de la póliza de cumplimiento, dado que ésta debe estar vigente hasta la liquidación del contrato. _x000a__x000a_4. 20/06/2020: la Supervision remitió un oficio (RAd ANI N. 2020-306-017313-1) enviando borrador de acta de liquidación _x000a__x000a_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4/09/2020 Se recibe memorando 20203060116503 del 22 09 2020 por parte de la Supervisión, soliicitando el cierre de la No Conformidad, la OCI da respuesta con memorando 20201020117843 del 24 de septiembre de 2020, aprobando el cierre de la No Conformidad.  (Adriana Barrios Rodríguez)"/>
    <n v="1"/>
    <x v="0"/>
    <m/>
    <n v="9"/>
    <n v="2020"/>
    <m/>
    <m/>
    <s v="Auditoría Interna a Proyectos"/>
    <m/>
  </r>
  <r>
    <n v="3550"/>
    <n v="11"/>
    <x v="5"/>
    <s v="VGC - VEJ: 1. Mediante radicado ANI 20185000011901 del 16 de enero de 2018, la supervisión del proyecto Bogotá (Fontibón) – Facatativá – Los Alpes aprobó el ingreso de un nuevo subdirector técnico y operativo para esta interventoría, con una dedicación del 50% . Sin embargo, este también fungía en ese momento como director de interventoría en el proyecto carretero IP Vías del Nus (con una dedicación del 100% ), hasta que el 23 de enero mediante radicado ANI 20183000019271 fue reemplazado como director de interventoría de dicho proyecto._x000a_No obstante, de acuerdo con los soportes allegados a esta oficina, la supervisión del proyecto Bogotá (Fontibón) – Facatativá – Los Alpes si hizo la comprobación de la dedicación del profesional con la Vicepresidencia de Gestión Contractual, consultando las bases de datos allegadas por esa vicepresidencia en un correo electrónico del 01 de noviembre de 2017; sin embargo, estas bases de datos mostraban que el profesional contaba una dedicación del 50% en el proyecto IP Vías del Nus, por lo que se procedió a autorizar su ingreso._x000a_De acuerdo con esto, el profesional tuvo una dedicación superior al 100%, con lo cual se evidencia inefectividad en el control que se ejerce de manera conjunta entre la Vicepresidencia de Gestión Contractual y la Vicepresidencia Ejecutiva para prevenir que los contratistas de las interventorías contratadas por la ANI superen una dedicación del 100%. Este control es fundamental ya que está directamente relacionado con una obligación consignada en el Manual de Interventoría y Supervisión, sección 9.3. Funciones y actividades específicas de la supervisión, numeral 21:_x000a_• Exigir al interventor el cumplimiento de sus funciones de conformidad con el contrato, y demás documentos que lo conforman y Manual de interventoría."/>
    <s v=""/>
    <m/>
    <m/>
    <s v="Administrativo"/>
    <s v="GESTIÓN CONTRACTUAL Y SEGUIMIENTO DE PROYECTOS DE INFRAESTRUCTURA DE TRANSPORTE"/>
    <x v="3"/>
    <s v="Fontibón Facatativá los Alpes"/>
    <s v="Carlos Felipe Sánchez Pinzón"/>
    <s v="FEBRERO DE 2018"/>
    <s v="FEBRERO"/>
    <n v="2018"/>
    <m/>
    <m/>
    <s v="Acción correctiva"/>
    <s v="1. Manejar en un único archivo en la plataforma OneDrive del correo de la Entidad, la base de datos de los profesionales de las interventorías a cargo de la ANI. Esta base de datos será administrada en VGC por Ingrid Tatiana Calderón Mejía y en la Vicepresidencia Ejecutiva por Nancy Patricia Parra._x000a_2. Las personas designadas por cada Vicepresidencia deberán diligenciar (por medio del formato establecido para ello y que se adjunta) la dedicación del profesional del cual se va a aprobar la hoja de vida para que haga parte de una interventoría. Para el control de la información consultada y diligenciada en la base de datos, dicho formato debe ser firmado por la persona designada por la Vicepresidencia para administrar la base de datos y el líder del equipo de apoyo a la supervisión, que hace la consulta de la dedicación del personal._x000a_3. Remitir por parte de los dos vicepresidentes a todos los líderes de equipo de apoyo a la supervisión y a los supervisores de los contratos de interventoría un memorando circular en el cual se les requiera que antes de aprobar la hoja de vida de un profesional para cualquier interventoría, debe solicitarse a las personas encargadas de la citada base datos, que se verifique la dedicación del profesional para aprobar el ingreso. Lo anterior para que también se tenga actualizada la citada base de datos._x000a_4. Remitir por parte de los dos vicepresidentes a todas las interventorías, una circular aclarando que para la aprobación de la hoja de vida de cualquier persona que se presente para que haga parte de la interventoría, se verificará su porcentaje de dedicación en otros proyectos a cargo de la Entidad y que la misma no debe superar el 100%. Así mismo, requerirles que deben remitir el listado de todo el personal que actualmente labora en cada interventoría con el nombre, cargo y fecha de vinculación. Lo anterior para que se tenga actualizada la citada base de datos."/>
    <d v="2018-06-29T00:00:00"/>
    <d v="2018-12-31T00:00:00"/>
    <m/>
    <s v="(24/04/2018) Se envió correo electrónico a los vicepresidentes Ejecutivo y de Gestión Contractual informando el vencimiento del plazo para enviar el plan de mejoramiento._x000a__x000a_(08/05/2018) Se recibió correo electrónico de la lider del equipo de apoyo a la supervisión, adjuntando borradores de plan de mejoramiento para posterior envío formal._x000a__x000a_(28/05/2018) No se ha recibido plan de mejormaiento, se envía correo electrónico a la lider de equipo de apoyo a la supervisión, solicitando el envío del plan._x000a__x000a_06/06/2018 - Vía correo electrónico se solicitó plan de mejoramiento para subsanar la no conformidad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50%) 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3/11/2018) Por medio de correo electrónico se solicitaron a la supervsión del proyecto los avances en la ejecución del plan de mejoramiento._x000a__x000a_04/02/2019 - Se envió correo electrónico a la supervisión del proyecto, solicitando evidencias de la culminación de los planes de mejormaiento de la no conformidad._x000a__x000a_04/04/2019 - Mediante correo electrónico la supervisión presentó un avance del memorando de respuesta a la Oficina de Control Interno (OCI) en donde evidencia el cumplimiento del plan de mejoramiento y solicita el cierre de la no conformidad. La OCI queda a la espera de la radicación formal del memorando para su revisión y trámirte respectivo, reprogrmando la fecha de finalización del plan de acuerdo con las consideraciones de la supervisión._x000a__x000a_08/04/2019: Se recibió el memorando con radicado No. 20193060055513 informando la ejecución de las acciones de mejoramiento y solicitando el cierre de la no conformidad. Este se encuentra actualmente en revisión por parte de la Oficina de Control Interno._x000a__x000a_29/05/2019 Se dio cierre mediante memorando con radicado ANI No. 20191020067493. (Carlos Felipe Sánchez Pinzón)"/>
    <n v="1"/>
    <x v="0"/>
    <m/>
    <s v="mayo"/>
    <n v="2019"/>
    <m/>
    <m/>
    <s v="Auditoría Interna a Proyectos"/>
    <m/>
  </r>
  <r>
    <n v="3552"/>
    <n v="13"/>
    <x v="5"/>
    <s v="5.1.1 PAGO DE SENTENCIAS JUDICIALES:_x000a__x000a_Dentro de los pagos realizados por este concepto se evidenció que las siguientes sentencias en procesos de reparación directa no fueron pagadas dentro del término establecido por lo que generaron liquidación de intereses, situación que incumple lo establecido en e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
    <s v=""/>
    <m/>
    <m/>
    <s v="Jurídico"/>
    <s v="GESTIÓN JURÍDICA"/>
    <x v="1"/>
    <s v="Grupo Interno de Trabajo Defensa Judicial"/>
    <s v="Yuber Alexander Peña Cárdenas"/>
    <s v="FEBRERO DE 2018"/>
    <s v="FEBRERO"/>
    <n v="2018"/>
    <m/>
    <m/>
    <s v="Acción preventiva"/>
    <s v="1. Procedimiento para el pago de sentencias y conciliaciones con cargo al rubro de funcionamiento._x000d__x000a_2. Instrumento de control del pago realizado por sentencias y conciliaciones._x000d__x000a_3. Reporte semestral de seguimiento al control de pago de sentencias y conciliaciones._x000d__x000a_"/>
    <s v="26/05/2020"/>
    <d v="2020-10-31T00:00:00"/>
    <m/>
    <s v="26/05/2020 Mediante Memorando No. 20207010057823 del 21 de abril de 2020 el GIT Judicial suscribió Plan de Mejoramiento._x000a_El 7 de mayo de 2020 se realizó mesa de trabajo virtual de Seguimiento PMP Vicepresidencia Jurídica / Defensa Judicial, y se informaron el GIT Judicial las siguientes observaciones:_x000a_1. En las acciones de mejora propuestas, no se aplica la metodología para el análisis de causas (SEPG-I-007) adoptada por la Entidad, con el fin de identificar adecuadamente la causa raíz de la situación presentada y generar las acciones pertinentes en el formato de acción correctiva; se solicita establecer la causa raíz de la No Conformidad de acuerdo con la metodología y así, determinar si las acciones propuestas, van encaminadas a corregirla._x000a_2. Las acciones de mejora propuestas, como el procedimiento GEJU-P-012 y el formato GEJU-F-037 son documentos ya establecidos en el Sistema de Gestión Integrado de la ANI desde diciembre de 2017, por lo tanto, no se observan acciones nuevas que contribuyan a que no se vuelva a presentar el incumplimiento._x000a_3. No se observaron acciones de mejora que corrijan el pago inoportuno de las Sentencias y Conciliaciones. por lo que es necesario tener en cuenta lo explicado en el numeral 2._x000a_4. El GIT de Defensa Judicial informa que se elaboró el reporte semestral de seguimiento al control de pago de sentencias y conciliaciones con corte al 31 de diciembre de 2019, la OCI considera que es necesario remitirlo a esta oficina, con el fin de hacer el análisis de este. (Yuber Alexander Peña Cárdenas)_x000a__x000a_28/07/2020 Mediante radicado 2020-701-009318-3 del 27/07/2020 la dependencia solicita prórroga hasta el 31 de octubre de 2020. (Andrés Fernando Huérfano)_x000a__x000a_14/09/2021 Mediante correo del 14/09/2021 se solicitó a la VJ, él envió de las evidencias del cumplimiento de las acciones de mejora. (Yuber Alexander Peña Cárdenas)_x000a__x000a_28/09/2021 Mediante correo del 14/09/2021 el GIT Defensa Judicial suministró las evidencias del cumplimiento de las acciones de mejora, así:_x000d__x000a_Acción 1: En el SIG se observa el procedimiento “GEJU-P-012 Gestión del cumplimiento de sentencias y conciliaciones y pago de gastos judiciales.”_x000d__x000a_Acción 2: Se eliminó el formato GEJU-F-037 y se creó el formato de control “GEJU-F-043 Formato control de pagos de Sentencias – Conciliaciones – Laudos y gestión de la acción ce repetición.” En versión 1 con fecha de vigencia del 26/06/2020._x000d__x000a_Acción 3: Se remitieron los reportes de control de pagos con cortes al 31/12/2020, 31/06/2020 y 31/12/2020, observando que los dos últimos se realizaron en el nuevo formato GEJU-F-043, en este formato se registra la fecha máxima de pago y la fecha efectiva del pago._x000d__x000a_Por lo anterior, se cierra la No Conformidad. (Yuber Alexander Peña Cárdenas)"/>
    <n v="1"/>
    <x v="0"/>
    <m/>
    <n v="9"/>
    <n v="2021"/>
    <m/>
    <m/>
    <s v="Auditoría Interna"/>
    <m/>
  </r>
  <r>
    <n v="3564"/>
    <n v="25"/>
    <x v="5"/>
    <s v="SUPERVISIÓN: 1. A pesar de que el 25 de noviembre de 2016 se declaró la nulidad del contrato adicional No. 13 y de sus otrosíes 1,2,3 y 4, no se ha definido quien debe asumir la responsabilidad de las obligaciones pendientes de las licencias ambientales del tramo Loboguerrero – Mediacanoa, lo cual no ha permitido que se implementen a cabalidad los requerimientos establecidos en las respectivas licencias ambientales, siendo esto una tarea que debe ejecutar la supervisión del proyecto acorde al numeral 7.6 del Manual de Interventoría y Supervisión (GCSP-M-0002)."/>
    <s v="Deficiencias en gestión institucional y/o interinstitucional"/>
    <m/>
    <m/>
    <s v="Técnico"/>
    <s v="GESTIÓN CONTRACTUAL Y SEGUIMIENTO DE PROYECTOS DE INFRAESTRUCTURA DE TRANSPORTE"/>
    <x v="4"/>
    <s v="Malla vial del valle del cauca y cauca"/>
    <s v="Daniel Felipe Sáenz Lozano"/>
    <s v="MARZO DE 2018"/>
    <s v="MARZO"/>
    <n v="2018"/>
    <n v="20221020116753"/>
    <s v="27/09/2022"/>
    <s v="Acción correctiva"/>
    <s v="1._x0009_Solicitar la subrogación de las Licencias Ambientales del Tramo 7 ante la ANLA, una vez la ANI tenga adjudicatario de la Concesión 5G Buga – Buenaventura (90%)_x000a_2._x0009_Reuniones de información semestrales a partir de junio de 2020 con la oficina de Control Interno para informar sobre el estado de avance del proceso de estructuración (10%)"/>
    <d v="2018-03-22T00:00:00"/>
    <s v="31/12/2022"/>
    <s v="_x000a__x000a_27/09/2022 La No Conformidad se formuló a través del informe de auditoría con memorando ANI No. 20181020050893 del 22 de marzo de 2018, debido a que no se evidenció responsable de subsanar los pendientes de las licencias ambientales del tramo Loboguerrero – Mediacanoa._x000d__x000a__x000d__x000a_A través del plan de mejoramiento el Equipo de Coordinación y Seguimiento del Proyecto Malla Vial del Valle del Cauca y Cauca reportó periódicamente los avances en esta materia a la Oficina de Control Interno, que demandó gestión institucional, en el marco de la estructuración del proyecto de 5G Buga – Buenaventura, así como gestión interinstitucional con entidades como el Instituto Nacional de Vías (INVIAS) y la Autoridad Nacional de Licencias Ambientales (ANLA)._x000d__x000a__x000d__x000a_Asimismo, a través del plan de mejoramiento se demostró que a través de las Resoluciones expedidas por la ANLA con números 278, 279, 280, 281 y 282 del 31 de enero de 2022, se subrogó en el INVIAS la totalidad de los derechos y obligaciones de las licencias ambientales que dieron lugar a la formulación de la No Conformidad._x000d__x000a__x000d__x000a_Lo anterior demuestra que se atacó y se eliminó la causa que dio origen a la No Conformidad; por ende, se declara la efectividad del plan de mejoramiento. (Daniel Felipe Sáenz Lozano)"/>
    <s v="04/05/2018 Mediante comuninación con radicado ANI No. 20185000069743 del 4 de mayo de 2018 la Supervisión del proyecto entregó a la OCI plan de mejoramiento._x000a__x000a_16/05/2018 Se notifica vía correo electrónico que se estará al tanto de seguimiento al cumplimiento de las acciones de mejoramiento._x000a__x000a_06/06/2018- Vía correo electrónico se solicitaron evidencias de seguimiento al cierre al plan de mejora para cerrar la no conformidad _x000a__x000a_21/06/2018 - Mediante correo electronico se solicita evidencias de la gestión que se ha venido ejecutando sobre la cesión de licencias ambientales por parte de la UTDVVCC._x000a__x000a_01/08/2018 – 3564. Mediante memorando 20185000104373 allegado a esta oficina por parte de la Supervisión,  se entrega la trazabilidad de la gestión que se ha llevado acabo para la cesión de las licencias ambientales por parte de UDTVVCC. Se sigue gestionando la Cesión. Esta oficina deberá seguir con el seguimiento periódicamente. (50%) _x000a__x000a_27/09/2018 – Esta oficina (OCI) envía correo electrónico solicitando allegar evidencia de la gestión para dar cierre a la no conformidad. _x000a__x000a_18/10/2018 - Se recibió comunicación con radicado ANI No.  20186050164213 del 11 de octubre de 2018 donde se evidencia que actualmente se están desarrollando mesas de trabajo (instaladas por el Viceministro de Infraestructura del Ministerio de Transporte) para la reversión del proyecto MVVCC, las que tienen como_x000a_finalidad acordar entre el concesionario UTDVVCC y la ANI  una solución a los pendientes ambientales, prediales y sociales del Adicional No. 13, así como a los temas relacionados con la subrogación o cesión de licencias ambientales, actualmente a cargo del Concesionario. La solución a la situación descrita condiciona el cierre de la no conformidad._x000a__x000a_02/11/2018 Vía correo electrónico se recibió copia de la cuarta versión del Acta de Liquidación correspondiente al Adicional No. 13. Continuan pendientes las evidencias sobre la solución a los pendientes ambientales, prediales y sociales de ese adicional, así como a los temas relacionados con la subrogación o cesión de licencias ambientales, actualmente a cargo del Concesionario. _x000a__x000a_29/04/2019 A partir de solicitud recibida mediante comunicación con radicado ANI No.20194000060573 se modificó fecha de terminación de plan de mejoramiento a 30 de julio de 2019.  En esa comunicación el GIT Ambiental de la VPRE indica que a la fecha se encuentra en revisión del área jurídicadocumento mediante el cual se define responsable para atender las obligaciones pendientes que dieron lugar a la no conformidad._x000a__x000a_26/07/2019 Se llevó a cabo reunión en la cual el área ambiental de la Supervisión presenta el estado actual de la problemática y entrega cruce de comunicaciones al respecto, entre Concesionario y ANI (Rads. 20194090620412 del 17 de junio de 2019 y 20196050230911 del 17 de julio de 2019), concluyendo que a la fecha no se ha definido responsable de asumir las obligaciones pendientes de las licencias ambientales del tramo Loboguerrero – Medicanoa. Situación que también hace parte de una solicitud de conciliación, entre la UTDVVCC con la ANLA, iniciada en mayo de 2019, involucrando a Defensa Judicial de la ANI. En virtud de la actual situación de la problemática se propone prórroga de fecha de terminación de plan de mejoramiento para el 15 de diciembre de 2019. El área ambiental de la Supervisión se compromete a entregar, el 31 de julio de 2019, informe con trazabilidad de las actuaciones de la Entidad a julio de 2019._x000a__x000a_En este sentido, se modifica fecha de terminación de plan de mejoramiento para el 15 de diciembre de 2019. (Daniel Felipe Sáenz Lozano)_x000a__x000a_31/07/2019 Mediante memorando No. 20196050112833 del 30 de julio de 2019 se recibe de la Supervisión informe con trazabilidad de actuaciones que buscan la subrogación de las licencias ambientales del tramo Loboguerrero-Mediacanoa, dando cumplimiento al compromiso adquirido en reunión interna del 26 de julio de 2019. Con base en el informe, se concluye que se tiene conocmiento de los pendientes por ejecutar en el marco de las licencias ambientales del Adicional No. 13; sin embargo, no se tiene claridad de quién debe dar cumplimiento a esos pendientes. En ese sentido no se ha subsanado la causa raíz de la no conformidad. (Daniel Felipe Sáenz Lozano)_x000a__x000a_16/12/2019 En reunión del 13 de diciembre de 2019, el área ambiental de la Supervisión presenta el estado actual de la problemática y entrega oficio con radicado No. 20195000372101 del 30 de octubre de 2019, mediante el cual la ANI remitió información sobre licencias, permisos ambientales, estudios y deseños del sector del tramo Mediacanoa – Loboguerrero, a partir de compromiso adquirido en reunión del pasado 21 de octubre de 2019, en el Ministerio de Transporte, con presencia de INVIAS y la ANI. A la fecha INVIAS no se ha pronunciado frente a esta comunicación y continúa la incertidumbre frente al cumplimiento de los pendientes ambientales._x000a__x000a_La OCI recomendó que, una INVIAS se pronuncie frente a la comunicación de la ANI, esto se informe a la Vicepresidencia de Estructuración, quien actualmente analiza la viabilidad de proyectos sobre el corredor Buga – Buenaventura._x000a__x000a_Con base en lo anterior, la Supervisión solicitó modificar fecha de terminación del plan de mejoramiento para el 30 de junio y se compromete a enviar a la OCI informe de gestiones adelantadas para cumplir con el plan de mejoramiento, a más tardar el 20 de diciembre de 2019._x000a__x000a_En este sentido, se modifica fecha de terminación de plan de mejoramiento para el 30 de junio de 2020._x000a_ (Daniel Felipe Sáenz Lozano)_x000a__x000a_18/12/2019 Se cumplió con el compromiso de la reunión del 13 de diciembre de 2019, ta que mediante memorando No. 2019-605-019536-3 se demostraron las acciones adelantadas frente a las licencias ambientales con pendientes del tramo Buga - Buenaventura (Daniel Felipe Sáenz Lozano)_x000a__x000a_04/06/2020 Mediante correo electrónico del 4 de junio de 2020 el apoyo ambiental del Equipo de Supervisión realizó las siguientes precisiones respecto al plan de mejoramiento vigente “Cesión de las licencias ambientales por parte de la UTDVVCC, una vez culminada la etapa de reversión y durante el período de liquidación del contrato. (100%)”:_x000a_ _x000a_•_x0009_La medida actual consiste en solicitar la cesión total de las Licencias Ambientales del sector Buga -  Buenaventura de la Malla antes del 30 de junio de 2020. Sin embargo, a la fecha la ANI, no se puede hacer cargo de las citadas licencias ambientales dado que no tiene como asumir las obligaciones derivadas de la subrogración de las mismas, tales como el pago de los seguimientos, elaboración y radicación de ICA´s y GDB´s, entre otros._x000a_•_x0009_En la medida en que se cuente con un nuevo concesionario la ANI dispondrá a quien se debe ceder las Licencias Ambientales, por lo que era necesario modificar la acción de mejoramiento._x000a_•_x0009_El Grupo de Defensa Judicial señaló que existe un fallo de una acción de cumplimiento que favorece a la ANI por lo que no existe un requerimiento judicial para solicitar la cesión/subrogación de las Licencias Ambientales._x000a_ _x000a_Con base en lo anterior, solicitó ajustar el plan de mejoramiento._x000a_(Daniel felipe Sáenz Lozano)_x000a__x000a_10/12/2020 El 10 de diciembre de 2020 se adelantó reunión con la participación del profesional ambiental y el líder del Equipo de Coordinación y Seguimiento. Allí se comentó que en la estructuración del proyecto se vienen cuantificando los pasivos ambientales, los que serán asumidos por el futuro concesionario del tramo Buga – Loboguerrero. Asimismo, se expuso la gestión interinstitucional para que la ANI no quede con las licencias ambientales en su momento otorgadas para la ejecución del tramo 7 del proyecto Malla Vial del Valle del Cauca y Cauca. Finalmente, se expuso el estado de la liquidación del contrato Adicional No. 13. Se reprogramó reunión de seguimiento para junio de 2021. (Daniel Felipe Sáenz Lozano)_x000a__x000a_17/06/2021 El 17 de junio de 2021 se adelantó reunión con la participación del profesional ambiental y el líder del Equipo de Coordinación y Seguimiento. Allí se comentó que se continúa en estructuración del proyecto 5G Buga – Loboguerrero - Buenaventura y que se ha obtenido retroalimentación de Ministerio de Hacienda y Crédito Público._x000d__x000a__x000d__x000a_Respecto a la gestión para subrogación de las licencias ambientales del tramo Loboguerrero – Mediacanoa a INVIAS, se informa que se ha adelantado gestión interinstitucional con ANLA. Se recibieron evidencias al respecto, tales como la solicitud de la ANI a ANLA sobre concepto sobre la institución jurídica de la subrogación de licencias ambientales (Radicado ANI No. 20216050086991 del 25-03-2021). Se programa reunión de seguimiento para diciembre de 2021._x000d__x000a_  (Daniel Felipe Sáenz Lozano)_x000a__x000a_01/12/2021 Teniendo en cuenta que el plan de mejoramiento vence el 31-12-2021, mediante correo electrónico se propuso reunión de seguimiento para el 07-12-2021.   (Daniel Felipe Sáenz Lozano)_x000a__x000a_07/12/2021  -Modificación de fecha- Dando cumplimiento a la segunda acción de mejora, en reunión del 07 de diciembre de 2021 el Equipo de Coordinación y Seguimiento expuso a la Oficina de Control Interno que:_x000d__x000a__x000d__x000a_1. En octubre de 2021 la ANI publicó en SECOP el proyecto pliego de condiciones para la licitación pública que se adelanta para la contratación del corredor Buenaventura-Loboguerrero-Buga (https:// https://cutt.ly/iRtwy3x); quedando pendiente la publicación de los pliegos definitivos para posteriormente dar paso a la presentación de ofertas de interesados, culminando así en la adjudicación del contrato de concesión. _x000d__x000a__x000d__x000a_2. Respecto a la gestión para subrogación de las licencias ambientales del tramo Loboguerrero – Mediacanoa a INVIAS, se expone que se ha adelantado gestión con dicha entidad para presentar convenio ante la ANLA y así lograr la subrogación. Con el convenio se busca que INVIAS quede con la subrogación total, dejando obligaciones a cargo de la ANI. Se comparten evidencias de esta gestión._x000d__x000a__x000d__x000a_Se programa reunión de seguimiento para junio de 2022 y se establece 31-12-2022 como nueva fecha de terminación del plan de mejoramiento._x000d__x000a_ (Daniel Felipe Sáenz Lozano)_x000a__x000a_21/02/2022 Mediante correo electrónico del 20/02/2022, se reciben las resoluciones mediante las cuales se sobrogaron al Instituto Nacional de Vías las licencias ambientales asociadas al tramo Loboguerrero - Mediacanoa (Res. 00279 del 31 de Enero de 2022, Res. 00280 del 31 de Enero de 2022, Res. 00281 del 31 de Enero de 2022, Res. 00282 del 31 de Enero de 2022 y Res. 00278 del 31 de Ene de 2022). Lo anterior, a pesar de que a la fecha no se tenga adjudicatario de la concesión 5G Buga - Buenaventura, demuestra cumplimiento de la primera acción de mejoramiento, lo que permite dar cierre al mismo. (Daniel Felipe Sáenz Lozano)"/>
    <n v="1"/>
    <x v="0"/>
    <s v="Efectiva"/>
    <n v="9"/>
    <n v="2022"/>
    <m/>
    <m/>
    <s v="Auditoría Interna a Proyectos"/>
    <s v="https://anionline.sharepoint.com/:f:/s/PMPMotor/EszkHE7Ys9BGkhYeK92SCSQBGFarGA3RoZxbSNcv5tqHrg?e=ssTFpJ"/>
  </r>
  <r>
    <n v="3572"/>
    <n v="33"/>
    <x v="5"/>
    <s v="INTERVENTORIA: 1. Se evidencia entrega tardía de los informes de interventoría, lo cual incumple el anexo plan de cargas en su numeral 9.4.1 “Informes. El Interventor deberá presentar informes mensuales de la gestión realizada, sin perjuicio de los demás informes que le solicite la Agencia Nacional de Infraestructura. Preparar y presentar a la Vicepresidencia de Gestión Contractual, Grupo Interno de Carreteras, dentro de los diez (10) días calendario de cada mes…”"/>
    <s v=""/>
    <m/>
    <m/>
    <s v="Técnico"/>
    <s v="GESTIÓN CONTRACTUAL Y SEGUIMIENTO DE PROYECTOS DE INFRAESTRUCTURA DE TRANSPORTE"/>
    <x v="0"/>
    <s v="Pereira - La Victoria"/>
    <s v="Ivan Mauricio Mejia Alarcon"/>
    <s v="ABRIL DE 2018"/>
    <s v="ABRIL"/>
    <n v="2018"/>
    <m/>
    <m/>
    <s v="Acción correctiva"/>
    <s v="Elaboración de comunicado a la ANI, con el fin de solicitar una ampliación del  plazo, que sea  acorde a los plazos contractuales que tiene la concesionaria para la entrega de su informe.                                                                                                                                               (la interventoría tiene los primeros 10 días calendario de cada mes, la concesionaria se toma sus 5 días hábiles; lo que significa un lapso de menos de 2 días para analizar información y generar el informe de interventoría.)"/>
    <d v="2018-05-09T00:00:00"/>
    <d v="2019-06-30T00:00:00"/>
    <s v="Abril 4 de 2019: Se recibe correo de la supervisión del proyecto y se relaciona lo siguiente:_x000a_Con relación a la No conformidad por la Entrega de los informes mensuales de Interventoría, se resalta que el Contrato de Interventoría No.641 de 2017, en la Cláusula 4.2. Informes, literal C Informes Mensuales, establece: _x000a_&quot;El Interventor deberá presentar informes mensuales de la gestión realizada, sin perjuicio de los demás informes que le solicite la ANI. _x000a_Preparar y presentar a la ANI dentro de los quince (15) primeros días calendario de cada mes, (...)&quot;_x000a__x000a_En virtud de lo anterior, la Interventoría del Proyecto Consorcio Desarrollo Vial, radicó los informes mensuales, como se relaciona a continuación:_x000a__x000a_- Informe No.13 correspondiente al mes de diciembre de 2018, mediante radicado ANI No.2019-409-003136-2 del 14 de enero de 2019. _x000a__x000a_- Informe No.14 correspondiente al mes de enero de 2019, mediante radicado ANI No.2019-409-014790-2 del 13 de febrero de 2019. _x000a__x000a_- Informe No.15 correspondiente al mes de febrero de 2019, mediante radicado ANI No.2019-409-026558-2 del 14 de Marzo de 2019. "/>
    <s v="29/05/2018 Se solicitó a la Supervisión plan de mejoramiento de interventoría._x000a__x000a_30/05/2018 Se recibió plan de mejoramiento. A la espera de evidencias de cumplimiento para cerrar no conformidad._x000a__x000a_27/09/2018 – Esta oficina (OCI) envía correo electrónico solicitando allegar evidencia de la gestión para dar cierre a la no conformidad.  _x000a__x000a_19/12/2018 Se recibe por parte del supervisor mediante radicado 20183000202523 del 19 de diciembre los avances en el cumplimiento del plan de mejoramiento del proyecto. _x000a_En virtud de las comunicaciones generadas por la interventoría donde se plantea la dependencia de la elaboración del informe de la remisión de información del concesionario por lo cual la Gerencia Carretera adelantará reunión con la interventoría para definir el caso, se solicita extender el plazo para el cierre de la No Conformidad para el mes de junio de 2019._x000a__x000a_Se recomienda establecer parámetros que permitan cumplir lo dispuesto en el contrato, ya sea con alcances al informe de interventoría con la información que se presenta de manera posterior por la concesión para dar cumplimiento al contrato de interventoría._x000a__x000a_4/4/2019: Se evidencia que se han ajustado los tiempos de entrega atendiendo lo previsto en el contrato; se remiten los informes y radicados de enero, febrero y marzo 2019 cumpliendo lo dispuesto contractualmente por lo cual se puede dar cierre a la NC."/>
    <n v="1"/>
    <x v="0"/>
    <m/>
    <s v="abril"/>
    <n v="2019"/>
    <m/>
    <m/>
    <s v="Auditoría Interna a Proyectos"/>
    <m/>
  </r>
  <r>
    <n v="3576"/>
    <n v="37"/>
    <x v="5"/>
    <s v="Vicepresidencia Jurídica: 1. No se evidencian resultados concretos respecto al siguiente incumplimiento: _x000a_a. Incumplimiento por la no ejecución de la obra definida como Glorieta La Victoria prevista en el Otrosí 23 de 2009."/>
    <s v=""/>
    <m/>
    <m/>
    <s v="Jurídico"/>
    <s v="GESTIÓN JURÍDICA"/>
    <x v="1"/>
    <s v="Pereira - La Victoria"/>
    <s v="Daniel Felipe Sáenz Lozano"/>
    <s v="ABRIL DE 2018"/>
    <s v="ABRIL"/>
    <n v="2018"/>
    <m/>
    <m/>
    <s v="Acción correctiva"/>
    <s v="1._x0009_Solicitar inicio de proceso sancionatorio a GIT Sancionatorios._x000a_2._x0009_En caso de que la sanción no sea procedente, suscripción de contrato de transacción en el que se convenga ajustar tres retornos en compensación por la no construcción de la glorieta La Victoria."/>
    <d v="2018-05-02T00:00:00"/>
    <d v="2019-10-31T00:00:00"/>
    <s v="Abril 4 de 2019: Se recibe correo de la supervisión del proyecto y se relaciona lo siguiente:_x000a_Con relación a la No conformidad por la no ejecución de la obra definida como Glorieta La Victoria, se resalta que la Gerencia Jurídica de la Entidad, en reunión llevada a cabo el 19/03/2019 2:00 pm,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_x000a__x000a_Por otra parte, el Concesionario presentó mediante radicado ANI No.2019-409-017911-2 del 21 de febrero de 2019, para su evaluación, la justificación técnica y jurídica de los retornos construidos en lugar de la Glorieta. _x000a__x000a_La Interventoría, en virtud del requerimiento previo de la Entidad, conceptuó mediante comunicado ANI No.2019-409-030342-2 del 22 de marzo de 2019, sobre la justificación Técnico - Jurídica presentada por el Concesionario. _x000a__x000a_Se tiene programada una reunión entre el Consorcio Desarrollo Vial y el Equipo de Seguimiento del proyecto, para el próximo miércoles 10 de abril de 2019, con el fin de revisar el concepto emitido por la Interventoría."/>
    <s v="29/05/2018 Se recibió plan de mejoramiento. A la espera de evidencias._x000a__x000a_27/09/2018 – Esta oficina (OCI) envía correo electrónico solicitando allegar evidencia de la gestión para dar cierre a la no conformidad.  _x000a__x000a_10/10/2018 Se recibe memorando 20183060163953 en el cual se plantean los avances de gestión para la no conformidad. Se adelanta el inicio de proceso sancionatorio por la no construcción de la Glorieta La Victoria, se cuantifica la multa y se remite a Defensa Judicial para el inicio del proceso sancionatorio. (50%)_x000a__x000a_19/12/2018: Se recibe por parte del supervisor mediante radicado 20183000202523 del 19 de diciembre los avances en el cumplimiento del plan de mejoramiento del proyecto. _x000a_De acuerdo a lo presentado por la supervisión luego de la reunión del 4 de diciembre de 2018 donde el concesionario solicita a la ANI la posibilidad de elaborar un documento de acuerdo, basado en la imposibilidad técnica de realizar la obra en el sitio definido ya que no podria cumplir las especificaciones técnicas del manual de diseño geométrico del Ministerio de Transporte; se evidencia otra posible salida ante el incumplimiento evidencia; sin embargo, habiendo transcurrido tanto tiempo la justificación que allegue el concesionario y estudie la ANI debe contemplar diferentes variables inclusive un posible detrimento al no haberse construido la glorieta._x000a_De acuerdo a lo planteado se acoge la extensión del plazo para el cierre de la No Conformidad para Junio de 2019._x000a__x000a_4/4/2019 Se recibe avances de la gestión realizada por la supervisión; se tienen 2 líneas de acción una hacia la sanción al concesionario y otra correctiva técnicamente hacia lo que actualmente existe y pueda optimizarse; en todo caso, siguen generandose planteamientos hacia la solución que pueda generarse en torno al alcance técnico previsto en el proyecto. Se mantiene el avance en 50%._x000a__x000a_02/07/2019 Vía correo electrónico, se solicitó a la Supervisión evidencias que permitan dar cierre a la no conformidad debido a que el plan de mejoramiento vigente se encuentra vencido. (Daniel Felipe Sáenz Lozano)_x000a__x000a_5/07/2019 Se llevó a cabo mesa de trabajo con la Supervisión y se modificó el plan de mejoramiento, en virtud de la situación actual del proyecto, así:_x000a__x000a_1. Solicitar inicio de proceso sancionatorio a GIT Sancionatorios._x000a_2. En caso de que la sanción no sea procedente, suscripción de contrato de transacción en el que se convenga ajustar tres retornos en compensación por la no construcción de la glorieta La Victoria._x000a__x000a_Se definió 31-10-2019 como fecha de terminación del plan. Se reajusta avance del plan a 0%. (Daniel Felipe Sáenz Lozano)_x000a__x000a_26/09/2019 Vía correo electrónico se solicitaron evidencias del cumplimiento del plan de mejoramiento dado que el vigente vence el 31-10-2019. (Daniel Felipe Sáenz Lozano)_x000a__x000a_04/10/2019 Por medio de correo electrónico del 27 de septiembre de 2019, se evidenció que la Vicepresidencia Jurídica remitió a la Vicepresidencia Ejecutiva borrador de contrato de transacción, mediante el cual se intervendrían retornos en compensación por la no construcción de la glorieta la Victoria, para completar información técnica y financiera. En este sentido se entendería que no aplica la acción de mejoramiento No. 1 (Solicitar inicio de proceso sancionatorio a GIT Sancionatorios). Se tendría pendiente la suscripción del documento contractual para dar cierre a la no conformidad. (Daniel Felipe Sáenz Lozano)_x000a__x000a_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suscripción de contrato de transacción para dar cierre a la no conformidad. (Daniel Felipe Sáenz Lozano)_x000a__x000a_24/10/2019 Mediante memorando con radicado ANI No. 20195000160663 del 22 de octubre de 2019 la Supervisión remitió copia del &quot;Contrato de Transacción entre la Agencia Nacional de Infraestructura - ANI y la Sociedad Concesionario de Occidente S.A.S - Contrato de Concesión No. GG-046 de 2004 - Proyecto Pereira - La Victoria&quot;. La cláusula primera de este documento indica que &quot;El presente contrato de Transacción celebrado entre la ANI y el Concesionario tiene por objeto resolver la controversia existente y precaver un eventual conflicto con ocasión de la incertidumbre jurídica generada por la implementación de tres (3) retornos en lugar de la solución técnica denominada en el otrosí No. 23 como &quot;Glorieta La Victoria&quot;&quot;. El soporte suministrado por la Supervisión evidencia que se dio cumplimiento al plan de mejoramiento. Se da cierre a la no conformidad. (Daniel Felipe Sáenz Lozano)"/>
    <n v="1"/>
    <x v="0"/>
    <m/>
    <n v="10"/>
    <n v="2019"/>
    <m/>
    <m/>
    <s v="Auditoría Interna a Proyectos"/>
    <m/>
  </r>
  <r>
    <n v="3577"/>
    <n v="38"/>
    <x v="5"/>
    <s v="supervisión y equipo de apoyo:_x000a_2. No se evidencian resultados concretos respecto a los siguientes incumplimientos:_x000a_a. Inhabilidad sobreviniente de Conalvias Construcciones SAS miembro de la Sociedad Concesionaria de Occidente SAS, ya que dicha empresa se encuentra reportada en el SIBOR de la Contraloría General de la República como responsable fiscal  y en el SIRI de la Procuraduría General de la Nación reportado como inhabilitado para contratar con el Estado._x000a_b. No implementación de cabinas telefónicas en los paraderos a lo largo del corredor de acuerdo a lo previsto contractualmente."/>
    <s v=""/>
    <m/>
    <m/>
    <s v="Técnico"/>
    <s v="GESTIÓN CONTRACTUAL Y SEGUIMIENTO DE PROYECTOS DE INFRAESTRUCTURA DE TRANSPORTE"/>
    <x v="4"/>
    <s v="Pereira - La Victoria"/>
    <s v="Daniel Felipe Sáenz Lozano"/>
    <s v="ABRIL DE 2018"/>
    <s v="ABRIL"/>
    <n v="2018"/>
    <m/>
    <m/>
    <s v="Acción correctiva"/>
    <s v="Sobre punto (a)_x000a_1._x0009_Evidenciar solicitudes de parte de Vicepresidencia Ejecutiva a Vicepresidencia Jurídica con relación a decisión de acciones procedentes (33%)_x000a_2._x0009_Evidenciar concepto por parte de la Vicepresidencia Jurídica con relación a decisión de acciones procedentes. (33%)_x000a__x000a_Sobre punto (b)_x000a_1._x0009_Evidenciar suscripción de documento contractual mediante el cual se apruebe sustitución de teléfonos públicos por otras instalaciones o, de ser procedente, solicitud formal de inicio de proceso sancionatorio a GIT Sancionatorios (33%)"/>
    <d v="2018-05-02T00:00:00"/>
    <d v="2019-10-31T00:00:00"/>
    <s v="Abril 4 de 2019: la supervisión allega las gestiones realizadas para el cierre de la NC tal como se presentan a continuación:_x000a__x000a_Respecto a la parte a:_x000a_Con relación a la No conformidad por la Inhabilidad sobreviniente del Conalvias Construcciones, se informa que mediante memorando ANI No.2019-500-004755-3 del 21 de marzo de 2019, la Vicepresidencia Ejecutiva solicitó a la Vicepresidencia Jurídica pronunciamiento jurídico en aras de definir la actuación que debe seguir la Agencia sobre la Inhabilidad sobreviniente de Conalvias S.A.                                 Respetuosamente se le solicita a la Oficina de Control Interno, asignarle este hallazgo a la Vicepresidencia Jurídica, por cuanto esa Vicepresidencia es la llamada a tomar la decisión de la terminación anticipada del contrato de concesión. _x000a__x000a_Respecto a la parte b:_x000a_Con relación a la No conformidad por la no implementación de cabinas telefónicas, se resalta que la Gerencia Jurídica de la Entidad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_x000a__x000a_Por otra parte, el Concesionario presentó mediante radicado ANI No.2019-409-017886-2 del 21 de febrero de 2019, la propuesta para compensar la instalación de las cabinas telefónicas. . _x000a__x000a_La Interventoría, en virtud del requerimiento previo de la Entidad, conceptuó mediante comunicado ANI No.2019-409-030954-2 del 26 de marzo de 2019, sobre la propuesta presentada por el Concesionario. _x000a__x000a_Se tiene programada una reunión entre el Consorcio Desarrollo Vial y el Equipo de Seguimiento del proyecto, para el próximo miércoles 10 de abril de 2019, con el fin de revisar el concepto emitido por la Interventoría."/>
    <s v="29/05/2018 Se recibió plan de mejoramiento. A la espera de evidencias._x000a__x000a_27/09/2018 – Esta oficina (OCI) envía correo electrónico solicitando allegar evidencia de la gestión para dar cierre a la no conformidad._x000a__x000a__x000a_10/10/2018 Se recibe memorando 20183060163953 en el cual se plantean los avances de gestión para la no conformidad. Para la parte a) se llevó a cabo la gestión con abopgados externos de la Vicepresidencia Jurídica asociada a definir si la inhabilidad sobreviniente daria lugar a la terminación unilateral del contrato; lo cual se conceptuo que para la terminación unilateral el proceso no lo puede adelantar el grupo de sancionatorios sino que lo debe adelantar el GIT Misional Contractual 2 VJ con la Gerencia Carretera 2 y el GIT Financiero ante la Vicepresidencia de Gestión Contractual. Se procedera a adelantar las reuniones con las partes pertinentes._x000a_Para la parte b) se recibio concepto de la interventoría y se inicia el proyecto de pliego de cargos para dar inicio al proceso sancionatorio., se encuentra en tramite la cuantificacion de la multa.(50%)_x000a__x000a_19/12/2018: Se recibe por parte del supervisor mediante radicado 20183000202523 del 19 de diciembre los avances en el cumplimiento del plan de mejoramiento del proyecto. _x000a_De acuerdo a las acciones realizadas con el consultor externo en virtud de tomar una decisión acertada para este tipo de casos, ya que la recomendación de la caducidad del contrato o la terminación anticipada del contrato pero  no mediante un acto administrativo de la Entidad, por lo cual se sugirió a la ANI seguir el procedimiento administrativo establecido en el Titulo III, Capitulo I del Código de Procedimiento Administrativo y de lo Contencioso Administrativo (CPACA), la vicepresidencia juridica continua estudiando el caso. Adicionalmente en la reunion realizada con el concesionario del 4 de diciembre de 2018, se informó que se esta haciendo la consulta a supersociedades._x000a_La supervisión solicita que se amplie el plazo para el cierre de la No Conformidad hasta el 30 de junio de 2019; entendiendo la complejidad del caso se acoge la ampliación del plazo para cumplir con el plan de acción de la No Conformidad._x000a_En cuanto al incumplimiento de la dotación de teléfonos en los paraderos se evidencia las actuaciones de la supervisión en la cual se genera la solicitud formal del inicio de procedimiento administrativo sancionatorio. En virtud de la reunión del 4 de diciembre con el concesionario, si se plantea la cuantificación y reintegro de recursos podria atenderse la subsanación de la no conformidad por esta acción._x000a_La supervisión solicita que se amplie el plazo para el cierre de la No Conformidad hasta el 30 de junio de 2019; se acoge la ampliación del plazo para cumplir con el plan de acción de la No Conformid._x000a__x000a_04/04/2019 Se allega por parte de la supervisión los avances hacia el cierre de la NC. La primera parte de la NC sigue sin determinarse claramente la actuación de la Entidad en torno a lo planteado por la OCI, además se solicita reasignar internamente lo cual no se concede priorizando un trabajo mancomunado entre las vicepresidencias Ejecutiva y Jurídica para sacar adelante el tema._x000a__x000a_De la segunda parte de la NC se evidencia se tienen 2 líneas de acción una en virtud del incumplimiento del alcance asociado a la implementación de las cabinas telefónicas y otro en el marco de una propuesta por parte del concesionario para subsanar dicha actividad remplazandola con otras mas actualizadas y funcionales para el proyecto a lo cual la interventoría generó un concepto que se está evaluando por la supervisión._x000a__x000a_Se mantiene el  avance en 50%  en torno al cumplimiento de la NC._x000a__x000a_02/07/2019 Vía correo electrónico, se solicitó a la Supervisión evidencias que permitan dar cierre a la no conformidad debido a que el plan de mejoramiento vigente se encuentra vencido. (Daniel Felipe Sáenz Lozano)_x000a__x000a_5/07/2019 Se llevó a cabo mesa de trabajo con la Supervisión y se modificó el plan de mejoramiento, en virtud de la situación actual del proyecto, así:_x000a__x000a_Sobre punto (a)_x000a__x000a_1. Evidenciar solicitudes de parte de Vicepresidencia Ejecutiva a Vicepresidencia Jurídica con relación a decisión de acciones procedentes (33%)_x000a_2. Evidenciar decisión de acciones procedentes de parte de Vicepresidencia Jurídica (33%)_x000a__x000a_Sobre punto (b)_x000a__x000a_1. Evidenciar suscripción de documento contractual mediante el cual se apruebe sustitución de teléfonos públicos por otras instalaciones o, de ser procedente, solicitud formal de inicio de proceso sancionatorio a GIT Sancionatorios (33%)_x000a__x000a_Se definió 31-10-2019 como fecha de terminación del plan. Se reajusta avance del plan a 33% debido a que se evidenció cumplimiento se acción 1(a) con radicado 20195000094433, mediante el cual la Vicepresidencia Ejecutiva reiteró a la Vicepresidencia Jurídica la solicitud de la ejecución de acciones tendientes a definir la directriz a seguir respecto a la inhabilidad sobreviniente de Conalvias._x000a__x000a_08/07/2019 Se remitió correo electrónico a la Vicepresidencia Jurídica solicitando atención al requerimiento de la Vicepresidencia Ejecutiva con el fin de evidenciar gestión de acción de mejoramiento 2(a). (Daniel Felipe Sáenz Lozano)_x000a__x000a_26/09/2019 Vía correo electrónico se solicitaron evidencias del cumplimiento del plan de mejoramiento dado que el vigente vence el 31-10-2019. (Daniel Felipe Sáenz Lozano)_x000a__x000a_04/10/2019 A partir de información remitida vía correo electrónico del 27 de septiembre de 2019, se evidenció:_x000d__x000a__x000d__x000a_Con relación a la acción de mejoramiento (a) 2: Mediante memorando ANI No. 20197050107633 del 23/07/2019, la Vicepresidencia Jurídica responde solicitud de la Vicepresidencia Ejecutiva (Rad ANI20195000094433), concluyendo que se debe revocar la decisión adoptada respecto de la cesión de Conalvias. Asimismo, se evidenció gestión para expedir el acto administrativo correspondiente. Una vez se evidencie la expedición de este último, se dará cierre a la no conformidad._x000d__x000a__x000d__x000a_Con relación a la acción de mejoramiento (b) 1: Se evidenció que mediante la claúsula segunda del otrosí No. 30 al contrato de concesión No. GG-046 de 2004, se aprobó la sustitución de teléfonos públicos por otro mobiliario urbano. En este sentido se daría cumplimiento a la acción de mejoramiento. (Daniel Felipe Sáenz Lozano)_x000a__x000a_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expedición de la Resolución mediante la cual se tomen decisiones frente a la cesión de Conalvias. (Daniel Felipe Sáenz Lozano)_x000a__x000a_24/10/2019 En la comunicación con radicado ANI No. 20195000160663 del 22-10-2019 la Supervisión indica que mediante memorando ANI No. 20197050107633 del 23-07-2019 la Vicepresidencia Jurídica se pronunció en los siguientes términos: &quot;(...) Teniendo en cuenta las anteriores consideraciones, en comité jurídico se consideró por la mayoría de los miembros que la obligación de ceder la participación accionaria contenida en el inciso tercero del artículo 9 de la Ley 80 de 1993, no le es aplicable a las sociedades de objeto único&quot;. Con base en el pronunciamiento se solicitó modificar la segunda acción de mejoramiento del punto (a) de la siguiente manera:_x000d__x000a__x000d__x000a_&quot;Evidenciar concepto por parte de la Vicepresidencia Jurídica sobre la obligación o no de la cesión de participación accionaria.&quot;_x000d__x000a__x000d__x000a_Asimismo, en el memorando mencionado la Supervisión indicó que, con fundamento en el pronunciamiento de la Vicepresidencia Jurídica, no habría un incumplimiento por parte de la Sociedad Concesionaria de Occidente S.A.S y que &quot;(...) el contrato de concesión No. GG-046 de 2004, obtuvo el Ingreso Esperado el pasado 01 de septiembre de 2019, por lo que ocurrió la terminación anticipada del Contrato y el mismo se encuentra en etapa de reversión de la infraestructura concesionada al Instituto Nacional de Vías - INVIAS, la cual está prevista para el 01 de noviembre de 2019, de acuerdo con los plazos establecidos en el mencionado contrato.&quot;_x000d__x000a__x000d__x000a_En este sentido, teniendo en cuenta que se evidenció cumplimiento del plan de mejoramiento propuesto por la Supervisión y que se prevé una pronta reversión del contrato de concesión No. GG-046/2004, se daría cierre a la no conformidad; no obstante, se considera que la ANI debería tener un pronunciamiento unánime respecto de la cesión de la participación accionaria de Conalvias. Este pronunciamiento evidenciaría acciones de la ANI como Entidad frente a la situación que dio lugar a la no conformidad. (Daniel Felipe Sáenz Lozano)"/>
    <n v="1"/>
    <x v="0"/>
    <m/>
    <n v="10"/>
    <n v="2019"/>
    <m/>
    <m/>
    <s v="Auditoría Interna a Proyectos"/>
    <m/>
  </r>
  <r>
    <n v="3578"/>
    <n v="39"/>
    <x v="5"/>
    <s v="supervisión y equipo de apoyo:_x000a_3. Los convenios interadministrativos generados entre el INCO hoy ANI con el municipio de Pereira no se liquidaron, esto impacta la reversión del contrato de concesión."/>
    <s v=""/>
    <m/>
    <m/>
    <s v="Técnico"/>
    <s v="GESTIÓN CONTRACTUAL Y SEGUIMIENTO DE PROYECTOS DE INFRAESTRUCTURA DE TRANSPORTE"/>
    <x v="0"/>
    <s v="Pereira - La Victoria"/>
    <s v="Ivan Mauricio Mejia Alarcon"/>
    <s v="ABRIL DE 2018"/>
    <s v="ABRIL"/>
    <n v="2018"/>
    <m/>
    <m/>
    <s v="Acción correctiva"/>
    <s v="a. Solicitud de concepto a la Vicepresidencia Jurídica sobre las alternativas juridicas para el cierre de los convenios interadminsitrativos suscitos por la ANI y la Alcaldía de Pereira._x000a_b. Desarrollar reuniones con la Alcaldía de Pereira y la ANI, para buscar las alternativas que permitan realizar el cierre de los convenios celebrados._x000a_C. Desarrollar reuniones con la Asociación de Avepiña para buscar alternativas que permitan el cierre del Contrato de Comodato entre ANI y Avepiña."/>
    <d v="2018-05-02T00:00:00"/>
    <d v="2019-03-31T00:00:00"/>
    <s v="Abril 4 de 2019: Por parte de la Supervisión se planteó las siguientes gestiones realizadas:_x000a__x000a_La Vicepresidencia Ejecutiva suscribió el acta de cierre administrativo para los convenios suscritos en el marco del Contrato de Concesión No. GG-046 de 2014, que se relacionan a continuación:_x000a__x000a_1. Convenio Municipio Cartago - 2010_x000a_2. Convenio Municipio Obando - 2009_x000a_3. Convenio No. 107 DTO Risaralda y Municipio de Pereira. - 2007_x000a_4. AVEPIÑA - 2008_x000a_5. ACUAVALLE S.A. E.S.P. - 2007"/>
    <s v="29/05/2018 Se recibió plan de mejoramiento. A la espera de evidencias._x000a__x000a_27/09/2018 – Esta oficina (OCI) envía correo electrónico solicitando allegar evidencia de la gestión para dar cierre a la no conformidad. _x000a__x000a_10/10/2018 Se recibe memorando 20183060163953 en el cual se plantean los avances de gestión para la no conformidad. _x000a_a) Se generó concepto de la Vic. Juridica indicando que se perdió la competencia para liquidar el convenio por las partes._x000a_b) Se adelantó reuniones con la alcaldía de Pereira el día 23 de mayo donde se planteo la suscripción de un nuevo convenio para la administración y mantenimiento de las casetas de venta de piña._x000a_C) El 24 de mayo se adelantó reunion con la Asociación de piña Avepiña en la cual se acordo que se llevaría a cabo un censo de los propietarios y ocupantes para establecer el estado actual de las casetas. Esto como parte del nuevo convenio a suscribirse. (60%)_x000a__x000a__x000a_19/12/2018: Se recibe por parte del supervisor mediante radicado 20183000202523 del 19 de diciembre los avances en el cumplimiento del plan de mejoramiento del proyecto. _x000a_Se evidencian las gestiones asociadas ala terminación o liquidación de los convenios; se verifica las actuaciones realizadas con el concesionario, la alcaldía de pereira, interventoría y las diferentes dependencias de la ANI en virtud de la suscripción de nuevos convenios, recomendando para esta ocasión mantener un adecuado seguimiento al mismo por cuanto no vuelva a ocurrir las situaciones de convenios anteriores que no fueron gestionados adecuadamente y nunca se liquidaron._x000a_Se evidencia que la posibilidad que se maneja entre la VGC y Vic. Juridica en virtud de llevar a cabo una acta de cierre del expediente del contrato o convenio GCOP-F-038, puede ayudar a cerrar estos convenios con dificultades y sea herramienta para varios proyectos que denotan la misma situación._x000a_Se acoge la extensión del plazo para el cierre de la no conformidad hasta 31 de marzo de 2019, en virtud de las gestiones realizadas. (80%)_x000a__x000a_04/04/2019 De acuerdo a lo remitido por la supervisión se puede evidenciar que se supera la NC basados en los cierres administrativos gestionados para todos los convenios suscritos en el marco del contrato y que se tenían vencidos desde hace varios años."/>
    <n v="1"/>
    <x v="0"/>
    <m/>
    <s v="abril"/>
    <n v="2019"/>
    <m/>
    <m/>
    <s v="Auditoría Interna a Proyectos"/>
    <m/>
  </r>
  <r>
    <n v="3580"/>
    <n v="41"/>
    <x v="5"/>
    <s v="1. Las puertas de acceso a los centros de datos de los pisos 6 y 7 no cumplen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propagación de incendio y la exposición del cuarto de datos a agentes exógenos."/>
    <s v=""/>
    <m/>
    <m/>
    <s v="Tecnológico"/>
    <s v="ALGUNOS PROCESOS"/>
    <x v="3"/>
    <s v="VAF - Grupo Interno de Trabajo Administrativo y Financiero._x000a__x000a_VPRE- Equipo de Sistemas de información y tecnología"/>
    <s v="Juan Diego Toro Bautista"/>
    <s v="ABRIL DE 2018"/>
    <s v="ABRIL"/>
    <n v="2018"/>
    <m/>
    <m/>
    <s v="Acción correctiva"/>
    <s v="Incluir en el anteproyecto de presupuesto rubro infraestructura tecnologica"/>
    <d v="2016-04-01T00:00:00"/>
    <d v="2021-06-30T00:00:00"/>
    <m/>
    <s v="11/07/2018 mediante correo electronico de esta misma fecha se reitera la solicitud de la suscripción del plan de mejoramiento que corrija la causa raiz que dio origen a esta no conformidad. El plazo para el cumplimiento de este se fijó para el 19 de julio de 2018._x000a__x000a_30/11/2018 Se citará a reunión a las dependencias responsables para determinar la vibilidad de implementar esta infraestructura, en virtud de las disposiciones de austeridad en el gasto. Adicional evaluar el proyecto de reubicar y reestructurar los centros de computo de la entidad.Se actualiza la fecha de cumplimiento para el 31 de diciembre de 2018_x000a__x000a_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_x000a__x000a_10/06/2020 seguimiento de prueba (Juan Diego Toro Bautista)_x000a__x000a_10/06/2020 seguimiento 2 de prueba (Juan Diego Toro Bautista)_x000a__x000a_10/06/2020 seguimiento 3 (Juan Diego Toro Bautista)_x000a__x000a_10/06/2020 seguimiento 4 (Juan Diego Toro Bautista)_x000a__x000a_10/06/2020 seguimiento 5 (Juan Diego Toro Bautista)_x000a__x000a_09/10/2020  -Modificación de fecha- Se mantiene la restricción se incluyó en el anteproyecto año 2021 (Juan Diego Toro Bautista)_x000a__x000a_29/07/2021 Se determina el cierre de esta no conformidad en virtud de la restricción del gasto para la adquisición de estas puertas y sus condiciones. Tambien se toma la decisión en virtud de que a partir de la NC es decir 2016 (5 años), no se ha presentado ningun inconveniente o situación adversa"/>
    <n v="1"/>
    <x v="0"/>
    <m/>
    <n v="7"/>
    <n v="2021"/>
    <m/>
    <m/>
    <s v="Auditoría Interna"/>
    <m/>
  </r>
  <r>
    <n v="3585"/>
    <n v="46"/>
    <x v="5"/>
    <s v="1. Al revisar la conciliación bancaria del mes de febrero se observó en el extracto un retiro por cheque pagado en caja con fecha 08/02 /2018 por el valor de $ 2.000.000. Igualmente se verificó en el extracto del mes de marzo   con fecha 2018/03/16 un cheque pagado en caja  por valor de $ 3.000.000, contraviniendo lo establecido en el artículo 8° “Manejo del dinero” de la citada Resolución de Constitución de la Caja Menor que señala: “De conformidad con el artículo 2.8.5.9 del decreto 1068 del 26 de mayo de 2015, el manejo del dinero de la Caja Menor de Servicios Generales de la Agencia Nacional de Infraestructura, se hará a través de una  cuenta corriente de acuerdo con las normas  legales vigentes. No obstante, se podrá mantener una partida hasta de Un Millón de Pesos M/cte. ($1.000.000) en efectivo.”"/>
    <s v=""/>
    <m/>
    <m/>
    <s v="Administrativo"/>
    <s v="GESTIÓN ADMINISTRATIVA Y FINANCIERA"/>
    <x v="5"/>
    <s v="Grupo Interno de Trabajo Administrativo y Financiero"/>
    <s v="Yuber Alexander Peña Cárdenas"/>
    <s v="ABRIL DE 2018"/>
    <s v="ABRIL"/>
    <n v="2018"/>
    <m/>
    <m/>
    <s v="Acción correctiva"/>
    <s v="A partir de las observaciones realizadas por la Oficina de Control Interno se tomaran medidas tales como:_x000a_1. Los pagos a los proveedores de servicios a través de la caja menor se realizan directamente con cheque cuando superan la suma de $200,000_x000a_2. Se exige la emisión de la factura con el cumplimiento de los requisitos._x000a_3. Los gastos se registraran durante los cinco días siguientes a su realización."/>
    <d v="2018-08-22T00:00:00"/>
    <d v="2018-12-31T00:00:00"/>
    <s v="Agosto 22 de 2018: Se recibe plan de mejoramiento con las acciones pertinentes a subsanar los hallazgos al manejo de la Caja menor de Gastos Generales"/>
    <s v="Junio 29 de 2018: No se ha recibido el plan de mejoramiento._x000a__x000a_Agosto 22 de 2018 Se recibe plan de mejoramiento_x000a__x000a_Agosto 29 Se acepta el plan de mejoramiento, se hara verificacion al cierre de la Caja menor._x000a__x000a_02/10/2019 De la legalización definitiva de los gastos de la Caja Menor de Servicios Generales, se realizó verificación del extracto de la cuenta corriente No. 18878515418 de Bancolombia del mes de diciembre de 2018 y de la respectiva conciliación del mismo mes, en las que se observó que los cheques girados No. 931812, 931813, 931814 y 931815 corresponden a pagos soportados mediante cuentas de cobro y facturas; no se observaron retiros con cheque para mantener en efectivo en la caja menor. Por lo anterior, la No Conformidad se da como subsanada. (Yuber Alexander Peña Cárdenas)"/>
    <n v="1"/>
    <x v="0"/>
    <m/>
    <n v="10"/>
    <n v="2019"/>
    <m/>
    <m/>
    <s v="Auditoría Interna"/>
    <m/>
  </r>
  <r>
    <n v="3586"/>
    <n v="47"/>
    <x v="5"/>
    <s v="2. Al verificar los registros del movimiento de Caja Menor con las fechas de emisión de las facturas, como se detalló en el numeral 6.1 del presente informe, se observó que los gastos soportados con los comprobantes Nos. 1418, 1518, 1618, 1718, 1818, 2118, no fueron legalizados  dentro del término  establecido en el artículo 2.8.5.7 del Título 5 del Decreto 1068 de 2015 que establece: “Legalización: La legalización de los gastos de Caja Menor deberá efectuarse durante los cinco (5) días siguientes a su realización” y en el artículo 6º. de la Resolución 0174 de enero 25 de 2018 de Constitución de la Caja Menor."/>
    <s v=""/>
    <m/>
    <m/>
    <s v="Administrativo"/>
    <s v="GESTIÓN ADMINISTRATIVA Y FINANCIERA"/>
    <x v="5"/>
    <s v="Grupo Interno de Trabajo Administrativo y Financiero"/>
    <s v="Yuber Alexander Peña Cárdenas"/>
    <s v="ABRIL DE 2018"/>
    <s v="ABRIL"/>
    <n v="2018"/>
    <m/>
    <m/>
    <s v="Acción correctiva"/>
    <s v="A partir de las observaciones realizadas por la Oficina de Control Interno se tomaran medidas tales como:_x000a_1. Los pagos a los proveedores de servicios a través de la caja menor se realizan directamente con cheque cuando superan la suma de $200,000_x000a_2. Se exige la emisión de la factura con el cumplimiento de los requisitos._x000a_3. Los gastos se registraran durante los cinco días siguientes a su realización."/>
    <d v="2018-08-22T00:00:00"/>
    <d v="2018-12-31T00:00:00"/>
    <s v="Agosto 22 de 2018: Se recibe plan de mejoramiento con las acciones pertinentes a subsanar los hallazgos al manejo de la Caja menor de Gastos Generales"/>
    <s v="Junio 29 de 2018: No se ha recibido el plan de mejoramiento _x000a__x000a_Agosto 22 de 2018 Se recibe plan de mejoramiento_x000a__x000a_Agosto 29 Se acepta el plan de mejoramiento, se hara verificacion al cierre de la Caja menor._x000a__x000a_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se registraron en el SIIF dentro de los 5 días siguientes a su realización. Por lo tanto, la No Conformidad se da como subsanada. (Yuber Alexander Peña Cárdenas)"/>
    <n v="1"/>
    <x v="0"/>
    <m/>
    <n v="10"/>
    <n v="2019"/>
    <m/>
    <m/>
    <s v="Auditoría Interna"/>
    <m/>
  </r>
  <r>
    <n v="3587"/>
    <n v="48"/>
    <x v="5"/>
    <s v="3. Para los gastos soportados mediante comprobantes 2018 y 2218 no se pudo determinar el plazo de legalización, por cuanto la cuenta de cobro no tiene fecha de emisión, incumpliendo uno los requisitos establecidos en el el artículo 616 del E.T. para una factura o documento equivalente, a fin de que tenga efectos contables, fiscales y tributarios, los cuales se señalan a continuación:_x000a__x000a_a) Apellidos, nombre o razón social y NIT del adquirente de los bienes o servicios;_x000a_b) Apellidos, nombre y NIT de la persona natural beneficiaria del pago o abono;_x000a_c) Número que corresponda a un sistema de numeración consecutiva;_x000a_d) Fecha de la operación;_x000a_e) Concepto;_x000a_f) Valor de la operación."/>
    <s v=""/>
    <m/>
    <m/>
    <s v="Administrativo"/>
    <s v="GESTIÓN ADMINISTRATIVA Y FINANCIERA"/>
    <x v="5"/>
    <s v="Grupo Interno de Trabajo Administrativo y Financiero"/>
    <s v="Yuber Alexander Peña Cárdenas"/>
    <s v="ABRIL DE 2018"/>
    <s v="ABRIL"/>
    <n v="2018"/>
    <m/>
    <m/>
    <s v="Acción correctiva"/>
    <s v="A partir de las observaciones realizadas por la Oficina de Control Interno se tomaran medidas tales como:_x000a_1. Los pagos a los proveedores de servicios a través de la caja menor se realizan directamente con cheque cuando superan la suma de $200,000_x000a_2. Se exige la emisión de la factura con el cumplimiento de los requisitos._x000a_3. Los gastos se registraran durante los cinco días siguientes a su realización."/>
    <d v="2018-08-22T00:00:00"/>
    <d v="2018-12-31T00:00:00"/>
    <s v="Agosto 22 de 2018: Se recibe plan de mejoramiento con las acciones pertinentes a subsanar los hallazgos al manejo de la Caja menor de Gastos Generales. Se solicitara avances mensuales al GIT Administrativo y Financiero."/>
    <s v="Junio 29 de 2018: No se ha recibido el plan de mejoramiento_x000a__x000a_Agosto 22 de 2018 Se recibe plan de mejoramiento_x000a__x000a_Agosto 29 Se acepta el plan de mejoramiento, se hara verificacion al cierre de la Caja menor._x000a__x000a_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la No Conformidad se da como subsanada. (Yuber Alexander Peña Cárdenas)"/>
    <n v="1"/>
    <x v="0"/>
    <m/>
    <n v="10"/>
    <n v="2019"/>
    <m/>
    <m/>
    <s v="Auditoría Interna"/>
    <m/>
  </r>
  <r>
    <n v="3588"/>
    <n v="49"/>
    <x v="5"/>
    <s v="7.1. Se evidenció que los informes de atención al ciudadano que se laboran trimestralmente, no se remiten al Presidente de la Entidad conforme a lo señalado en el artículo 54 de la Ley 190 de 1995."/>
    <s v=""/>
    <m/>
    <m/>
    <s v="Administrativo"/>
    <s v="GESTIÓN ADMINISTRATIVA Y FINANCIERA"/>
    <x v="5"/>
    <s v="VAF"/>
    <s v="Luz Mary Hernández Villadiego"/>
    <s v="ABRIL DE 2018"/>
    <s v="ABRIL"/>
    <n v="2018"/>
    <m/>
    <m/>
    <s v="Corrección"/>
    <s v="A través de memorando interno radicado bajo el número 20184000079173, adjuntan la acción de mejora asociada a esta no conformidad. _x000a_Enviar el informe de atención al ciudadano al presidente de la Agencia mediante memorando suscrito por la Vicepresidencia Administrativa y Financiera."/>
    <d v="2018-05-24T00:00:00"/>
    <d v="2018-05-31T00:00:00"/>
    <m/>
    <s v="12/07/2018: De acuerdo con las acciones de mejora relacionadas en el memorando número 20184000079173, esta auditoría considera que si bien se toma una corrección esto no garantiza que no vuelva a ocurrir. Se solicita presentar acciones preventivas para que esta situación no vuelva a ocurrir._x000a_Por lo anterior, se envía correo electrónico al responsable sobre las observaciones de este plan. _x000a_Por otra parte, se solicita el número de memorando que se envió a la presidencia con el informe._x000a__x000a_Se procede con el cierre de la presente no conformidad, toda vez que en el correo recibido el 27/09/2018, argumentan las acciones de mejora y asu vez envián el soporte correspondiente con la Remisión del memorando Rad. 2018400079573. "/>
    <n v="1"/>
    <x v="0"/>
    <m/>
    <s v="FEBRERO"/>
    <n v="2019"/>
    <m/>
    <m/>
    <s v="Auditoría Interna"/>
    <m/>
  </r>
  <r>
    <n v="3589"/>
    <n v="50"/>
    <x v="5"/>
    <s v="7.2. En los informes de atención al ciudadano correspondientes al tercer y cuarto trimestre de 2017, no se especifica si la entidad en algún caso negó el acceso a la información, contraviniendo lo establecido en el artículo 4° del Decreto 1081 del 26 de mayo de 2015."/>
    <s v=""/>
    <m/>
    <m/>
    <s v="Administrativo"/>
    <s v="GESTIÓN ADMINISTRATIVA Y FINANCIERA"/>
    <x v="5"/>
    <s v="VAF"/>
    <s v="Luz Mary Hernández Villadiego"/>
    <s v="ABRIL DE 2018"/>
    <s v="ABRIL"/>
    <n v="2018"/>
    <m/>
    <m/>
    <m/>
    <m/>
    <d v="2018-04-20T00:00:00"/>
    <d v="2019-02-28T00:00:00"/>
    <s v="Se envió correo a la depedencia competente el 18/10/2018 informando el cierre de la no conformidad."/>
    <s v="Se verificó las acciones de mejora señaladas en el memorando Rad. 2018400-0079173 del 24/05/2018"/>
    <n v="1"/>
    <x v="0"/>
    <m/>
    <s v="FEBRERO"/>
    <n v="2019"/>
    <m/>
    <m/>
    <s v="Auditoría Interna"/>
    <m/>
  </r>
  <r>
    <n v="3590"/>
    <n v="51"/>
    <x v="5"/>
    <s v="7.3. A la fecha no existe una resolución actualizada por la cual se fijen los valores para los servicios de fotocopiado, toda vez que la existente hace referencia a los servicios prestados por el anterior Instituto Nacional de Concesiones -INCO. a Res. 424 de 2006. "/>
    <s v=""/>
    <m/>
    <m/>
    <s v="Administrativo"/>
    <s v="GESTIÓN ADMINISTRATIVA Y FINANCIERA"/>
    <x v="5"/>
    <s v="VAF"/>
    <s v="Luz Mary Hernández Villadiego"/>
    <s v="ABRIL DE 2018"/>
    <s v="ABRIL"/>
    <n v="2018"/>
    <m/>
    <m/>
    <m/>
    <m/>
    <d v="2018-04-20T00:00:00"/>
    <d v="2019-02-28T00:00:00"/>
    <s v="Se envió correo a la depedencia competente el 18/10/2018 informando el cierre de la no conformidad."/>
    <s v="Se verificó las acciones de mejora señaladas en el memorando Rad. 2018400-0079173 del 24/05/2018"/>
    <n v="1"/>
    <x v="0"/>
    <m/>
    <s v="FEBRERO"/>
    <n v="2019"/>
    <m/>
    <m/>
    <s v="Auditoría Interna"/>
    <m/>
  </r>
  <r>
    <n v="3591"/>
    <n v="52"/>
    <x v="5"/>
    <s v="7.4. No se evidenciaron soportes de las actividades que reconozcan y premien la labor de los servidores que desempeñan funciones de atención a la ciudadanía, situación que vulnera lo señalado en el Decreto 1081 de 2015- Artículo 2.1.4.4, el cual precisa  la necesidad de establecer un sistema de incentivos monetarios y no monetarios, para destacar el desempeño de los servidores en relación al servicio prestado al ciudadano."/>
    <s v=""/>
    <m/>
    <m/>
    <s v="Administrativo"/>
    <s v="GESTIÓN ADMINISTRATIVA Y FINANCIERA"/>
    <x v="5"/>
    <s v="VAF"/>
    <s v="Luz Mary Hernández Villadiego"/>
    <s v="ABRIL DE 2018"/>
    <s v="ABRIL"/>
    <n v="2018"/>
    <m/>
    <m/>
    <m/>
    <m/>
    <d v="2018-04-20T00:00:00"/>
    <d v="2019-02-28T00:00:00"/>
    <s v="Se envió correo a la depedencia competente el 18/10/2018 informando el cierre de la no conformidad."/>
    <s v="Se verificó las acciones de mejora señaladas en el memorando Rad. 2018400-0079173 del 24/05/2018"/>
    <n v="1"/>
    <x v="0"/>
    <m/>
    <s v="FEBRERO"/>
    <n v="2019"/>
    <m/>
    <m/>
    <s v="Auditoría Interna"/>
    <m/>
  </r>
  <r>
    <n v="3596"/>
    <n v="57"/>
    <x v="5"/>
    <s v="5 DEBILIDADES EN EL CUMPLIMIENTO DE LOS LINEAMIENTOS NORMATIVOS EN MATERIA DE GESTION DOCUMENTAL (INFORMACIÓN  DOCUMENTAL SOPORTE DE LA NÓMINA): Se observa debilidades en el cumplimiento  de la Ley General de archivo y sus acuerdos concordantes, relacionada a: (i) falta de almacenamiento de algunos documentos, (ii) almacenamiento cronológico y (ii) foliación de la documentación generada para la emisión de la nómina de la Entidad."/>
    <s v=""/>
    <m/>
    <m/>
    <s v="Administrativo"/>
    <s v="GESTIÓN DEL TALENTO HUMANO"/>
    <x v="5"/>
    <s v="Grupo Interno de Trabajo de Talento Humano"/>
    <s v="Aurora Andrea Reyes Saavedra"/>
    <s v="ABRIL DE 2018"/>
    <s v="ABRIL"/>
    <n v="2018"/>
    <m/>
    <m/>
    <s v="Acción correctiva y preventiva"/>
    <s v="ACCIÓN PREVENTIVA: Con el fin de adelantar acciones de autocontrol, se realizarán jornadas trimestrales de revisión de las carpetas soportes de la nómina a fin de determinar posibles falencias, levantar un acta de dicha revisión en cada jornada. Adicionalmente, se programará una capacitación en el manejo de tablas de retención documental, con el respectivo soporte. _x000a__x000a_ACCIÓN CORRECTIVA: Se realizará una jornada especial de revisión de carpetas documentales, a fin de corregir las deficiencias presentadas al momento de la auditoría.  "/>
    <d v="2018-05-01T00:00:00"/>
    <d v="2018-12-31T00:00:00"/>
    <m/>
    <s v="Se observa que la acción planteada (correctiva) no subsana  la causa de la no conformidad planteada; sobre el particular se sugiere se planten acciones preventivas, que subsanen los hechos evidenciados, (casos señalados en la no conformidad) y correctivas, efectivas que permitan o eviten que continue o se vuelvan a presentar las causas expuestas en la no conformidad._x000a__x000a_07/06/2018: Fue remitido el  ajuste al Plan de Mejoramiento por procesos por la Coordinación del Grupo de Talento Humano mediante correo electronico, una vez analizado el ajuste se considera que las acciones planteadas buscan superar las causas generadoras de la no conformidad ._x000a_TIEMPO PARA REALIZAR EL SEGUIMIENTO: Se precisa que se realizara seguimiento al cumplimiento en los siguientes tiempos: _x000a_ACCION PREVENTIVA 1. JORNADAS TRIMESTRALES: Se realizara seguimiento por parte de la Oficina de Control Interno en el mes de septiembre de 2018 , en el mes de diciembre de 2018 y en el mes de enero de 2019( 3 seguimientos)_x000a_ACCION PREVENTIVA 2. CAPACITACIÓN : Se verificara su cumplimiento en el mes de agosto de 2018._x000a_ACCION CORRECTIVA 1 :Se verificara su cumplimiento en el mes de agosto de 2018._x000a__x000a_17/07/2018: Se realiza un ajuste a la fecha de terminación toda vez que al verificar se habia indicado que la fecha limite era 30/06/2018 sin embargo al observar las acciones planteadas las mismas se cumplen con fecha limite de 30/12/2018, aunado a ello el Grupo de Talento Humano en el seguimiento realizado preciso y solicito su ajuste. _x000a__x000a_27/08/2018: _x000a_VERIFICACIÓN CUMPLIMIENTO  DE LAS ACCIONES DE MEJORA: Con ocasión al seguimiento que adelantó la Oficina de Control Interno,el Grupo de Talento Humano remitió vía correo electronico el día  27 de agosto  de 2018, soportes de cumplimiento de las acciones las cuales se detallan a continuación:_x000a_1. ACCION PREVENTIVA (2) :  Capacitación en el manejo de tablas de retención documental: Al respecto se remite por parte del GTH lista de asistencia de fecha 25 de julio de 2018, cuyo objeto fue capacitación sobre tablas de retención documental ,contando con la asistencia de 12 servidores de la Entidad._x000a_2. ACCIÓN CORRECTIVA (1)  : Se realizará una jornada especial de revisión de carpetas documentales, a fin de corregir las deficiencias presentadas al momento de la auditoría: Al respecto se remite por parte del GTH  copia del acta de revision de carpetas soportes de enero a junio de 2018 del 27 de julio de 2018_x000a__x000a_CONCLUSIONES: Del seguimiento adelantado en el mes de agosto se observa el cumplimiento del 40 % de las acciones planteadas con el fin de subsanar las causas del hallazgos. _x000a__x000a_18/10/2018_x000a_VERIFICACIÓN CUMPLIMIENTO DE LAS ACCIONES DE MEJORA:_x000a_A) Con ocasión al seguimiento que adelantó la Oficina de Control Interno en el mes de septiembre,el Grupo de Talento Humano remitió vía correo electronico el día 19 de septiembre  de 2018 la siguiente aclaración con relación a la accion preventiva No. 1 ( acta soporte de las jornadas trimestrales): En atención a tu correo, quiero manifestarte que el acta correspondiente al primer semestre de 2018, tiene fecha de corte 30 de junio, por lo cual y teniendo en cuenta que la actividad es trimestral, la próxima acta sería con corte a 30 de septiembre, para seguimiento en el mes de octubre._x000a_Es así que una vez analizada por parte de la Oficina de Control Interno mencionada aclaración, hace una modificación del porcentaje de avance pasando del 40% al 60%, lo anterior se tendra en cuenta en los resultados reportados en el PMP del mes de octubre de 2018_x000a_B) Teniendo en cuenta lo anterior y con ocasión al seguimiento que adelantó la Oficina de Control Interno en el mes de octubre ,el Grupo de Talento Humano remitió vía correo electronico el día 18 de octubre de 2018 el soporte relacionado a la ACCIÓN PREVENTIVA  No. 1 ( Segunda acta soporte de las jornadas trimestrales-julio-agosto-septiembre), de fecha 10 de octubre de 2018, donde se indica la realización de la revisión de las carpetas soportes de nómina de julio aseptiembre  de 2018 ._x000a__x000a_CONCLUSIONES: Del seguimiento adelantado en el mes de octubre se observa el cumplimiento del 80 % de las acciones planteadas con el fin de subsanar las causas del hallazgos. _x000a__x000a_24/01/2019_x000a_VERIFICACIÓN CUMPLIMIENTO DE LAS ACCIONES DE MEJORA:_x000a_Con  ocasión al seguimiento que adelantó la Oficina de Control Interno en el mes de enero de 2019 ,el Grupo de Talento Humano remitió vía correo electronico el día 23 de enero de 2019 el soporte relacionado a la ACCIÓN PREVENTIVA  No. 1 ( tercera y última  acta soporte de las jornadas trimestrales-octubre-noviembre y diciembre), de fecha 10 de enero de 2019, donde se indica la realización de la revisión de las carpetas soportes de nómina de octubre a diciembre  de 2018 ._x000a__x000a_CONCLUSIONES: Del seguimiento adelantado en el mes de enero de 2019 se observa el cumplimiento del 100 % de las acciones planteadas con el fin de subsanar las causas del hallazgos. "/>
    <n v="1"/>
    <x v="0"/>
    <m/>
    <s v="ENERO"/>
    <n v="2019"/>
    <m/>
    <m/>
    <s v="Auditoría Interna"/>
    <m/>
  </r>
  <r>
    <n v="3598"/>
    <n v="59"/>
    <x v="5"/>
    <s v="INTERVENTORÍA: 2. Teniendo en cuenta que la Interventoría manifiesta en sus informes mensuales que a la fecha no ha obtenido evidencia documental de los indicadores que el Concesionario debe presentar como parte del Plan de Manejo Ambiental, no se evidencia que se hayan activado los mecanismos conminatorios que prevé el contrato, con el fin de exigir información al Concesionario y vigilar el cumplimiento de sus obligaciones ambientales. Lo anterior, es una obligación contractual consignada en el Anexo 10 del contrato de interventoría, sección E. Funciones de Gestión Ambiental y Social, numerales 8, 10, 12 y 18, los cuales se citan a continuación:_x000a_“8. Verificar el esquema operativo a través del cual el concesionario implementará sus obligaciones ambientales, y efectuar el seguimiento permanente para verificar la aplicación de las técnicas, procedimientos, medidas propuestas en el Plan de Manejo Ambiental y demás actividades requeridas en los permisos para el uso y aprovechamiento de los recursos naturales necesarios para la operación del proyecto de concesión._x000a_10. Realizar los requerimientos y conminaciones al Concesionario oportunamente cuando este incumpla sus obligaciones en materia ambiental e informar de manera inmediata a la Gerencia Socio Ambiental. En caso de incumplimiento a los Planes de Manejo Ambiental, permisos Ambientales y Concesiones, el interventor deberá iniciar los procesos sancionatorios correspondientes al Contrato de Concesión en lo relacionado al tema ambiental._x000a_12. Realizar seguimiento a todas las actividades sociales establecidas en el contrato y Plan de Manejo Ambiental – PMA, establecidas por la Autoridad Ambiental._x000a_18. Exigir y verificar el cumplimiento por parte del concesionario, de las normas ambientales, condicionantes, diseños, ¡actividades y procesos establecidos en el Plan de Manejo Ambiental; así como la verificación de la obtención y vigencia de los respectivos permisos para uso y aprovechamiento de recursos naturales que sean necesarios para las actividades de operación, y en general revisar y hacer cumplir la reglamentación ambiental vigente.”"/>
    <s v=""/>
    <m/>
    <m/>
    <s v="Técnico"/>
    <s v="GESTIÓN CONTRACTUAL Y SEGUIMIENTO DE PROYECTOS DE INFRAESTRUCTURA DE TRANSPORTE"/>
    <x v="0"/>
    <s v="Aeropuerto Alfonso Bonilla - Cali"/>
    <s v="Carlos Felipe Sánchez Pinzón"/>
    <s v="MAYO DE 2018"/>
    <s v="MAYO"/>
    <n v="2018"/>
    <m/>
    <m/>
    <s v="Acción correctiva"/>
    <s v="Se precisan las acciones de mejoramiento con respecto,  al anexo 10 del contrato de la Interventoría: _x000a_Punto 8,  Se incluirá en el informe de interventoría la relación del esquema operativo por medio del cual el concesionario implementa sus obligaciones ambientales, este reporte incluirá relación de personal, tiempo de dedicación, relación de contratistas que participan en el cumplimiento de las obligaciones ambientales. _x000a_Punto 10, En virtud del capítulo xiv obligaciones de las partes, numeral  14.1 obligaciones del concesionario en su subnumeral 14.1.7 se establece que la obligación de “Cooperar con la UAEAC y con las Firmas Asesora, Auditora y de Mercadeo en la supervisión, inspección, análisis y control de los actos que ejecute el Concesionario en desarrollo del presente Contrato, atendiendo prontamente los requerimientos y solicitudes de información y acceso que para este efecto se realicen.” Y numeral 16.2 Informes del Concesionario, (iii) Informes y Documentos Técnicos…”Los informes técnicos serán sujetos a la evaluación de la Firma Asesora según se indica en la cláusula 16.4. Esta tendrá la facultad solicitar la información de acuerdo con los formatos que utilice para este efecto”. INTERCOL solicitará por medio de un comunicado a AEROCALI la presentación de la información de los indicadores mensuales o según apliquen debido a que la información que hasta el momento ha sido suministrada no ha sido suficiente para INTERCOL para realizar la totalidad de la verificación de las obligaciones ambientales de AEROCALI. _x000a_Punto 12, INTERCOL S.P efectuara los informes bimensuales y comunicados de solicitud de información , reitera AEROCALI S.A. presentar los soportes de seguimiento y monitoreo de toda la gestión social en cada una de las fichas basada en las medidas de manejo estipuladas en el Programa de Gestión Social, como apoyo a la verificación del cumplimiento de las acciones definidas que se estén lleven a cabo en la etapa de operación. _x000a_• Se supervisara la ejecución y el cumplimiento del plan de acción elaborado por el Concesionario por concepto de los resultados obtenidos de la encuesta anual mencionada en el numeral 5. En caso de ser necesario, deberá solicitarle directamente al concesionario su gestión para el cumplimiento del plan de acción aprobado y los requerimientos contractuales.   _x000a_• INTERCOL SP, realizará visitas de verificación y seguimiento al cumplimiento de las actividades contractuales en la fase de Operación para el T1 y T2; usando como herramienta de control y seguimiento ambiental el Plan de Manejo Ambiental – PMA._x000a_• Se Verificará que las actividades de operación compatibles, con los requerimientos técnicos ambientales y sociales._x000a_• INTERCOL SP, continiará evidenciando los soportes documentales, donde AEROCALI da trámite a las PQR; además se verificará los indicadores de gestión de calidad con una frecuencia de cálculo mensual para verificar el cumplimiento y control en la fase operativa._x000a_• INTERCOL SP, realizará visitas de verificación a los servicios de los usuarios, los cuales estén conformes con lo requerido en el contrato de operación._x000a_• Se Verificará que la totalidad de las actividades ejecutadas por el Concesionario en la etapa de operación se realice el cumpliendo de las disposiciones de las Leyes, Decretos, Resoluciones, Normas, Manuales, Guías de Seguridad y Salud Ocupacional, vigentes._x000a_• Entre las partes (La ANI, AEROCALI, INTERCOL SP),  se acompañará en la supervisión, inspección, análisis y control de la ejecución que realiza el Concesionario._x000a_Punto 18,  Se realizarán revisiones exahustivas del Plan de Manejo Ambiental y de la normativa ambiental aplicable vigente de lo cual se continuarán solicitando soportes de cumplimiento en comunicados escritos y verificando de manera aleatoria en sitio.   _x000a_Fechas de inicio por ítem:_x000a_Punto 8, A partir de la presentación del informe de interventoria # 14 _x000a_Punto 10,  23 de julio de 2018 _x000a_Punto 12, Julio 03 de 2018_x000a_Punto 18, Julio 03 de 2018_x000a_Fechas de finalización por ítem:_x000a_Punto 8,  , Agosto 03 de 2019_x000a_Punto 10, Agosto 03 de 2019_x000a_Punto 12, Agosto 03 de 2019_x000a_Punto 18, Agosto 03 de 2019"/>
    <d v="2018-06-15T00:00:00"/>
    <d v="2019-08-31T00:00:00"/>
    <m/>
    <s v="(09/07/2018) Recibida fuera de tiempo respuesta a posibles no conformidades, con algunos soportes faltantes. A la espera de la recepción de acciones de mejoramiento y nuevos soportes._x000a__x000a_(01/08/2018) Se hizo seguimiento a los soportes enviados por correo electrónico por parte de la Interventoría y se recomendó un ajuste al plan de mejoramiento pues se consideró que no condicía a superar las dificultades evidenciadas._x000a_(16/07/2018) Se recibió ajuste al plan de mejoramiento de la Interventoría y se programaron los seguimientos al cumplimiento de dicho plan._x000a__x000a_(12/10/2018) Se envió correo electrónico a la supervisión del proyecto para concer el avance en el plan de mejoramiento de la interventoría._x000a__x000a_(20/12/2018) Se revisaron los avances en el plan de mejoramiento enviados por la Interventoría mediante correo electrónico, evidenciando que a pesar de la gestión realizada, no se ha obtenido la información necesaria para realizar los controles especificados en el plan de mejoramiento. En este sentido, se recomendó reprogramar los plazos del plan y reformularlo con el fin de implementar los controles ambientales mencionados a partir del suministro de información del Concesionario para la vigilancia y control de las obligaciones del contrato de concesión._x000a_Avance: 50%._x000a__x000a_20/09/2019 En reunión de seguimiento, se informa a la Interventoría que se han evidenciado los soportes de ejecución de las acciones de mejoramiento formuladas, pero que adicionalmente es necesario evidenciar que se han atendido las faltas de información pendientes en el informe mensual No. 13, el cual fue revisado en la auditoría a las funciones de Interventoría, en consecuencia, se procede a revisar lo señalado en las páginas No. 29, 30, 35, 159, 160 y 161, referentes a la revisión de la interventoría frente al seguimiento y monitoreo del plan de gestión social, apoyo a la capacidad de gestión institucional y programa de educación y capacitación al personal vinculado al proyecto._x000d__x000a__x000d__x000a_Mediante el informe mensual de Interventoría No. 21 (radicado ANI No. 20194090891802), se evidencia el seguimiento de la Interventoría frente a estos programas del Plan de Manejo Ambiental, en los numerales 12.1.1, 12.1.2, 12.1.3 y 12.1.4._x000d__x000a__x000d__x000a_En consecuencia, se da cierre a la no conformidad No. 3598, dando por terminado el plan de mejoramiento asociado al proyecto._x000d__x000a_ (Carlos Felipe Sánchez Pinzón)"/>
    <n v="1"/>
    <x v="0"/>
    <m/>
    <n v="9"/>
    <n v="2019"/>
    <m/>
    <m/>
    <s v="Auditoría Interna a Proyectos"/>
    <m/>
  </r>
  <r>
    <n v="3599"/>
    <n v="60"/>
    <x v="5"/>
    <s v="SUPERVISIÓN:1. No se evidenció que la supervisión compartiera oportunamente los informes de fiducia con la interventoría financiera, lo cual afectó el cumplimiento de una obligación contractual de esta Interventoría, consignada en el numeral 15 de la sección 2.3 de la Invitación Pública asociado al Proceso de Mínima Cuantía No. VJ-VGC-MC-023-2017, que se cita a continuación:_x000a_“Presentar a la AGENCIA informe bimestral según corresponda (Dentro de los 15 días primeros días calendarios siguientes a cada corte), sobre la gestión de la Firma Auditora y del Concesionario y que debe contener el análisis de los datos del proyecto, resumen de los ingresos de la Concesión en el periodo, resumen consolidado de los ingresos de la Concesión, estado de las cuentas y los estados financieros del Concesionario y del Fideicomiso y de cada una de las subcuentas que lo integran, conclusiones y recomendaciones; entre otros temas” (subrayado fuera del texto)._x000a_En este sentido, la supervisión no cumplió con su responsabilidad de velar por que el contrato de Interventoría se desarrolle de acuerdo con lo establecido."/>
    <s v=""/>
    <m/>
    <m/>
    <s v="Técnico"/>
    <s v="GESTIÓN CONTRACTUAL Y SEGUIMIENTO DE PROYECTOS DE INFRAESTRUCTURA DE TRANSPORTE"/>
    <x v="0"/>
    <s v="Aeropuerto Alfonso Bonilla - Cali"/>
    <s v="Carlos Felipe Sánchez Pinzón"/>
    <s v="MAYO DE 2018"/>
    <s v="MAYO"/>
    <n v="2018"/>
    <m/>
    <m/>
    <s v="Acción correctiva"/>
    <s v="1. Los informes correspondientes a los meses de enero, febrero y marzo de 2018, fueron reenviados a la firma auditora para la revisión y análisis de los estados financieros del patrimonio autónomo Aerocali, constituido en la Fiduciaria Popular S.A._x000a_2. Desde el mes de abril la Fiduciaria Popular S.A., administradora de los recursos del proyecto aeroportuario remitió directamente a la firma auditora a través de correos cifrados la información mensual del patrimonio autónomo, en el cual se incluye los estados financieros._x000a_3. La Gerencia Financiera 2 VGC, requerirá a la firma Esfinanzas S.A., que incluya a partir de la fecha en sus informes bimestrales, lo correspondiente al estado del patrimonio autónomo Aerocali._x000a_4. Para los próximos procesos de contratación; una vez suscrita el acta de inicio con la firma auditora, se informará a la Fiduciaria de forma inmediata para concertar el trabajo conjunto entre la ANI, Fiduaciaria y Firma Auditora."/>
    <d v="2018-06-15T00:00:00"/>
    <d v="2019-03-31T00:00:00"/>
    <m/>
    <s v="29/06/2018- Se recibe plan de acción para dar cierre a las no conformidades a cargo de la supervisión. En espera del plan de acción para las no conformidades a cargo de la interventoría y de la documentación que evidencie la gestión del plan de acción. _x000a__x000a_(10/08/2018) Se envió correo de seguimiento de avances en el plan de mejoramiento formulado por la Supervisión del proyecto._x000a__x000a_(21/08/2018) Se hizo seguimiento al cumplimiento del plan de mejoramiento. A la fecha aún se presentan dificultades para dar cabal cumplimiento a la obligación contractual de la Interventoría, por lo que se recomienda seguir trabajando en el plan de mejoramiento._x000a__x000a_(13/09/2018) La supervsión comparte un alcance al tercer informe bimestral elaborado por la firma auditora financiera en donde se eviencia su seguimiento a los estados financieros, cuentas y subcuentas del patrimonio autónomo. Avance: 75%._x000a__x000a_05/02/2019 - Una vez revisada la adición y prórroga del contrato de la firma auditora financiera, se recomendó a la supervisión mediante correo electrónico reformular y/o reprogramar el plazo del plan de mejoramiento con el fin de dar cumplimiento al mismo. _x000a_06/02/2019 - Por solicitud de la supervisión, se desplazó la fecha de terminación hasta el 18 de marzo de 2019, teniendo en cuenta la fecha de finalización de la prórroga de la firma auditora financiera._x000a__x000a_05/04/2019 - Una vez culminado el plazo para la ejecución de acciones de mejoramiento, se solicitaron evidencias de su ejecución a la supervisión mediante correo electrónico._x000a__x000a_11/04/2019 - Se aclaró a la supervisión (según su solicitud) sobre la solicitud de evidencias sobre la culminación del plan de mejoramiento._x000a__x000a_29/04/2019: Una vez revisada la evidencia aportada por la supervsión mediante correo electrónico, se evidenció la culminación de las acciones de mejormaiento y se dio cierre a la no conformidad."/>
    <n v="1"/>
    <x v="0"/>
    <m/>
    <s v="abril"/>
    <n v="2019"/>
    <m/>
    <m/>
    <s v="Auditoría Interna a Proyectos"/>
    <m/>
  </r>
  <r>
    <n v="3600"/>
    <n v="61"/>
    <x v="5"/>
    <s v="SUPERVISIÓN:2. Se evidenció que el proyecto permaneció sin interventoría financiera entre el 03 de septiembre de 2017 y el 19 de enero de 2018, por lo que la Supervisión no cumplió a cabalidad con su responsabilidad de velar por que el proyecto cuente con un control especializado en materia financiera, ejercido por una Interventoría."/>
    <s v=""/>
    <m/>
    <m/>
    <s v="Técnico"/>
    <s v="GESTIÓN CONTRACTUAL Y SEGUIMIENTO DE PROYECTOS DE INFRAESTRUCTURA DE TRANSPORTE"/>
    <x v="0"/>
    <s v="Aeropuerto Alfonso Bonilla - Cali"/>
    <s v="Carlos Felipe Sánchez Pinzón"/>
    <s v="MAYO DE 2018"/>
    <s v="MAYO"/>
    <n v="2018"/>
    <m/>
    <m/>
    <s v="Acción correctiva"/>
    <s v="1. Se iniciará con suficiente antelación la estructuración del nuevo proyecto a contratar la interventoría financiera para el año 2019._x000a_2.  Sin perjuicio que el fondeo de los recursos para contratar la firma auditora lo realiza el Concesionario de forma anual; se realizará la gestión correspondiente para lograr ampliar el periodo de contratación y así evitar el desgaste administrativo."/>
    <d v="2018-06-15T00:00:00"/>
    <d v="2019-03-31T00:00:00"/>
    <m/>
    <s v="29/06/2018- Se recibe plan de acción para dar cierre a las no conformidades a cargo de la supervisión. En espera del plan de acción para las no conformidades a cargo de la interventoría y de la documentación que evidencie la gestión del plan de acción. _x000a__x000a_10/08/2018 - El actual contrato de interventoría termina el 19 de enero de 2019, por lo que se hará seguimiento a la contratación de la nueva Interventoría a partir del 12 de noviembre de 2018._x000a__x000a_13/11/2018 Se revisaron los avances del plan de mejoramiento compartidos por la supervisión mediante correo electrónico, donde se evidenció el inicio del proceso de contratación de la Interventoría del proyecto. Se emitió la respuesta al correo evidenciando el avance._x000a__x000a_05/02/2019 - Una vez revisada la adición y prórroga del contrato de la firma auditora financiera, se recomendó a la supervisión mediante correo electrónico reformular y/o reprogramar el plazo del plan de mejoramiento con el fin de dar cumplimiento al mismo. _x000a__x000a_06/02/2019 - Por solicitud de la supervisión, se desplazó la fecha de terminación hasta el 18 de marzo de 2019, teniendo en cuenta la fecha de finalización de la prórroga de la firma auditora financiera._x000a__x000a_05/04/2019 - Una vez culminado el plazo para la ejecución de acciones de mejoramiento, se solicitaron evidencias de su ejecución a la supervisión mediante correo electrónico._x000a__x000a_11/04/2019 - Una vez evidenciada la firma del contrato y su acta de inicio, con lo cual se soporta la ejecución de la última acción de mejoramiento frente a la no conformidad No. 2 para la supervisión, emitida en el informe de auditoría con radicado ANI No. 2018-102-008261-3 (31 de mayo de 2019), se dio cierre a la no conformidad"/>
    <n v="1"/>
    <x v="0"/>
    <m/>
    <s v="mayo"/>
    <n v="2019"/>
    <m/>
    <m/>
    <s v="Auditoría Interna a Proyectos"/>
    <m/>
  </r>
  <r>
    <n v="3602"/>
    <n v="63"/>
    <x v="5"/>
    <s v="COMISIONES AL EXTERIOR: Se evidenció que las siguientes comisiones no fueron legalizadas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_x000a__x000a_Al respecto se evidenció que la Resolución 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En consecuencia se requiere ajustar la Resolución citada._x000a__x000a_AUDITORÍA AGOSTO 2018: Se mantiene la no conformidad debido a lo evidenciado_x000a__x000a_Se evidenció que la siguiente comisión no fue legalizada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_x000a__x000a_CONCEPTOS CAMILO JARAMILLO_x000a_Fecha Salida  20/05/2018 _x000a_Fecha Regreso  23/05/2018 LEGALIZO EL 05/06/2018 SEGÚN  MEMORANDO 2018-200-008446-3_x000a__x000a_Al respecto se evidenció que la Resolución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_x000a_En el transcurso de este seguimiento se evidenció que la recomendación realizada en el informe del trimestre anterior, respecto del ajuste a la Resolución 206 de febrero 19 de 2013, se encuentra en proceso en la Vicepresidencia Administrativa y Financiera._x000a_"/>
    <s v=""/>
    <m/>
    <m/>
    <s v="Administrativo"/>
    <s v="GESTIÓN ADMINISTRATIVA Y FINANCIERA"/>
    <x v="5"/>
    <s v="Grupo Interno de Trabajo Administrativo y Financiero"/>
    <s v="Yuber Alexander Peña Cárdenas"/>
    <s v="MAYO DE 2018"/>
    <s v="MAYO"/>
    <n v="2018"/>
    <m/>
    <m/>
    <s v="Acción correctiva"/>
    <s v="Acciones de mejoramiento:_x000a_1- Expedición de una Resolución que modifique la Resolución  206  acorde  con las normas vigentes sobre la materia (para la fecha de implementación  se propone el mes de diciembre  teniendo en cuanta que el SIIF esta desarrollando el modulo de viáticos lo cual modifica  el proceso de solicitud  y legalización  de las comisiones de la ANI)._x000a_2- Seguimiento monitoreado  diario  mediante correo electrónico a los funcionarios solicitando la legalización de comisiones al exterior.  sin embargo en este punto no coincidimos con el hallazgo de la auditoria  ya que en las resoluciones mediante las cuales se otorgan las comisiones  se establecen los tiempos para su legalización y consideramos que si el funcionario no legaliza a pesar de los correos monitoreados  no se puede considerar un hallazgo a cargo de este G.I.T ya que la obligación de la legalización  oportuna recae en el mismo funcionario. "/>
    <d v="2018-01-01T00:00:00"/>
    <d v="2018-12-31T00:00:00"/>
    <m/>
    <s v="Junio 30 de 2018: No se ha recibido el plan de mejoramiento_x000a__x000a_Agosto 22 de 2018: Se recibe plan con acciones de mejoramiento. No se acepta la objeción respecto de la legalizacion de los viaticos por cuanto la auditoria se realiza al proceso y no a los funcionarios y este proceso es de la VAF._x000a__x000a_05 de abril de 2019: La VAF suministró la Resolución No. 079 del 15 de enero de 2019 observando que en el Artículo décimo séptimo se establece que la legalización se debe realizar dentro de los (3) tres días siguientes a su término, concordando con el término establecido en el artículo 2.2.5.5.29 Informe de Comisión de Servicios del Decreto No. 648 de 2017._x000a__x000a_En el Parágrafo del Artículo Décimo Octavo de la Resolución No. 079 dice &quot;De no mediar justificación razonable para que el funcionario/contratista no haya legalizado la Comisión de Servicios/Desplazamiento en el plazo previsto contemplado para ello, se aplicaran las medidas correspondientes, sin perjuicio de las disciplinarias a que haya lugar&quot;._x000a__x000a_Por lo anterior, la No Conformidad se da como subsanada."/>
    <n v="1"/>
    <x v="0"/>
    <m/>
    <s v="Marzo "/>
    <n v="2019"/>
    <m/>
    <m/>
    <s v="Auditoría Interna"/>
    <m/>
  </r>
  <r>
    <n v="3603"/>
    <n v="64"/>
    <x v="5"/>
    <s v="PAGO POR CONCEPTO DE ADMINISTRACION Y EXPENSAS: _x000a_Se evidenció el pago de intereses de mora dentro del concepto de administración del edificio donde funciona la Agencia, tal como se aprecia en el cuadro siguiente; las facturas tienen fecha del 2018-01-01 y corresponden a las cuotas de administración del mes de enero y saldos de la vigencia anterior, su pago fue realizado mediante Orden de pago 56134 de la misma fecha._x000a__x000a_Igualmente se observó que estos pagos se realizaron en su totalidad con presupuesto de la vigencia 2018, amparados en el artículo 40 de la ley 1873 de diciembre 20 de 2017 y que esta oficina considera no es viable por cuanto los conceptos cancelados no están contemplados en la citada norma que se trascribe a continuación, máxime cuando la Agencia paga en forma separada los servicios públicos._x000a_ARTÍCULO 40. Las obligaciones por concepto de servicios médico-asistenciales, servicios públicos domiciliarios, gastos de operación aduanera, comunicaciones, transporte y contribuciones inherentes a la nómina, causados en el último bimestre de 2017, se pueden pagar con cargo a las apropiaciones de la vigencia fiscal de 2018. _x000a_Las vacaciones, la prima de vacaciones, la indemnización a las mismas, la bonificación por recreación, las cesantías, las pensiones, gastos de inhumación, los impuestos, la tarifa de control fiscal, y contribuciones a organismos internacionales, se pueden pagar con cargo al presupuesto vigente cualquiera que sea el año de su causación. Los órganos que hacen parte del Presupuesto General de la Nación podrán pagar, con cargo al presupuesto vigente, las obligaciones recibidas de las entidades liquidadas que fueron causadas por las mismas, correspondientes a servicios públicos domiciliarios y contribuciones inherentes a la nómina, cualquiera que sea el año de su causación, afectando el rubro que les dio origen. _x000a_Como se puede evidenciar la norma no incluye el concepto de administración y expensas. "/>
    <s v=""/>
    <m/>
    <m/>
    <s v="Administrativo"/>
    <s v="GESTIÓN ADMINISTRATIVA Y FINANCIERA"/>
    <x v="5"/>
    <s v="Grupo Interno de Trabajo Administrativo y Financiero"/>
    <s v="Yuber Alexander Peña Cárdenas"/>
    <s v="MAYO DE 2018"/>
    <s v="MAYO"/>
    <n v="2018"/>
    <m/>
    <m/>
    <m/>
    <m/>
    <m/>
    <d v="2019-03-31T00:00:00"/>
    <m/>
    <s v="Junio 30 de 2018: No se ha recibido el plan de mejoramiento._x000a__x000a_04/04/2019 En mesa de trabajo del 26/03/2019 se informa que el motivo del pago de administración en el mes de enero de 2018 y no en diciembre de 2017 se debió a que para diciembre de 2017 ya se había ejecutado el rubro presupuestal de servicos públicos, por lo que solicitaron al Minhacienda modificación del presupuesto mediante el acuerdo No. 006 del 13 de diciembre de 2017, pero el Minhacienda respondío hasta el 29 de diciembre medante comunicación de Radicado No. 2-2017-045083 en la que no apueba las operaciones presupuestales debido a &quot;... considerando el escaso tiempo dispuesto en la vigencia para la ejecución de los recursos que se acreditan, especialmente los destinados al arrendamiento de la sede de esa entidad&quot; lo que llevó a la ANI a pagar en el 2018 amparados en el Art. 40 de la Ley 1873 de diciembre de 2017._x000a__x000a_Como acción de mejora, en el mes de enero de 2019 la Vicepresidencia Administrativa y Financiera generó los CDP´s No. 37419 de Administración y el No. 28719 de Servicios Públicos, con los cuales aseguró la disponibilidad de recursos para el pago de arrendamiento y servicios publicos durante toda la vigencia 2019._x000a__x000a_Teniendo en cuenta que la ANI realizó la solicitud oportunamente el 13 de diciembre de 2017 y el Minhacienda respondío sobre el final de la vigencia negando el traslado presupuestal cuando ya no se contaba con tiempo suficiente. La No Conformidad se da como subsanada toda vez que la generación de los CDP´s asegura los valores para cubrir el gasto anual por administración."/>
    <n v="1"/>
    <x v="0"/>
    <m/>
    <s v="Marzo "/>
    <n v="2019"/>
    <m/>
    <m/>
    <s v="Auditoría Interna"/>
    <m/>
  </r>
  <r>
    <n v="3615"/>
    <n v="76"/>
    <x v="5"/>
    <s v="INTERVENTORIA: 1. No se evidenció que la Interventoría actualice el registro fotográfico que soporta la actualización del inventario de los bienes de uso público; sin embargo, esto hace parte de una obligación contractual consignada en las Funciones Administrativas, numeral 1.2 del Anexo 8 del contrato de Interventoría, la cual se cita a continuación:_x000a_“Mantener actualizado el inventario de los bienes de uso público entregados en concesión.”"/>
    <s v=""/>
    <m/>
    <m/>
    <s v="Técnico"/>
    <s v="GESTIÓN CONTRACTUAL Y SEGUIMIENTO DE PROYECTOS DE INFRAESTRUCTURA DE TRANSPORTE"/>
    <x v="0"/>
    <s v="CONTECAR"/>
    <s v="Carlos Felipe Sánchez Pinzón"/>
    <s v="JUNIO DE 2018"/>
    <s v="JUNIO"/>
    <n v="2018"/>
    <m/>
    <m/>
    <s v="Acción correctiva"/>
    <s v="Mesa de trabajo entre la supervisión e interventoría para acordar la mejor forma de dar cumplimiento a la obligación"/>
    <d v="2018-07-28T00:00:00"/>
    <d v="2019-01-31T00:00:00"/>
    <m/>
    <s v="26/09/2018 – Esta oficina (OCI) envía correo electrónico solicitando allegar el plan de mejoramiento propuesto por la supervisión y evidencia de la gestión del mismo para dar cierre a la no conformidad.  _x000a__x000a_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_x000a__x000a_(02/11/2018) Por medio de correo electrónico y por intermedio de la supervisión del proyecto, se solicita la formulación de un plan de mejoramiento por parte de la Interventoría del proyecto._x000a__x000a_(23/11/2018) Al no recibir respuesta, se reitera la anterior solicitud a la supervisión del proyecto._x000a__x000a_(20/12/2018) Mediante correo electrónico se solicita a la supervisión allegar la respuesta de la Interventoría frente a las consideraciones de la Oficina de Control Interno allegadas por correo electrónico el 2 de noviembre de 2018._x000a__x000a_(18/02/2019) Una vez revisado el oficio con radicado ANI No. 2019-409-012534-2, se evidenció la actualización del registro fotográfico que soporta la actualización del inventario de los bienes de uso público, por lo que se dió cierre a la no conformidad"/>
    <n v="1"/>
    <x v="0"/>
    <m/>
    <s v="FEBRERO"/>
    <n v="2019"/>
    <m/>
    <m/>
    <s v="Auditoría Interna a Proyectos"/>
    <m/>
  </r>
  <r>
    <n v="3616"/>
    <n v="77"/>
    <x v="5"/>
    <s v="INTERVENTORIA: 2. No se evidenció que la Interventoría haga seguimiento al cumplimiento del código de buen gobierno por parte del Concesionario, lo cual es una obligación contractual, consignada en las Funciones Administrativas, numeral 1.2 del Anexo 8 del contrato de Interventoría, la cual se cita a continuación:_x000a_“Verificar que el concesionario cumpla con el código de buen gobierno”"/>
    <s v=""/>
    <m/>
    <m/>
    <s v="Técnico"/>
    <s v="GESTIÓN CONTRACTUAL Y SEGUIMIENTO DE PROYECTOS DE INFRAESTRUCTURA DE TRANSPORTE"/>
    <x v="0"/>
    <s v="CONTECAR"/>
    <s v="Carlos Felipe Sánchez Pinzón"/>
    <s v="JUNIO DE 2018"/>
    <s v="JUNIO"/>
    <n v="2018"/>
    <m/>
    <m/>
    <s v="Acción correctiva"/>
    <s v="Mesa de trabajo entre la supervisión e interventoría para acordar la mejor forma de dar cumplimiento a la obligación"/>
    <d v="2018-07-28T00:00:00"/>
    <d v="2019-01-31T00:00:00"/>
    <m/>
    <s v="26/09/2018 – Esta oficina (OCI) envía correo electrónico solicitando allegar el plan de mejoramiento propuesto por la supervisión y evidencia de la gestión del mismo para dar cierre a la no conformidad.  _x000a__x000a_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_x000a__x000a_(02/11/2018) Por medio de correo electrónico y por intermedio de la supervisión del proyecto, se solicita la formulación de un plan de mejoramiento por parte de la Interventoría del proyecto._x000a__x000a_(23/11/2018) Al no recibir respuesta, se reitera la anterior solicitud a la supervisión del proyecto._x000a__x000a_(20/12/2018) Mediante correo electrónico se solicita a la supervisión allegar la respuesta de la Interventoría frente a las consideraciones de la Oficina de Control Interno allegadas por correo electrónico el 2 de noviembre de 2018._x000a__x000a_(18/02/2019) Una vez revisado su oficio con radicado ANI No. 2019-409-012534-2 se consideraron oportunas las acciones de mejoramiento propuestas para el seguimiento al código de buen gobierno del concesionario, por lo que una vez revisado el formato diligenciado por Contecar y el seguimiento de interventoría, se dió cierre a la no conformidad."/>
    <n v="1"/>
    <x v="0"/>
    <m/>
    <s v="FEBRERO"/>
    <n v="2019"/>
    <m/>
    <m/>
    <s v="Auditoría Interna a Proyectos"/>
    <m/>
  </r>
  <r>
    <n v="3618"/>
    <n v="79"/>
    <x v="5"/>
    <s v="INTERVENTORIA: 2. No se evidenció que la Interventoría ejecute la medición de retroreflectividad a la señalización vertical y horizontal de las unidades funcionales en operación de acuerdo con la frecuencia máxima definida en la sección 3.3.1 del Apéndice Técnico 2 del contrato de concesión No. 008 de 2015, es decir semestralmente. "/>
    <s v=""/>
    <m/>
    <m/>
    <s v="Técnico"/>
    <s v="GESTIÓN CONTRACTUAL Y SEGUIMIENTO DE PROYECTOS DE INFRAESTRUCTURA DE TRANSPORTE"/>
    <x v="0"/>
    <s v="IP- CAMBAO-MANIZALES"/>
    <s v="Daniel Felipe Sáenz Lozano"/>
    <s v="JULIO DE 2018"/>
    <s v="JULIO"/>
    <n v="2018"/>
    <m/>
    <m/>
    <s v="Acción correctiva"/>
    <s v="Se realizó la medición de retroreflectividad a la señalización vertical y horizontal de las unidades funcionales 1, 2 y 3, entre los días 8 de agosto de 2018 y el 18 de agosto de 2018. Se programa nueva medición para el mes de febrero de 2019"/>
    <d v="2018-08-08T00:00:00"/>
    <d v="2019-03-31T00:00:00"/>
    <m/>
    <s v="29/08/2018 Mediante comunicación con radicado ANI No. 20184090870512 del 27 de agosto de 2018  se recibió plan de mejoramiento. Se propone notificar a la Oficina de Control Interno los resultados de las mediciones hechas en agosto de 2018 así como los resultados de las mediciones que se planean realizar en febrero de 2019. Una vez evidenciados estos resultados se podría dar cierre a la no conformidad en marzo de 2019. Esta recomendación se notificó vía correo electrónico. Avance a la fecha: 0%_x000a__x000a_11/10/2018 La Supervisión, vía correo electrónico, demostró que la Interventoría adelantó la medición de retroreflectividad en el mes de agosto de 2018. Los resultados se presentan como anexo de la comunicación  ANI No. 20184091052992 del 10 de octubre de 2018. Pendiente evidencias de la medición de retrorefelctividad en febrero de 2019. Avance a la fecha: 50%._x000a__x000a_29/04/2019 Vía correo electrónico se solicitó a la supervisión documentación que evidencie la medición de la retroreflectividad a la señalización vertical y horziontal, por parte de la interventoria, en febrero de 2019 a lo que la supervisión, por ese mismo medio, informó que los resultados de las mediciones se recibieron en la Entidad mediante comunicación con radicado ANI No. 20194090408302 del 23 de abril de 2019. Por lo anterior se da cierre a la no conformidad._x000a__x000a_10/05/2019  (Daniel Felipe Sáenz Lozano)"/>
    <n v="1"/>
    <x v="0"/>
    <m/>
    <s v="mayo"/>
    <n v="2019"/>
    <m/>
    <m/>
    <s v="Auditoría Interna a Proyectos"/>
    <m/>
  </r>
  <r>
    <n v="3620"/>
    <n v="81"/>
    <x v="5"/>
    <s v="INTERVENTORIA: 1. No se evidencia inventario físico de la interventoría actualizado, sino el recibido de otras interventorías; este debe llevarse a cabo conforme a lo establecido en el anexo plan de cargas en su numeral 5.3.5 funciones generales, literal (b) área técnica y operativa “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en todo momento. Adicional a lo anterior, se deberá actualizar el inventario férreo conforme a lo descrito en el punto anterior, de los tramos férreos que se encuentren pendientes de terminar su rehabilitación o construcción y en servicio u operación.”"/>
    <s v=""/>
    <m/>
    <m/>
    <s v="Técnico"/>
    <s v="GESTIÓN CONTRACTUAL Y SEGUIMIENTO DE PROYECTOS DE INFRAESTRUCTURA DE TRANSPORTE"/>
    <x v="4"/>
    <s v="Red Férrea del Atlántico"/>
    <s v="Daniel Felipe Sáenz Lozano"/>
    <s v="JULIO DE 2018"/>
    <s v="JULIO"/>
    <n v="2018"/>
    <m/>
    <m/>
    <m/>
    <s v="La interventora informo que iniciará de inmediato la actualización del Inventario de la vía férrea. También se indicó que a la fecha, ya se realizó la revisión física en campo y se encuentran en el proceso de consolidación de la información, la cual ya procesada y unificada se remitirá a la Agencia el 17 de septiembre._x000a__x000a_Informe de inventario fisico de la via actualizado. "/>
    <d v="2018-08-01T00:00:00"/>
    <d v="2018-09-30T00:00:00"/>
    <m/>
    <s v="13/09/2018 – Mediante memorando con Rad. 20183070138353 del 13/09/2018, la supervisión allega a esta oficina el plan de mejoramiento propuesto para gestionar el cierre de la no conformidad. _x000a__x000a_25/09/2018 – La OCI revisa la el inventario físico de la vía que la supervisión allego por medio de correo electrónico. Se solicita nos alleguen el documento con el cual fueron radicadas estas memorias del inventario y su aprobación, para dar cierre a la no conformidad. (80%) _x000a__x000a_17/12/2018 Se solicita vía correo electrónico avances respecto al cierre de la no conformidad, a la fecha no se ha recibido retroalimentación al respecto._x000a__x000a_29/04/2019 Vía correo electrónico se solicitó a la Supervisión documentación que permita dar cierre a la no conformidad o que se replantee, debidamente argumentado, un nuevo plazo para el cierre ya que este venció el 30 de septiembre de 2018._x000a__x000a_29/05/2019 Vía correo electrónico del 20/05/2019, se solicitó a la Supervisión evidencias de avances para dar cierre a la no conformidad teniendo en cuenta que el plazo para cumplir con el plan de mejoramiento venció el 30/09/2018. (Daniel Felipe Sáenz Lozano)_x000a__x000a_02/07/2019 Vía correo electrónico, se solicitó a la Supervisión evidencias que permitan dar cierre a la no conformidad debido a que el plan de mejoramiento vigente se encuentra vencido. (Daniel Felipe Sáenz Lozano)_x000a__x000a_08/07/2019 Vía correo electrónico el Líder del Equipo de Apoyo a la Supervisión remitió radicado No. 20184090995962, mediante el cual la Interventoría Férrea Norte entregó a la ANI inventario de vía férrea actualizado a septiembre de 2018. Por lo tanto, vía correo electrónico se notificó cierre de la no conformidad y se recomendó mantener el inventario actualizado. (Daniel Felipe Sáenz Lozano)"/>
    <n v="1"/>
    <x v="0"/>
    <m/>
    <n v="7"/>
    <n v="2019"/>
    <m/>
    <m/>
    <s v="Auditoría Interna a Proyectos"/>
    <m/>
  </r>
  <r>
    <n v="3622"/>
    <n v="83"/>
    <x v="5"/>
    <s v="SUPERVISIÓN: 2. No se evidencia una gestión eficaz en la consecución del licenciamiento ambiental de las zonas pendientes de culminación de segunda línea férrea, trámite que ha demorado más de 3 años y ha sido advertido en los informes de auditoría 2015 y 2017 de la Oficina de Control Interno ; los planteamientos y seguimiento de la ANI no han sido efectivos para que el concesionario obtenga el trámite correspondiente o se opte por otras alternativas al respecto lo cual ha generado que no se culmine la construcción de la segunda línea después de varios años."/>
    <s v="Retrasos en la ejecución de proyectos"/>
    <m/>
    <m/>
    <s v="Técnico"/>
    <s v="GESTIÓN CONTRACTUAL Y SEGUIMIENTO DE PROYECTOS DE INFRAESTRUCTURA DE TRANSPORTE"/>
    <x v="0"/>
    <s v="Red Férrea del Atlántico"/>
    <s v="Ricardo Mauricio Hernández Gómez"/>
    <s v="JULIO DE 2018"/>
    <s v="JULIO"/>
    <n v="2018"/>
    <m/>
    <m/>
    <m/>
    <s v="1._x0009_Adelantar la gestión correspondiente para que se defina el alcance contractual respecto a la construcción de la segunda línea férrea en los centros poblados (Fundación, Zona Bananera, Aracataca y Bosconia) 50% 2._x0009_Conminar al Concesionario a realizar la gestión ambiental previa a la construcción de la segunda línea férrea en los centros poblados, de acuerdo con lo establecido en el contrato de concesión (solicitud de un plan de restablecimiento) 25% 3._x0009_Realizar acompañamiento y seguimiento al desarrollo y decisiones de las mesas de trabajo tendientes a solucionar la controversia surgida entre las partes con ocasión de la culminación de la segunda línea férrea, en el marco del Memorando de Entendimiento por acordar; en caso de que las partes (Concesionario y ANI) no lleguen a acuerdos en desarrollo de las mesas de trabajo y se acuda a los mecanismos alternativos de solución de controversias del contrato, se deberá demostrar seguimiento y acompañamiento a su desarrollo y a las decisiones correspondientes. 25%"/>
    <d v="2018-08-01T00:00:00"/>
    <s v="30/06/2024"/>
    <m/>
    <s v="13/09/2018 – Mediante memorando con Rad. 20183070138353 del 13/09/2018, la supervisión allega a esta oficina el plan de mejoramiento propuesto para gestionar el cierre de la no conformidad. _x000a__x000a_17/12/2018 Se solicita vía correo electrónico avances respecto al cierre de la no conformidad, a la fecha no se ha recibido retroalimentación al respecto._x000a__x000a_29/04/2019 Vía correo electrónico se solicitó a la Supervisión documentación que permita dar cierre a la no conformidad o que se replantee, debidamente argumentado, un nuevo plazo para el cierre ya que este venció el 31 de agosto de 2018._x000a__x000a_29/05/2019 Con base en el informe remitido por la Supervisión el pasado 17 de mayo, vía correo electrónico del 20/05/2019 se solicitó a la Supervisión remitir los informes de su gestión a partir de agosto de 2018, con el fin de evidenciar seguimiento al licenciamiento ambiental de Fundación, Bosconia y Zona Bananera._x000a__x000a_Respecto de Aracataca, se solicitó copia del memorando remitido a la Vicepresidencia Jurídica donde se evidencie gestión para establecer la necesidad de incorporar la realización de la Variante de Aracataca, al contrato de Concesión, en virtud de lo estipulado en el Auto 2952 de 2008 del MVADT, así como evidencias de gestiones posteriores a esta solicitud._x000a__x000a_Se indicó que desde la Oficina de Control Interno se seguirá haciendo seguimiento al avance en la gestión de licenciamiento ambiental y en agosto de 2019 se definirá la pertinencia del cierre de la no conformidad. (Daniel Felipe Sáenz Lozano)_x000a__x000a_02/07/2019 Vía correo electrónico, se solicitó a la Supervisión evidencias que permitan dar cierre a la no conformidad. (Daniel Felipe Sáenz Lozano)_x000a__x000a_23/08/2019 En virtud de que el plan de mejoramiento vigente vence el próximo 31 de agosto de 2019, vía correo electrónico se solicitó a la Supervisión copia de las licencias ambientales otorgadas para la construcción de la segunda línea férrea en los sectores de Fundación, Bosconia, Zona Bananera y Aracataca. Se indicó que, en caso de no contar con ellas, se remitan evidencias de la gestión de la Supervisión al respecto. (Daniel Felipe Sáenz Lozano)_x000a__x000a_17/09/2019 A partir de documentación suministrada por la Supervisión vía correo electrónico del 9 de septiembre de 2019 se evidenció gestión de parte de la Entidad para la construcción de las variantes. Documentación que se resume a continuación:_x000a__x000a_1. Rad ANI No. 20193070151941 del 17-05-2019: La ANI solicitó a la ANLA acciones procedentes para lograr ejecutar la variante Aracataca._x000a_2. Rad ANI No. 20194090679252 del 04-07-2019: La ANLA respondió a la comunicación anterior indicando que FENOCO debe solicitar un nuevo pronunciamiento respecto a la necesidad o no de presentar un DAA para la variante Aracataca de acuerdo a lo establecido en el Decreto 1076 de 2015 reglamentario del Sector Ambiente y Desarrollo Sostenible, dando cumplimiento a los trámites procedentes._x000a_3. Rad ANI No. 20196040228021 del 16-07-2019: La ANI solicitó al Concesionario estado de los EIAs de las variantes y fechas para presentar dichos estudios a la ANLA._x000a_4. Rad ANI 20194090836482 del 13-08-2019: El Concesionario indicó a la ANI que se han presentado situaciones ajenas a su voluntad que impiden continuar con la elaboración de los EIAs y que , por ende, se requieren acciones de parte de la Entidad._x000a_5. Rad ANI 20197040119203 del 12-08-2019: Vicepresidencia Jurídica emitió concepto sobre la obligación del Concesionario de realizar los estudios y diseños, EIA y construcción de la variante Aracataca, indicando que efectivamente hacen parte de las obligaciones del Concesionario. Sin embargo, se tienen costos compartidos con la ANI._x000a_6. Rad ANI 20193070272901 del 15-08-2019: La Supervisión, con base en el concepto de la Vicepresidencia Jurídica, entre otros, informó al Concesionario sobre su obligación de construir la variante Aracataca a pesar de que este último ha expresado que ello no hace parte de sus obligaciones._x000a__x000a_Asimismo, la Supervisión informó a la OCI que se han adelantado mesas de trabajo internas en los meses de julio y agosto de 2019 con el objetivo de definir estrategias para que se logren construir las variantes._x000a__x000a_No obstante, se evidencia gestión al respecto, se considera que no se ha dado solución a problemática de fondo dado que no se tiene certeza de la construcción o no de las variantes. Asimismo, a la fecha no se evidencia que la Supervisión consigne en informes mensuales el seguimiento a esta problemática. Por lo anterior, vía correo electrónico se solicitó a la Supervisión reevaluar el plan de mejoramiento, así como la fecha de finalización del mismo. (Daniel Felipe Sáenz Lozano)_x000a__x000a_26/09/2019 Se adelanta gestión para programar una reunión con la Supervisión y definir procedencia de la no conformidad. La Supervisión ha manifestado que el tema de licenciamiento depende de la decisión que se tome para la construcción de obras, además que es un tema que depende de una entidad como ANLA y no directamente de la ANI. En virtud de que no ha sido posible concretar un espacio para conversar sobre el tema, vía correo electróncio se solicitan informes de Supervisión donde se ha consignado la gestión de la ANI al respecto ya que ese registro hace parte de las acciones del plan de mejoramiento vigente. (Daniel Felipe Sáenz Lozano)_x000a__x000a_11/10/2019 Se llevó a cabo reunión con el Líder del Equipo de Apoyo a la Supervisión y el Apoyo Ambiental de la Supervisión, en la que se reformuló plan de mejoramiento y se definió 31-12-2019 como fecha de terminación. Las acciones de mejoramiento definidas se asocian a las acciones para mitigar riesgo de no obtención de las licencias y permisos ambientales del proceso de gestión contractual y seguimiento de proyectos de infraestructura de transporte, así:_x000a__x000a_1. Identificar los permisos requeridos para el desarrollo de las obras y de los tiempos aproximados para su obtención. 25%._x000a_2. Requerir al Concesionario que efectúe la solicitud de licencias y permisos, teniendo en cuenta los tiempos aproximados requeridos para la obtención de licencias y permisos. 25%._x000a_3. Realizar acompañamiento para la gestión y trámite de los permisos y licencias. 25%._x000a_4. De ser procedente, revisar estudios ambientales con el fin de verificar que incluyan la información requerida por la Autoridad Ambiental. 25%. (Daniel Felipe Sáenz Lozano)_x000a__x000a_28/01/2020 El 27/01/2020, vía correo electrónico se solicitó a la Supervisión documentación que soporte los avances que se han tenido para subsanar la no conformidad cuyo plan, acorde al PMP vigente venció el pasado 31 de diciembre de 2019. (Daniel Felipe Sáenz Lozano)_x000a__x000a_01/06/2020 Vía team se adelantó reunión con el Líder del Equipo de Supervisión y con el Apoyo Ambiental, modificando el plan de mejoramiento de la siguiente manera:_x000a__x000a_1. Adelantar la gestión correspondiente para que se defina el alcance contractual respecto a la construcción de la segunda línea férrea en los centros poblados (Fundación, Zona Bananera, Aracataca y Bosconia). Lo cual puede ser objeto de mecanismos alternativos de solución de controversias. 50%_x000a_2. Una vez definida la responsabilidad de la obligación de construcción de segunda línea, iniciar y/o modificar los procesos de licenciamiento ambiental correspondientes, sea por parte de FENOCO o por parte de la ANI. 17%_x000a_3. En caso de que la obligación sea de FENOCO y no se cumpla con la acción de mejoramiento No. 2, adelantar la gestión correspondiente para  iniciar los procedimientos administrativos sancionatorios. 17%_x000a_4. Realizar acompañamiento para la gestión y trámite de los permisos y licencias ambientales.  16%_x000a__x000a_Fecha de terminación: 28/02/2021_x000a__x000a_Asimismo, se acordó realizar reuniones de seguimiento en septiembre y noviembre de 2020. (Daniel Felipe Sáenz Lozano)_x000a__x000a_08/09/2020 El 4 de septiembre de 2020 se adelantó reunión de seguimiento al avance del plan de mejoramiento con la participación del apoyo ambiental y líder del Equipo de Supervisión. Según lo reportado por la Supervisión y respecto a la sección de mejoramiento No. 1:_x000a__x000a_1._x0009_A través de radicado ANI No. 20203070227121 del 6 de agosto de 2020 se envió solicitud a FENOCO de ejecutar un plan de restablecimiento para cumplimiento del contrato de concesión, en lo que corresponde a la construcción de la variante Aracataca, según lo previsto en el numeral 99.5 del contrato No. O-ATLA-0-99. Una vez se reciba respuesta de FENOCO se definirán acciones procedentes, sea solución de controversias o negociación de costos para la construcción de la variante Aracataca._x000a_2._x0009_A través de radicado ANI No. 20203070110043 del 7 de septiembre de 2020 se solicitó al GIT de Asesoría a la Gestión Contractual 2 concepto respecto a la construcción faltante de la segunda línea férrea._x000a_3._x0009_Se han adelantado reunione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_x000a__x000a_Lo anterior permite incluir un avance para la acción de mejoramiento No. 1 del 25%. El 25% faltante depende del inicio, o no, de mecanismos alternativos de solución de controversias._x000a__x000a_Respecto a las acciones de mejoramiento No. 2 y 3, su avance se encuentra condicionado a la evolución de la acción de mejoramiento No. 1._x000a__x000a_Finalmente, con relación a la acción de mejoramiento No. 4, se informaron los avances del trámite de licenciamiento ambiental para la variante Fundación. Evidencias de esta gestión se demuestran con el radicado ANI No. 20206050229951 del 11 de agosto de 2020. Lo anterior permite incluir un avance para la acción de mejoramiento No. 4 del 5%._x000a__x000a_Se programa reunión de seguimiento al cumplimiento del plan de mejoramiento para noviembre de 2020. (Daniel Felipe Sáenz Lozano)_x000a__x000a_10/09/2020 Mediante correo electrónico, la Supervisión remitió evidencias de reuniones adelantada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 dando cumplimiento a uno de los compromisos de la reunión adelantada el 08-09-2020. (Daniel Felipe Sáenz Lozano)_x000a__x000a_09/11/2020 El 9 de noviembre de 2020 se llevó a cabo reunión de seguimiento a los avances del plan de mejoramiento, con las áreas técnica y ambiental del Equipo de Apoyo a la Supervisión. Entre otros aspectos se concluyó que el inicio de mecanismos alternativos a la solución de controversias se encuentra condicionado a la definición de una modificación contractual que permita la construcción de una variante férrea al municipio de Santa Marta. Se programa reunión de seguimiento para febrero de 2021. (Daniel Felipe Sáenz Lozano)_x000a__x000a_11/02/2021 El 11 de febrero de 2021 se adelantó reunión con las áreas técnica y ambiental del Equipo de Apoyo a la Supervisión, donde se comentó la posibilidad de modificar la fecha de terminación y/o las acciones de mejora. Debido a que se prevé reunión al interior de la Vicepresidencia Ejecutiva para tratar la problemática actual asociada a la terminación de la segunda línea férrea, se agenda reunión de seguimiento al plan de mejoramiento para el 16 de febrero de 2021.  (Daniel Felipe Sáenz Lozano)_x000a__x000a_16/02/2021  -Modificación de fecha- En reunión adelantada en febrero 16 de 2021 el Equipo de Apoyo a la Supervisión del proyecto Red Férrea del Atlántico comentó la gestión adelantada al interior de la ANI para lograr la culminación de la construcción de la segunda línea; el día 9 de noviembre de 2020, se realizó reunión interna con el Vicepresidente Ejecutivo donde se concluyó la necesidad de socializar el tema con el Vicepresidente Jurídico, con quien se efectuó reunión el 19 de noviembre producto de la cual, la Vicepresidencia Jurídica se encuentra evaluando las acciones que deban ser desarrolladas para que el concesionario cumpla con la obligación de terminar la segunda línea. Asimismo, solicitó ampliación para cumplir con el plan de mejoramiento hasta 30 de junio de 2021._x000d__x000a_ (Daniel Felipe Sáenz Lozano)_x000a__x000a_22/04/2021  -Modificación de fecha- El 22/04/2021 se llevó a cabo reunión con representantes del Equipo de Apoyo a la Supervisión Red Férrea del Atlántico, donde se expuso que se prevé adelantar mesas de trabajo entre la ANI y el Concesionario por un periodo de 3.5 meses, a partir de la suscripción del acta de inicio de una modificación contractual que permita a FENOCO operar el corredor La Dorada – Chiriguana. Estas mesas se adelantarán con el propósito de resolver, entre otros temas, la situación actual sobre la construcción de la segunda línea paralela a la actual (incluidas variantes)._x000d__x000a__x000d__x000a_Lo anterior da lugar a que se prorrogue el plan de mejoramiento hasta el 31 de diciembre de 2021, mientras se da lugar a las mesas de trabajo y a las acciones que se deriven de las mismas. Se programa reunión de seguimiento para el jueves 2 de septiembre de 2021, con el fin de revisar los avances de las mesas de trabajo y definir procedencia de modificar el plan de mejoramiento. (Daniel Felipe Sáenz Lozano)_x000a__x000a_02/09/2021 El 02/09/2021 se llevó a cabo reunión con representantes del Equipo de Apoyo a la Supervisión Red Férrea del Atlántico, donde se expuso, entre otros temas, que la Vicepresidencia Ejecutiva solicitó a la Vicepresidencia Jurídica concepto acerca de si a través de lo previsto en el clausulado contractual es posible conminar al Concesionario a cumplir con lo establecido en el Contrato O-ATLA-00-99 en lo relacionado con la construcción de la segunda línea férrea restante. Esto a través del radicado ANI No. 20213070103553 del 27 de julio de 2021._x000d__x000a__x000d__x000a_Respecto al tema ambiental, se informa que FENOCO tiene pendientes con la ANLA con relación al trámite de solicitud de licencia ambiental para la segunda línea en el sector de Fundación (Expediente LAV0043-00-2018), sobre lo que se han hecho solicitudes de parte de la Vicepresidencia de Planeación, Riesgos y Entorno, sin obtener respuesta, lo que se demostró, por ejemplo, con el radicado ANI No. 20216050182151 del 17 de junio de 2021._x000d__x000a__x000d__x000a_Se programa reunión de seguimiento para el 2 de noviembre de 2021, con el fin de revisar los avances del plan de mejoramiento. (Daniel Felipe Sáenz Lozano)_x000a__x000a_04/11/2021  -Modificación plan- Se acuerda ajuste al plan de mejoramiento en reunión del 04-11-2021 con la participación del Equipo de Coordinación y Seguimiento y de la Oficina de Control Interno. (Daniel Felipe Sáenz Lozano)_x000a__x000a_04/11/2021  -Modificación de fecha- Se modifica fecha de terminación a partir de lo acordado en reunión del 04-11-2021, con la participación del Equipo de Coordinación y Seguimiento y de la Oficina de Control Interno. (Daniel Felipe Sáenz Lozano)_x000a__x000a_04/11/2021 En reunión del 04-11-2021 el Equipo de Coordinación y Seguimiento expuso que la Vicepresidencia Jurídica recomendó continuar con el trámite contractual frente a presuntos incumplimientos, esto es la definición de un plan de restablecimiento para el cumplimiento de las obligaciones del contrato de concesión. La Interventoría del proyecto se pronunció al respecto (Oficio PAA-111-2021) y desde la Agencia se está tramitando la solicitud al Concesionario de la presentación de un plan de restablecimiento para que realice las actividades ambientales previas a la construcción de la segunda línea en los sectores de Fundación, Zona Bananera y Aracataca._x000d__x000a__x000d__x000a_Por otro lado, desde la VPRE se enviará comunicación a la ANLA respecto al trámite de la licencia ambiental para la segunda línea en el sector de Fundación (Expediente LAV0043-00-2018), esto con el fin de que no se cierre dicho proceso. A la fecha la ANLA no se ha pronunciado sobre cierre del trámite._x000d__x000a__x000d__x000a_Con relación a la terminación de la segunda línea en el sector de Bosconia se expone que parte de la comunidad se ha opuesto a la construcción de la segunda línea, lo que ha impedido que el Concesionario avance con las labores correspondientes; es decir que corresponde a una situación ajena al Concesionario._x000d__x000a__x000d__x000a_La gestión y evidencias recibidas a la fecha, tal como el oficio citado (PAA-111-2021), demuestran cumplimiento de la primera acción de mejoramiento, lo que permite establecer un avance del 50%. (Daniel Felipe Sáenz Lozano)_x000a__x000a_03/03/2022 En reunión de seguimiento al cumplimiento del plan de mejoramiento llevada a cabo el 03-03-2022 se expone que la ANI solicitó al Concesionario presentar un plan de restablecimiento del contrato en cuanto a las obligaciones ambientales previas a la construcción de la segunda línea (Radicado ANI No. 20223070035761 del 14 de febrero de 2022), lo que demuestra cumplimiento de la segunda acción de mejoramiento; sin embargo, se obtuvo negativa de parte de éste, ya que según el Concesionario ha cumplido con sus obligaciones contractuales (Radicado FNC-0152-2022 del 2 de marzo de 2022). El Concesionario planteó mesas de trabajo para encontrar una solución a la problemática relacionada con la finalización de la segunda línea._x000d__x000a__x000d__x000a_Se programa reunión de seguimiento para el jueves 26 de mayo de 2022, con el fin de revisar los avances del plan de mejoramiento._x000d__x000a__x000d__x000a_El porcentaje de avance del plan de mejoramiento se establece en 75%._x000d__x000a_ (Daniel Felipe Sáenz Lozano)_x000a__x000a_26/05/2022  -Modificación de fecha- En la reunión, el Equipo de Supervisión expone que la Interventoría entregó un concepto en donde ratifica que es obligación del Concesionario la construcción de la segunda línea faltante que incluye la realización de las actividades ambientales previas (radicado PAA-055-2022 del 24 de marzo de 2022)._x000d__x000a__x000d__x000a_A partir de dicho concepto, el Equipo de Supervisión adelantó borrador de respuesta al Concesionario, documento que actualmente se encuentra en revisión del área jurídica para posterior firma. En dicho concepto se ratifica la posición de la Agencia sobre la obligación del Concesionario de construir la segunda línea. En virtud de lo anterior y teniendo en cuenta que el contrato establece que si no hay acuerdo en algún tema en controversia, debe acudirse a un mecanismo alternativo de solución de conflictos. _x000d__x000a__x000d__x000a_Se informa, el 21 de abril de 2022 se llevó a cabo reunión con el área de Defensa Judicial, con el fin de revisar el procedimiento y condiciones para iniciar con un Tribunal de Arbitramento._x000d__x000a__x000d__x000a_En virtud de lo anterior, se establece 31 de diciembre de 2022 como fecha de terminación del plan de mejoramiento._x000d__x000a__x000d__x000a_Se programa reunión de seguimiento para el jueves 15 de septiembre de 2022, con el fin de revisar los avances del plan de mejoramiento. (Daniel Felipe Sáenz Lozano)_x000a__x000a_23/09/2022 El 15 de septiembre de 2022 se adelantó reunión con el Equipo de Coordinación y Seguimiento del Proyecto. Se expone que éste se encuentra en trámite de envío de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en caso de que el Concesionario ratifique que no le corresponde la obligación, se procederá en conjunto con el área de Defensa Judicial a iniciar el trámite correspondiente para dar solución a la controversia._x000d__x000a__x000d__x000a_El porcentaje de avance del plan de mejoramiento se mantiene en 75%._x000d__x000a__x000d__x000a_Se programa reunión de seguimiento para el 1ro de diciembre de 2022. (Daniel Felipe Sáenz Lozano)_x000a__x000a_27/09/2022 Mediante correo electrónico se recibe copia de la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de la segunda línea; formalizada a través del radicado ANI No. 20223070300211 del 23/09/2022. (Daniel Felipe Sáenz Lozano)_x000a__x000a_01/12/2022  -Modificación de fecha- Se llevó a cabo reunión con representantes del Equipo de Coordinación y Seguimiento del Proyecto. Allí se expone que, ante la reiteración de la ANI al Concesionario se culminar la segunda línea férrea, con copia a la aseguradora, el Concesionario dio respuesta reiterando que no le corresponde dicha obligación y propone el inicio de mesas de trabajo con el objetivo de lograr acuerdos respecto al tema en controversia (Radicado 20224091087662 del 26-09-2022). La ANI dio respuesta a través de la comunicación No. 20223070348901 del 01-11-2022, aceptando la propuesta del Concesionario. A la fecha está pendiente el inicio de las mesas de trabajo, pues el Concesionario propuso a la Agencia iniciarlas después del 6 de diciembre de 2022, teniendo en cuenta que actualmente se encuentra tramitando tribunales arbitrales internos laborales._x000d__x000a__x000d__x000a_El porcentaje de avance del plan de mejoramiento se mantiene en 75%._x000d__x000a__x000d__x000a_En la reunión se acuerda establecer 30 de junio de 2023 como fecha terminación del plan de mejoramiento._x000d__x000a__x000d__x000a_Se programa reunión de seguimiento para la primera semana de abril de 2023._x000d__x000a_ (Daniel Felipe Sáenz Lozano)_x000a__x000a_10/04/2023  -Modificación plan-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_x000d__x000a__x000d__x000a_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_x000d__x000a_ (Daniel Felipe Sáenz Lozano)_x000a__x000a_10/04/2023  -Modificación de fecha-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_x000d__x000a__x000d__x000a_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 (Daniel Felipe Sáenz Lozano)_x000a__x000a_29/09/2023 Actualización de avance - En reunión del 28 de septiembre de 2023 se expuso que el memorando de entendimiento fue firmado por el Concesionario el 31 de julio de 2023 y por la ANI el 15 de agosto de 2023. A septiembre de 2023 se han llevado a cabo cuatro reuniones, en las siguientes fechas: 25 de julio de 2023, 8 de agosto de 2023, 24 de agosto de 2023 y 14 de septiembre de 2023. En las reuniones se han tratado los temas establecidos en el cronograma contenido memorando de entendimiento:_x000d__x000a_En la primera mesa de trabajo, del 25 de julio de 2023, el Concesionario expuso su posición frente a la construcción de la segunda línea,_x000d__x000a_En la segunda mesa de trabajo, del 8 de agosto de 2023, la ANI expuso su posición frente a la construcción de la segunda línea,_x000d__x000a_En la tercera mesa de trabajo y de acuerdo con lo propuesto por Fenoco, el Concesionario realizó una exposición sobre la capacidad que tiene la vía actualmente y su importancia para garantizar una movilización de carga de manera eficiente y segura. La ANI indicó que entiende que la vía tiene capacidad suficiente, pero sigue considerando que de acuerdo a la literalidad del contrato, esta situación no exime a Fenoco de construir la segunda línea faltante._x000d__x000a_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Respecto a la propuesta de Fenoco, la ANI realizará la revisión correspondiente y convocará la siguiente reunión para la discusión correspondiente._x000d__x000a__x000d__x000a_En la reunión se aclara que el trámite de licenciamiento ambiental para la terminación de la segunda línea férrea, objeto de la no conformidad, depende de las decisiones que resulten de las mesas de trabajo en curso, enmarcadas en el memorando de entendimiento._x000d__x000a__x000d__x000a_Se evidencia gestión para dar cumplimiento a la tercera acción de mejoramiento, por lo que se establece un avance del 80% en el plan de mejoramiento. El 20% faltante estará condicionado a la culminación de las mesas de trabajo y al uso, o no, de mecanismos alternativos de solución de controversias. (Ricardo Mauricio Hernández Gómez)_x000a__x000a_20/12/2023  -Modificación de fecha- Mediante correo electrónico del 18-12-2023, el Líder del Equipo de Coordinación y Seguimiento, ante solicitud de remisión de evidencias de cumplimiento del plan de mejoramiento, informó:_x000d__x000a__x000d__x000a_&quot;Con respecto al tema del asunto, de manera atenta me permito poner a su consideración la solicitud de ampliación de la fecha de terminación prevista para el plan de mejoramiento de la NC3622 (actualmente 31 de diciembre de 2023), teniendo que se requiere mayor tiempo mientras se conocen las conclusiones y determinaciones que surjan de las mesas de trabajo (ANI, concesionario e interventoría) que se vienen desarrollando y que continuarán en el año 2024, para definir lo relacionado con la obligación de construir la parte restante de segunda línea._x000d__x000a__x000d__x000a_De acuerdo con lo anterior, solicitamos la ampliación de plazo hasta el 30 de junio de 2024.&quot; (Ricardo Mauricio Hernández Gómez)_x000a__x000a_20/12/2023 En reunión del 18 de diciembre de 2023 se expuso que se continúa trabajando con el memorando de entendimiento firmado por el Concesionario el 31 de julio de 2023 y por la ANI el 15 de agosto de 2023. A diciembre de 2023 se han llevado a cabo cinco reuniones, en las siguientes fechas: 25 de julio de 2023, 8 de agosto de 2023, 24 de agosto de 2023, 14 de septiembre de 2023, 26 de octubre de 2023._x000d__x000a_En las reuniones se han tratado los temas establecidos en el cronograma contenido memorando de entendimiento, así:_x000d__x000a_En la primera mesa de trabajo, del 25 de julio de 2023, el Concesionario expuso su posición frente a la construcción de la segunda línea, desde los componentes técnico, jurídico, financiero, ambiental y demás áreas._x000d__x000a_En la segunda mesa de trabajo, del 8 de agosto de 2023, la ANI expuso su posición frente a la construcción de la segunda línea, desde los componentes técnico, jurídico, financiero, ambiental y demás áreas._x000d__x000a_En la tercera mesa de trabajo y de acuerdo con lo propuesto por Fenoco, el Concesionario realizó una exposición sobre la capacidad que tiene la vía actualmente y su importancia para garantizar una_x000d__x000a_movilización de carga de manera eficiente y segura. Por su parte, la ANI indicó que entiende que la vía tiene capacidad suficiente, pero sigue considerando que de acuerdo a la literalidad del contrato, esta situación no exime a Fenoco de construir la segunda línea faltante._x000d__x000a_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y consideró que se debe establecer la valoración de las obras no concluidas. Respecto a la propuesta de Fenoco, la ANI realizará la revisión correspondiente y convocará la siguiente reunión para la discusión correspondiente._x000d__x000a_En la quinta mesa de trabajo, 26 de octubre de 2023, la ANI informó al Concesionario que las obras propuestas eran importantes para mejorar el corredor férreo no obstante consideraba que inicialmente se debía tener claridad en la valoración de las obras de segunda línea pendientes por construir. Fenoco posteriormente remitió un alcance a la valoración de estas obras, información que fue remitida al Interventor para concepto. La Interventoría solicitó aclaraciones a Fenoco, que en su concepto no habían sido incluidos por el Concesionario. Se espera que Fenoco de respuesta al concepto de Interventoría para de acuerdo al mismo sea programada la sexta mesa._x000d__x000a_Se mantiene la aclaración respecto a que el trámite de licenciamiento ambiental para la terminación de la segunda línea férrea, objeto de la no conformidad, depende de las decisiones que resulten de las mesas de trabajo en curso, enmarcadas en el memorando de entendimiento._x000d__x000a_Se evidencia gestión para dar cumplimiento a la tercera acción de mejoramiento, el avance se encuentra en un 80% en el plan de mejoramiento. El 20% faltante estará condicionado a la culminación de las mesas de trabajo y al uso, o no, de mecanismos alternativos de solución de controversias._x000d__x000a_Dada la condición actual y la eventual posibilidad de que exista solución mediante mecanismos alternativos de solución de controversias, junto con los tiempos requeridos, se solicitará por parte de las áreas técnica y ambiental del Equipo de Coordinación y Seguimiento la ampliación de la fecha de terminación prevista para el plan de mejoramiento de la NC3622._x000d__x000a_Se convocará reunión de seguimiento por parte de la OCI de acuerdo con el ajuste en la fecha de terminación. _x000d__x000a_ (Ricardo Mauricio Hernández Gómez)"/>
    <n v="0.8"/>
    <x v="1"/>
    <m/>
    <m/>
    <m/>
    <m/>
    <m/>
    <s v="Auditoría Interna a Proyectos"/>
    <s v="https://anionline.sharepoint.com/:f:/s/PMPMotor/EnTeR1IfjAtPjJAdaNFmzIUB968j82BNH9vpN4Mfoay2Rg?e=wQOeKW"/>
  </r>
  <r>
    <n v="3624"/>
    <n v="85"/>
    <x v="5"/>
    <s v="a) Para la Secretaría Técnica del Comité de Contratación: 2. Se evidenció el incumplimiento del artículo 5, numeral II funciones de la Secretaría Técnica de Comité de Contratación, literal de la Resolución 738 de 2018 en tanto que dos actas del Comité correspondientes a las sesiones ordinarias del 18 y 25 de junio de 2018 se encuentran sin firma, y a la fecha en que fueron remitidas a esta auditoría han transcurrido más de un mes calendario sin que se hayan formalizado las mismas, en atención a los establecido en el cuerpo de este informe. "/>
    <s v=""/>
    <m/>
    <m/>
    <s v="Jurídico"/>
    <s v="GESTIÓN JURÍDICA"/>
    <x v="1"/>
    <s v="Grupo Interno de Trabajo Contratación."/>
    <s v="Andrés Fernando Huérfano Huérfano"/>
    <s v="AGOSTO DE 2018"/>
    <s v="AGOSTO"/>
    <n v="2018"/>
    <m/>
    <m/>
    <s v="Acción correctiva"/>
    <s v="Modificación de la Resolución No. 738 de 2018, en el sentido de ampliar el lapso del trámite de elaboración, revisión y suscripción de las Actas del Comité de Contratación a dos (2) meses calendario."/>
    <d v="2018-09-24T00:00:00"/>
    <d v="2019-03-31T00:00:00"/>
    <s v="La auditora considera que la acción de mejoramiento planteada  por el área auditada es adecuada y necesaria para superar la no conformidad advertida. "/>
    <s v="Se hará seguimiento en el mes de noviembre de 2018 para determinar la efectividad de dicha acción._x000a__x000a_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_x000a__x000a__x000a_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_x000a__x000a_21/01/2019: De acuerdo con el memorando interno raidcado bajo el número 20197030012353, donde se informa a la OCI, que la resolución 738,  continua actualmente en tramite de firmas por parte, tanto de los vicepresidentes, como del Presidente de la Entidad._x000a__x000a_El seguimiento al plan generado por la Gerencia de Contratación se encuentra programado para el 31 de marzo del año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16/12/2019 Mediante correo electrónico de 19/11/2019, el GIT Contratación, remitió la Resolución No. 366 de 2019, mediante la cual se modifica la Res. 738/18.  (Andrés Fernando Huérfano Huérfano)"/>
    <n v="1"/>
    <x v="0"/>
    <m/>
    <n v="12"/>
    <n v="2019"/>
    <m/>
    <m/>
    <s v="Auditoría Interna"/>
    <m/>
  </r>
  <r>
    <n v="3625"/>
    <n v="86"/>
    <x v="5"/>
    <s v="b) Para los integrantes del Comité de Contratación: 1. Se evidencia el incumplimiento del artículo 5, numeral II, parágrafo primero de la Resolución 738 de 2018, en tanto que solo en una de las presentaciones referida a la concesión Cartagena -Barranquilla vía al mar se observó rigurosamente los aspectos enumerados en la mencionada disposición, tales como: “i. El objeto a contratar. ii. La justificación. ii La descripción de la necesidad a satisfacer. iv. La modalidad de contratación (si aplica). v. El análisis que soporta el valor estimado del contrato. vi. La justificación de los factores de selección (si aplica). vii. Relación del producto con el PMR (Productos, Metas y Resultados) de la Entidad (si aplica). viii El plazo de ejecución del contrato y las obligaciones de las partes (si aplica). ix Las demás que consideren necesarios para ilustrar suficientemente al Comité, previa la respectiva aprobación de la solicitud”,  lo cual es de vital importancia acatar, con el fin de aportar eficazmente a la compresión de los temas a tratar, de una manera didáctica e integral."/>
    <s v=""/>
    <m/>
    <m/>
    <s v="Jurídico"/>
    <s v="GESTIÓN JURÍDICA"/>
    <x v="1"/>
    <s v="Grupo Interno de Trabajo Contratación."/>
    <s v="Andrés Fernando Huérfano Huérfano"/>
    <s v="AGOSTO DE 2018"/>
    <s v="AGOSTO"/>
    <n v="2018"/>
    <m/>
    <m/>
    <s v="Acción correctiva"/>
    <s v="Modificación de la Resolución No. 738 de 2018, en el sentido de ajustar cómo se debe diligenciar la presentación."/>
    <d v="2018-09-24T00:00:00"/>
    <d v="2019-03-31T00:00:00"/>
    <s v="La auditora considera que la acción de mejoramiento planteada  por el área auditada es adecuada y necesaria para superar la no conformidad advertida. "/>
    <s v="Se hará seguimiento en el mes de noviembre de 2018 para determinar la efectividad de dicha acción._x000a__x000a_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 Así mismo, en dicho memorando se solicitó ajustar la acción de mejora propuesta para la no conformidad número 3 del informe._x000a__x000a_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_x000a__x000a_21/01/2019: De acuerdo con el memorando interno raidcado bajo el número 20197030012353, donde se informa a la OCI, que la resolución 738,  continua actualmente en tramite de firmas por parte, tanto de los vicepresidentes, como del Presidente de la Entidad._x000a__x000a_El seguimiento al plan generado por la Gerencia de Contratación se encuentra programado para el 31 de marzo del año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19/11/2019 El artículo 5, numeral II, parágrafo primero de la Resolución 738 de 2018, fue modificado por el art. 5 de la Res. 366 de 2019. Se aportó mediante correo electrónico de 19/11/2019, por la delegada del GIT Contratación.  (Andrés Fernando Huérfano Huérfano)"/>
    <n v="1"/>
    <x v="0"/>
    <m/>
    <n v="11"/>
    <n v="2019"/>
    <m/>
    <m/>
    <s v="Auditoría Interna"/>
    <m/>
  </r>
  <r>
    <n v="3627"/>
    <n v="88"/>
    <x v="5"/>
    <s v="INTERVENTORÍA: 1. No se evidenció que la Interventoría presente a la ANI un cronograma de actividades para dar cumplimiento a su contrato; lo anterior es una obligación contractual consignada en el Anexo 3 del contrato de Interventoría, numeral 2.4.2. Cronograma de ejecución, el cual se cita a continuación:_x000a_“El Interventor con el Diagnóstico inicial, y cada vez que presente el Diagnóstico de Avance, debe presentar un (1) cronograma de actividades en formato DIAGRAMA DE GANTT para el contrato de Interventoría, según el caso (asociados con el cronograma del Plan de Inversiones del Contrato de Concesión Portuario objeto de la presente Interventoría).”"/>
    <s v=""/>
    <m/>
    <m/>
    <s v="Técnico"/>
    <s v="GESTIÓN CONTRACTUAL Y SEGUIMIENTO DE PROYECTOS DE INFRAESTRUCTURA DE TRANSPORTE"/>
    <x v="0"/>
    <s v="Sociedad Portuaria Algranel S.A. "/>
    <s v="Carlos Felipe Sánchez Pinzón"/>
    <s v="AGOSTO DE 2018"/>
    <s v="AGOSTO"/>
    <n v="2018"/>
    <m/>
    <m/>
    <s v="Acción correctiva"/>
    <s v="Una vez iniciada la auditoria programada por el departamento de control interno de la Agencia Nacional de Infraestructura a la concesión Portuaria Algranel y hasta la fecha se puede indicar que la segunda fase del plan de inversiones se encuentra sin ejecución, por tanto el cronograma de la interventoría depende del cronograma que entregue la concesión y a la fecha no se ha radicado en esta interventoría dicho cronograma. En gestiones de la interventoría se ha solicitado reiteradamente el cronograma mediante un oficio, el cual se anexa a documento.  _x000a_1. Se presentará un cronograma general donde se evidencie que todas las funciones de interventoría se ejecutan durante todo el proyecto conforme al contrato No. 388 de 2017 y el anexo 3 del mismo Plan de Cargas. _x000a_2. En acción de mejoramiento, la interventoría ha solicitado al concesionario mediante oficio el cronograma de actividades en las que ejecutará la fase II del plan de inversiones el cual debió iniciar el 23 de septiembre de 2018, sin embargo, el concesionario cuenta con un año para cumplir con la inversión._x000a_ 3. La acción de mejoramiento se evidenciará a la entrega del informe mensual de avance No. 13 por parte de Interventoría."/>
    <d v="2018-09-03T00:00:00"/>
    <d v="2018-11-30T00:00:00"/>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n v="1"/>
    <x v="0"/>
    <m/>
    <s v="abril"/>
    <n v="2019"/>
    <m/>
    <m/>
    <s v="Auditoría Interna a Proyectos"/>
    <m/>
  </r>
  <r>
    <n v="3628"/>
    <n v="89"/>
    <x v="5"/>
    <s v="INTERVENTORÍA: 2. No se evidenció que la Interventoría haga seguimiento a la operación y mantenimiento de la infraestructura y equipos instalados en la zona de uso público; lo anterior está enmarcado en una de sus obligaciones contractuales, consignada en el Anexo 3 del contrato de Interventoría, numeral 1.1.2.1, literal a:_x000a_“En general, vigilar y controlar que el Concesionario cumpla con sus obligaciones contractuales para el normal desarrollo y ejecución del contrato, de acuerdo al Plan de Inversión por cada uno de los años y etapas establecidas contractualmente.”_x000a_Este, a su vez asociado con la obligación contractual del Concesionario, consignada en el contrato de concesión, cláusula décima primera, numeral 11.12:_x000a_“Mantener en buen estado de operación y mantenimiento las construcciones e inmuebles por destinación que habitualmente se encuentren instalados en la zona de uso público (…)”."/>
    <s v=""/>
    <m/>
    <m/>
    <s v="Técnico"/>
    <s v="GESTIÓN CONTRACTUAL Y SEGUIMIENTO DE PROYECTOS DE INFRAESTRUCTURA DE TRANSPORTE"/>
    <x v="0"/>
    <s v="Sociedad Portuaria Algranel S.A. "/>
    <s v="Carlos Felipe Sánchez Pinzón"/>
    <s v="AGOSTO DE 2018"/>
    <s v="AGOSTO"/>
    <n v="2018"/>
    <m/>
    <m/>
    <s v="Acción correctiva"/>
    <s v="Considerando que la DIMAR y la Superintendencia de Puertos y Transporte son las entidades  que ejercen control y vigilancia de la operación y tráfico marítimo de los terminales portuario, esta interventoría de manera informativa ha reportado a la Agencia Nacional de Infraestructura los números de buques que atracan en el muelle, las toneladas de graneles producto de las importaciones y/o exportaciones que haga el concesionario. La interventoría fue contratada para realizar seguimiento y verificación del plan de inversiones aprobado por la ANI mediante otrosí No. 4 del contrato de concesiones y seguimiento integral a la obligaciones del contrato de concesión.                                                                                                                                                                                     1. El mantenimiento de la infraestructura y equipos de la terminal, se ha notificado a partir del informe de interventoría de avance mensual  No. 12, correspondiente al mes de septiembre de 2018. Por tanto seguir realizando las visitas cada semana con el fin de observar los avances físicos de las obras de mantenimiento que está ejecutando el concesionario. Se Llenará un formato de visita de obra, donde se estipule y verifique la calidad y especificaciones de las obras de mantenimiento. Se seguirá realizando el registro fotográfico de las visitas semanales realizadas al concesionario.                                                                                                2. Se seguirá solicitando mediante oficios a la Sociedad Portuaria que informe con anticipación los trabajos de mantenimiento que vaya a realizar a la infraestructura y equipos ubicados en zona de uso público, con el fin de realizar verificación y seguimiento a la misma, ya que la interventoría a cumplido con este procedimiento, el cual mediante el oficio No.  130-371-17 SPA, se radico a la Agencia Nacional de Infraestructura el inventario de la Sociedad Portuaria Algranel S.A."/>
    <d v="2018-09-03T00:00:00"/>
    <d v="2018-11-30T00:00:00"/>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n v="1"/>
    <x v="0"/>
    <m/>
    <s v="abril"/>
    <n v="2019"/>
    <m/>
    <m/>
    <s v="Auditoría Interna a Proyectos"/>
    <m/>
  </r>
  <r>
    <n v="3629"/>
    <n v="90"/>
    <x v="5"/>
    <s v="INTERVENTORÍA: 3. No se evidenció que la Interventoría haga seguimiento al cumplimiento de los reglamentos técnicos de operación; esta es su obligación contractual consignada en el Anexo 3 del contrato de Interventoría, numeral 1.1.1:_x000a_“Constatar el estado y cumplimiento de los Reglamentos Técnicos de Operación.”"/>
    <s v=""/>
    <m/>
    <m/>
    <s v="Técnico"/>
    <s v="GESTIÓN CONTRACTUAL Y SEGUIMIENTO DE PROYECTOS DE INFRAESTRUCTURA DE TRANSPORTE"/>
    <x v="0"/>
    <s v="Sociedad Portuaria Algranel S.A. "/>
    <s v="Carlos Felipe Sánchez Pinzón"/>
    <s v="AGOSTO DE 2018"/>
    <s v="AGOSTO"/>
    <n v="2018"/>
    <m/>
    <m/>
    <s v="Acción correctiva"/>
    <s v="De acuerdo con el contrato de concesión portuaria y teniendo en cuenta la resolución 850 de 2017 del Ministerio de Transporte todos los concesionarios de puertos deben actualizar el reglamento técnico de operación, tal como se menciona en el Artículo No. 3 de la Ley 1° del 10 de enero de 1991 “Estatuto de Puertos Marítimos”._x000a_Ahora bien y con el fin de realizar el seguimiento respectivo de ésta obligación, el Concesionario informó a la  interventoría que el RCTO se encuentra aprobado mediante resolución No. 002415 del 07 de mayo de 2003 y actualmente se adelanta el proceso de actualización y transición a la nueva normatividad y plazos establecidos en la Resolución No. 4159 del 06 de octubre de 2018.              _x000a_1. En la fecha de plazo que se resulta la interventoría solicitara por medio de oficio la actualización del RCTO, verificando el cumplimiento del mismo y se informara a la Agencia Nacional de Infraestructura mediante el informe de interventoría de avanza mensual."/>
    <d v="2018-09-03T00:00:00"/>
    <d v="2018-11-30T00:00:00"/>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n v="1"/>
    <x v="0"/>
    <m/>
    <s v="abril"/>
    <n v="2019"/>
    <m/>
    <m/>
    <s v="Auditoría Interna a Proyectos"/>
    <m/>
  </r>
  <r>
    <n v="3630"/>
    <n v="91"/>
    <x v="5"/>
    <s v="INTERVENTORÍA: 4. La Interventoría reporta en informes mensuales consecutivos que le ha solicitado información al Concesionario referente al cronograma de actividades sociales, sin que este la haya presentado. En este sentido, la Interventoría ha debido alertar a la ANI para que ésta active los mecanismos conminatorios que prevé el contrato de concesión para exigir la entrega de información por parte del Concesionario, en cumplimiento de una de sus obligaciones contractuales, consignada en el Anexo 3 del contrato de Interventoría, numeral 1.1.2.1, literal a:_x000a_“En general, vigilar y controlar que el Concesionario cumpla con sus obligaciones contractuales para el normal desarrollo y ejecución del contrato, de acuerdo al Plan de Inversión por cada uno de los años y etapas establecidas contractualmente.”_x000a_Este, a su vez asociado con dos obligaciones contractuales del Concesionario, consignadas en el contrato de concesión, cláusula décima primera:_x000a_Numeral 11.5: “Permitir el control y vigilancia de LA SUPERINTENDENCIA de conformidad con los términos legales y contractuales”_x000a_Numeral 11.15: “Suministrar a LA SUPERINDTENDENCIA, los informes o datos que se requieran para ejercer sus funciones de control y vigilancia, en especial, deberá informar sobre los operadores portuarios que contrate, suministrando todos los datos necesarios para el cabal ejercicio de las funciones a cargo de la Superintendencia General de Puertos”_x000a_Al respecto, es importante aclarar que el contrato fue cedido por parte de la Superintendencia General de Puertos al Instituto Nacional de Concesiones (hoy Agencia Nacional de Infraestructura - ANI) en el Otrosí No. 3 al contrato de concesión."/>
    <s v=""/>
    <m/>
    <m/>
    <s v="Técnico"/>
    <s v="GESTIÓN CONTRACTUAL Y SEGUIMIENTO DE PROYECTOS DE INFRAESTRUCTURA DE TRANSPORTE"/>
    <x v="0"/>
    <s v="Sociedad Portuaria Algranel S.A. "/>
    <s v="Carlos Felipe Sánchez Pinzón"/>
    <s v="AGOSTO DE 2018"/>
    <s v="AGOSTO"/>
    <n v="2018"/>
    <m/>
    <m/>
    <s v="Acción correctiva"/>
    <s v="En virtud del contrato de concesión portuaria No. 010 de 1994, no se establece gestiones sociales encaminadas a la comunidad de zona de aferencia a la terminal portuaria, es preciso indicar que las labores sociales que lleva a cabo la concesión están contempladas en la Resolución Ambiental No. 1175 de 2007 y No. 576 de 2008 aprobada por CARDIQUE y estas van dirigidas al personal contratado para ejecutar el plan de inversiones.  _x000a_ _x000a_1. Se reportará su ejecución en el informe de avance mensual una vez inicie la etapa de construcción de capacidad de almacenamiento del concesionario. "/>
    <d v="2018-09-03T00:00:00"/>
    <d v="2018-11-30T00:00:00"/>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observaciones de la Oficina de Control Interno a las acciones de mejoramiento, recomendando la reformulación del plan._x000a__x000a_(13/11/2018) Se revisó el ajuste al plan de mejoramiento allegado por la Interventoría mediante radicado ANI No. 20184091151302 y se envío de correo electrónico avalando las acciones formuladas.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n v="1"/>
    <x v="0"/>
    <m/>
    <s v="abril"/>
    <n v="2019"/>
    <m/>
    <m/>
    <s v="Auditoría Interna a Proyectos"/>
    <m/>
  </r>
  <r>
    <n v="3631"/>
    <n v="92"/>
    <x v="5"/>
    <s v="INTERVENTORÍA: 5.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_x000a_“Crear una base de datos que recopile información periódica (trimestralmente) de ingresos y costos propios de la actividad portuaria”"/>
    <s v=""/>
    <m/>
    <m/>
    <s v="Técnico"/>
    <s v="GESTIÓN CONTRACTUAL Y SEGUIMIENTO DE PROYECTOS DE INFRAESTRUCTURA DE TRANSPORTE"/>
    <x v="0"/>
    <s v="Sociedad Portuaria Algranel S.A. "/>
    <s v="Carlos Felipe Sánchez Pinzón"/>
    <s v="AGOSTO DE 2018"/>
    <s v="AGOSTO"/>
    <n v="2018"/>
    <m/>
    <m/>
    <s v="Acción correctiva"/>
    <s v="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
    <d v="2018-09-03T00:00:00"/>
    <d v="2019-07-16T00:00:00"/>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 se reformuló el plan de mejoramiento en el sentido de 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_x000a__x000a_29/05/2019 Mediante reunión de seguimiento del 29/04/2019, se revisaron las acciones de mejoramiento formulados por la Supervisión. Se hicieron recomendaciones al respecto y se recibieron los planes ajustados por parte de la Supervisión del proyecto._x000a__x000a_Se da prorroga para cumplir con plan de mejoramiento hasta el 07/07/2019._x000a_ (Carlos Felipe Sánchez Pinzón)_x000a__x000a_5/07/2019 -_x0009_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 obligación que dio origen a la no conformidad 3631, sobre “Crear una base de datos que recopile información periódica (trimestralmente) de ingresos y costos propios de la actividad portuaria” ya no se encuentra incluida._x000a_-_x0009_CAMBIAR FECHA PARA 16/07/2019 (Carlos Felipe Sánchez Pinzón)_x000a__x000a_29/10/2019 En reunión de seguim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 la obligación relacionada con la creación de una base de datos de ingresos y costos de la actividad portuaria (SECOP, número de proceso VJ-VGC-CM-003-2019), la cual dio origen a la no conformidad._x000a__x000a_En consecuencia, se evidencia la ejecución de las acciones de mejoramiento y se cierra la no conformidad No. 3631._x000a_ (Carlos Felipe Sánchez Pinzón)"/>
    <n v="1"/>
    <x v="0"/>
    <m/>
    <n v="10"/>
    <n v="2019"/>
    <m/>
    <m/>
    <s v="Auditoría Interna a Proyectos"/>
    <m/>
  </r>
  <r>
    <n v="3632"/>
    <n v="93"/>
    <x v="5"/>
    <s v="SUPERVISOR Y EQUIPO DE APOYO: 1. Se evidenció que el proyecto no cuenta con la valla informativa de la que trata la Resolución 1219 de 2015 del Ministerio de Transporte; sin embargo, de acuerdo con la Resolución, su cumplimiento es responsabilidad de la ANI. Lo anterior, se estipula en el Artículo 9° de la mencionada Resolución y se cita a continuación:_x000a_“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x v="0"/>
    <s v="Sociedad Portuaria Algranel S.A. "/>
    <s v="Adriana Barrios Rodríguez"/>
    <s v="AGOSTO DE 2018"/>
    <s v="AGOSTO"/>
    <n v="2018"/>
    <m/>
    <m/>
    <s v="Acción correctiva"/>
    <s v="Requerir al concesionario el cumplimiento de la Resolución 1219 de 2015 del Ministerio de Transporte en lo que tiene que ver con la valla informativa del proyecto"/>
    <d v="2018-09-03T00:00:00"/>
    <d v="2020-12-30T00:00:00"/>
    <m/>
    <s v="(05/10/2018) Se recibió el plan de mejoramiento de la supervsión del proyecto por correo electrónico._x000a__x000a_(12/10/2018) Se respondió a la supervisión mediante correo electrónico emitiendo recomendaciones para ajustar el plan de mejoramiento de la no conformidad._x000a__x000a_(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Bavaria, de acuerdo con lo acordado en reunión del 02 de noviembre de 2018._x000a__x000a_(21/12/2018) Se llevó a cabo reunión de asesoría con la supervisión del proyecto, se ajustó y reprogramó el plan de mejoramiento.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_x000a__x000a_29/05/2019 Mediante reunión de seguimiento del 29/04/2019, se revisaron las acciones de mejoramiento formulados por la Supervisión. Se hicieron recomendaciones al respecto y se recibieron los planes ajustados por parte de la Supervisión del proyecto. Se da prórroga hasta el 07/07/2019. (Carlos Felipe Sánchez Pinzón)_x000a__x000a_5/07/2019 -_x0009_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_x000a_-_x0009_CAMBIAR FECHA DEL PLAN el 02/09/2019 (Carlos Felipe Sánchez Pinzón)_x000a__x000a_29/10/2019 En reunión de seguimiento del 20/09/2019, se presentan soported de que la Supervisión ha adelantado la gestión de la solicitud de la instalación de la valla, obteniendo respuesta donde el Concesionario explica por qué esta política no le aplica y allega la consulta al Ministerio de Transporte quien a la fecha no se ha pronunciado._x000a_La OCI recomienda presentar la respuesta del Ministerio de Transporte, pues en caso de que no exima al Concesionario de la instalación de la valla, se requeriría evidenciar su instalación para dar cierre a la no conformidad._x000a_En este sentido, la Supervisión solicita cambiar la fecha de finalización para el 30 de diciembre de 2019._x000a_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a_Mediante correo electrónico del 04 de febrero de 2020, se reiteró la solicitud. (Carlos Felipe Sánchez Pinzón)_x000a__x000a_23/04/2020 Una vez revisada la información allegada por correo electrónico, se confirma el avance en la ejecución de acciones de mejoramiento y se modifica su fecha de finalización. (Carlos Felipe Sánchez Pinzón)_x000a__x000a_1/12/2020 Se realiza seguimiento a través de correo electrónico solicitando avance de las acciones de mejoramiento (Adriana Barrios Rodríguez)_x000a__x000a_24/01/2021 Se recibe memorando 20213030007253 del 9 de enero de 2021 solicitando el cierre de la No Conformidad, la OCI responde con memorando 20211020017673 del 20 de enero de 2021, dando cierre a la No Conformidad (Adriana Barrios Rodríguez)"/>
    <n v="1"/>
    <x v="0"/>
    <m/>
    <n v="1"/>
    <n v="2021"/>
    <m/>
    <m/>
    <s v="Auditoría Interna a Proyectos"/>
    <m/>
  </r>
  <r>
    <n v="3633"/>
    <n v="94"/>
    <x v="5"/>
    <s v="SUPERVISOR Y EQUIPO DE APOYO: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s v=""/>
    <m/>
    <m/>
    <s v="Técnico"/>
    <s v="GESTIÓN CONTRACTUAL Y SEGUIMIENTO DE PROYECTOS DE INFRAESTRUCTURA DE TRANSPORTE"/>
    <x v="0"/>
    <s v="Sociedad Portuaria Algranel S.A. "/>
    <s v="Adriana Barrios Rodríguez"/>
    <s v="AGOSTO DE 2018"/>
    <s v="AGOSTO"/>
    <n v="2018"/>
    <m/>
    <m/>
    <s v="Acción correctiva"/>
    <s v="1. Revisar el informe final de interventoría con el objetivo de verificar si cumple con las obligaciones señaladas por la Oficina de Control Interno. 2. Requerir, en caso de que sea necesario, a la Interventoría para que susbsane los incumplimientos identificados. 3. Proceder a la liquidación del contrato de Interventoría, una vez cumplidas todas sus obligaciones."/>
    <d v="2018-09-03T00:00:00"/>
    <d v="2021-03-31T00:00:00"/>
    <m/>
    <s v="(05/10/2018) Se recibió el plan de mejoramiento de la supervsión del proyecto por correo electrónico._x000a__x000a_(12/10/2018) Se respondió a la supervisión mediante correo electrónico emitiendo recomendaciones para ajustar el plan de mejoramiento de la no conformidad._x000a__x000a_(21/12/2018) Se llevó a cabo reunión de asesoría con la supervisión del proyecto, se ajustó y reprogramó el plan de mejoramiento._x000a__x000a_05/04/2019 Se solicitó mediante correo electrónico soporte de culminación del plan de mejoramiento en cuanto a las acciones vencidas._x000a__x000a_29/04/2019: Se evidenció un avance del 25% por hacer seguimiento al cumplimiento de las obligaciones de Interventoría alertadas por la Oficina de Control Interno en auditoría del año 2018. Se reprogramó la fecha de finalización del plan para el 01/12/2019 por incluir la liquidación del contrato de interventoría, que se encuentra actualmente en trámite._x000a__x000a_29/05/2019 Mediante reunión de seguimiento del 29/04/2019, se revisaron las acciones de mejoramiento formulados por la Supervisión. Se hicieron recomendaciones al respecto y se recibieron los planes ajustados por parte de la Supervisión del proyecto. Se da prorroga para cumplir con el plan hasta el 01/12/2019. (Carlos Felipe Sánchez Pinzón)_x000a__x000a_04/07/2019 En reunión del 02/07/2019, se evidencia que esta no conformidad continúa pendiente y dentro del término previsto de ejecución de acciones de mejoramiento, el cual finaliza el 01/12/2019. (CArlos Felipe Sánchez Pinzón)_x000a__x000a_29/10/2019 Esta no conformidad continúa abierta hasta tanto no se de cierre a la no conformidad No. 3632. En consecuencia, la fecha de finalización se modifica para el 30 de diciembre de 2019.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d__x000a_Mediante correo electrónico del 04 de febrero de 2020 se reiteró la solicitud. (Carlos Felipe Sánchez Pinzón)_x000a__x000a_23/04/2020 Una vez revisada la información allegada por correo electrónico, se confirma el avance en la ejecución de acciones de mejoramiento y se modifica su fecha de finalización (Carlos Felipe Sánchez Pinzón)_x000a__x000a_1/12/2020 Se realiza seguimiento a través de correo electrónico solicitando avance de las acciones de mejoramiento (Adriana Barrios Rodríguez)_x000a__x000a_14/12/2020  -Modificación de fecha- Mediante correo electrónico del 14 de diciembre de 2020 la Supervisión informó que la ANI se encuentra a la espera del archivo correspondiente a la ejecución del contrato de interventoría No. 388 de 2017, lo que condiciona el cumplimiento de la acción de mejoramiento No. 3. (Adriana Barrios Rodríguez)_x000a__x000a_25/03/2021  -Modificación plan- Se realiza ajuste al plan de mejoramiento con base en solicitud hecha por la Supervisión mediante correo electrónico del 25 de marzo de 2021. (Adriana Barrios Rodríguez)_x000a__x000a_26/03/2021 Se recibió el acta de liquidación al contrato de interventoría 388 de 2017, con lo cual se evidenció que cesó la causa que dio lugar a la No Conformidad, por lo cual se dio cierre.  (Adriana Barrios Rodríguez)"/>
    <n v="1"/>
    <x v="0"/>
    <m/>
    <n v="3"/>
    <n v="2021"/>
    <m/>
    <m/>
    <s v="Auditoría Interna a Proyectos"/>
    <m/>
  </r>
  <r>
    <n v="3634"/>
    <n v="95"/>
    <x v="5"/>
    <s v="VGC: 1. Se evidenció que en la estructuración del contrato de la Interventoría vigente se incluyeron obligaciones no exigibles a la Interventoría, puesto que no obedecen al contrato de concesión. Las mencionadas obligaciones evidenciadas se citan a continuación:_x000a_o Anexo 3 del contrato de Interventoría, numeral 1.1.2.1, literal c: “Verificar que el concesionario cumpla con el código de buen gobierno.”_x000a_o Anexo 3 del contrato de Interventoría, numeral 1.1.2.1, literal c: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s v=""/>
    <m/>
    <m/>
    <s v="Técnico"/>
    <s v="GESTIÓN CONTRACTUAL Y SEGUIMIENTO DE PROYECTOS DE INFRAESTRUCTURA DE TRANSPORTE"/>
    <x v="0"/>
    <s v="Sociedad Portuaria Algranel S.A. "/>
    <s v="Carlos Felipe Sánchez Pinzón"/>
    <s v="AGOSTO DE 2018"/>
    <s v="AGOSTO"/>
    <n v="2018"/>
    <m/>
    <m/>
    <s v="Acción correctiva"/>
    <s v="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_x000a_2. Evidenciar mediante un nuevo contrato de Interventoría, la depuración de las obligaciones frente a los contratos auditados."/>
    <d v="2018-09-03T00:00:00"/>
    <d v="2019-07-16T00:00:00"/>
    <m/>
    <s v="(05/10/2018) Se recibió el plan de mejoramiento de la supervsión del proyecto por correo electrónico._x000a__x000a_(12/10/2018) Se respondió a la supervisión mediante correo electrónico informando la falta de formulación de acciones de mejoramiento para la no conformidad para la Vicepresidencia de Gestión Contractual_x000a_(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Bavaria, de acuerdo con lo acordado en reunión del 02 de noviembre de 2018._x000a__x000a_(21/12/2018) Se llevó a cabo reunión de asesoría con la supervisión del proyecto, se ajustó y reprogramó el plan de mejoramiento._x000a__x000a_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_x000a__x000a_29/05/2019 Mediante reunión de seguimiento del 29/04/2019, se revisaron las acciones de mejoramiento formulados por la Supervisión. Se hicieron recomendaciones al respecto y se recibieron los planes ajustados por parte de la Supervisión del proyecto. (Carlos Felipe Sánchez Pinzón)_x000a__x000a_07/04/2019 -_x0009_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_x000a__x000a_29/10/2019 En reunipon de seguimiento,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revisión del código de buen gobierno y el sistema de control interno del Concesionario._x000d__x000a__x000d__x000a_En consecuencia, se evidencia la ejecución de las acciones de mejoramiento y se da cierre la no conformidad No. 3634._x000d__x000a_ (Carlos Felipe Sánchez Pinzón)"/>
    <n v="1"/>
    <x v="0"/>
    <m/>
    <n v="10"/>
    <n v="2019"/>
    <m/>
    <m/>
    <s v="Auditoría Interna a Proyectos"/>
    <m/>
  </r>
  <r>
    <n v="3636"/>
    <n v="97"/>
    <x v="5"/>
    <s v="7.2.3 Respecto de 46 procesos arbitrales terminados ninguno tiene señalado el sentido del fallo, lo cual evidencia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
    <s v=""/>
    <m/>
    <m/>
    <s v="Jurídico"/>
    <s v="GESTIÓN JURÍDICA"/>
    <x v="1"/>
    <s v="Grupo Interno de Trabajo Defensa Judicial"/>
    <s v="Andrés Fernando Huérfano Huérfano"/>
    <s v="AGOSTO DE 2018"/>
    <s v="AGOSTO"/>
    <n v="2018"/>
    <m/>
    <m/>
    <s v="Acción correctiva"/>
    <s v="1. Solicitud a la ANDJE para que el usuario designado por ellos para la migración de la información proceda a realizar la corrección correspondiente, en tanto que el cargue de la información de procesos terminados en el sistema Ekogui será realizado por la Agencia."/>
    <d v="2018-10-01T00:00:00"/>
    <d v="2021-07-31T00:00:00"/>
    <m/>
    <s v="(05/10/2018) Se recibió el plan de mejoramiento de la supervsión del proyecto por correo electrónico._x000a__x000a_(12/10/2018) Se respondió a la supervisión mediante correo electrónico informando la falta de formulación de acciones de mejoramiento para la no conformidad para la Vicepresidencia de Gestión Contractual_x000a_(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Bavaria, de acuerdo con lo acordado en reunión del 02 de noviembre de 2018._x000a__x000a_(21/12/2018) Se llevó a cabo reunión de asesoría con la supervisión del proyecto, se ajustó y reprogramó el plan de mejoramiento._x000a__x000a_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_x000a__x000a_26/10/2021 Mediante memorando de 20207010134623, se acredita cumplimiento del plan. AFHH.  (Andrés Fernando Huérfano Huérfano)"/>
    <n v="1"/>
    <x v="0"/>
    <m/>
    <n v="7"/>
    <n v="2021"/>
    <m/>
    <m/>
    <s v="Auditoría Interna"/>
    <m/>
  </r>
  <r>
    <n v="3637"/>
    <n v="98"/>
    <x v="5"/>
    <s v="7.2.5 Respecto de 26 procesos arbitrales activos se seleccionaron aleatoriamente 10,  y se evidenció que ninguno de ellos registra la provisión contable, lo cual se traduce en un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_x000a__x000a_Auditoría febrero de 2019: 6.2.4. Se evidenció infracción al contenido del artículo 2.2.3.4.1.1. del Decreto 1069 de 2015, en consideración a que solo el 58% de los procesos judiciales y el 91 % de los procesos arbitrales, tienen registro de provisión contable.  "/>
    <s v=""/>
    <m/>
    <m/>
    <s v="Jurídico"/>
    <s v="GESTIÓN JURÍDICA"/>
    <x v="1"/>
    <s v="Grupo Interno de Trabajo Defensa Judicial"/>
    <s v="Andrés Fernando Huérfano Huérfano"/>
    <s v="AGOSTO DE 2018"/>
    <s v="AGOSTO"/>
    <n v="2018"/>
    <m/>
    <m/>
    <s v="Acción correctiva"/>
    <s v="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_x000a_Administradora del Sistema. 2.Realizar los requerimientos a que haya lugar para el cumplimiento de la obligación relacionada con la calificación del riesgo y provisión contable_x000a_Coordinador GIT Defensa Judicial Administradora del Sistema. 3.Realizar los ajustes y actualizaciones requeridas en los procesos a cargo."/>
    <d v="2019-09-02T00:00:00"/>
    <d v="2021-07-31T00:00:00"/>
    <m/>
    <s v="El auditor considera que las acciones de mejoramiento planteadas  por el área auditada son adecuadas y necesarias. Se hará seguimiento en el mes de enero  de 2019 para determinar la efectividad de dicha acción. _x000a__x000a_05/09/2019 Mediante radicado No. 20197010129273, el GIT Defensa Judicial solicitó modificación del Plan. Se modifica el 05/09/2019.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
    <n v="1"/>
    <x v="0"/>
    <m/>
    <n v="7"/>
    <n v="2021"/>
    <m/>
    <m/>
    <s v="Auditoría Interna"/>
    <m/>
  </r>
  <r>
    <n v="3638"/>
    <n v="99"/>
    <x v="5"/>
    <s v="7.2.7 Se advierte que la administradora del sistema E-KOGUI durante el primer semestre del año 2018 no reportó a la Agencia Nacional de Defensa Jurídica del Estado la ausencia temporal de los usuarios determinados como: Jefe de la Oficina Jurídica (Gerente de Defensa Judicial), Secretaría Técnica del Comité de Conciliación, y Administradora E-KOGUI, lo cual implica una omisión al cumplimento de la función como administradora del sistema E-KOGUI prevista en el artículo 2.2.3.4.1.9., numeral 7 del Decreto 1069 de 2015._x000a__x000a_Auditoría febrero 2019:6.2.5.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
    <s v=""/>
    <m/>
    <m/>
    <s v="Jurídico"/>
    <s v="GESTIÓN JURÍDICA"/>
    <x v="1"/>
    <s v="Grupo Interno de Trabajo Defensa Judicial"/>
    <s v="Andrés Fernando Huérfano Huérfano"/>
    <s v="AGOSTO DE 2018"/>
    <s v="AGOSTO"/>
    <n v="2018"/>
    <m/>
    <m/>
    <s v="Acción correctiva"/>
    <s v="Validación de usuarios activos y desactivación de aquellos que no están vinculados a la Entidad."/>
    <d v="2019-09-02T00:00:00"/>
    <d v="2021-07-31T00:00:00"/>
    <m/>
    <s v="El auditor considera que las acciones de mejoramiento planteadas  por el área auditada son adecuadas y necesarias. Se hará seguimiento en el mes de enero  de 2019 para determinar la efectividad de dicha acción. 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4. Razón por la cual se cierre teniendo en cuenta que su avance a esta fecha era del 0%. (Andrés Fernando Huérfano Huérfano)_x000a__x000a_26/10/2021 Mediante memorando 20207010134623 se acredita cumplimiento de la meta del plan.  (Andrés Fernando Huérfano Huérfano)"/>
    <n v="1"/>
    <x v="0"/>
    <m/>
    <n v="7"/>
    <n v="2021"/>
    <m/>
    <m/>
    <s v="Auditoría Interna"/>
    <m/>
  </r>
  <r>
    <n v="3640"/>
    <n v="101"/>
    <x v="5"/>
    <s v="INTERVENTORÍA: 1) En la ejecución del contrato de interventoría no se ha dado cabal cumplimiento a la disponibilidad mínima obligatoria requerida en la sección 5.5 del documento Metodología y Plan de cargas de Trabajo - Interventoría de la Concesión Autopista al Río Magdalena 2, situación que ha generado descuentos en los pagos que con corte al primer semestre de 2018 ascienden a $768.436.282."/>
    <s v=""/>
    <m/>
    <m/>
    <s v="Técnico"/>
    <s v="GESTIÓN CONTRACTUAL Y SEGUIMIENTO DE PROYECTOS DE INFRAESTRUCTURA DE TRANSPORTE"/>
    <x v="0"/>
    <s v="Autopista Río Magdalena 2"/>
    <s v="Mary Alexandra Cuenca Noreña"/>
    <s v="SEPTIEMBRE DE 2018"/>
    <s v="SEPTIEMBRE"/>
    <n v="2018"/>
    <m/>
    <m/>
    <s v="Acción correctiva y preventiva"/>
    <s v="CORRECTIVA:_x000a__x000a_Presentar a la Entidad un nuevo residente de puentes, inspector SISOMA y un nuevo abogado especialista en gestión predial. _x000a__x000a_PREVENTIVAS:_x000a__x000a_1. Buscar un acuerdo mutuo con los trabajdores, que notifiquen el retiro por lo menos con un mes de anticipación, para evitar que quede el vacio mientras se consigue el personal, la entidad lo aprueba y se procede al contrato._x000a__x000a_2. Una vez el Concesionario de a conocer las acciones que permitan recuperar los tiempos de atraso y acelere sus actividades de avance en obra, se presentará a la entidad un ajuste del plan de cargas con el fin de dar cobertura total con el personal requerido, según las propias necesidades del proyecto._x000a__x000a_3. En vía de generar oportunidades de mejora, se propondrá revisar el contrato de interventoría en conjunto con la parte contratante, para estructurar algunos apartes donde no hay flexibilidad en el uso eficiente de los recursos, para no incurrir en gastos innecesarios mientras el proyecto no lo requiera y poder utilizar estos recursos posteriormente, cuando el desarrollo del contrato lo exija."/>
    <d v="2018-10-11T00:00:00"/>
    <d v="2019-03-05T00:00:00"/>
    <m/>
    <s v="01/11/2018 Con base en la comunicación con radicado ANI No. 20184091118662 del 26 de octubre de 2018 la interventoría reportó que procedió con la presentación a la Entidad del personal que generaba descuentos: 1) Residente de puentes 2) Inspector SISOMA y 3) Abogado especialista en gestión predial. Vía correo electrónico se solicitaron las comunicaciones con las que la ANI aprobó este personal y copia  de la factura correspondiente al mes de octubre de 2018. Lo anterior para dar cierre a la no conformidad._x000a__x000a_Con relación a las acciones preventivas planteadas en el plan de mejoramiento, la Oficina de Control Interno recomienda aplicarlas y mantenerlas para evitar que las circunstancias que dieron lugar a la no conformidad vuelvan a suceder._x000a__x000a_02/11/2018 Se revisaron las comunicaciones con las que la ANI aprobó los profesionales asociados a los cargos 1) Residente de puentes (Rad ANI 20183000148011) 2) Inspector SISOMA (Rad ANI No. 20183000257801) 3) Abogado especialista en gestión predial (Rads ANI No. 20183000349551 y 20183000290491), las cuales fueron remitidas por la Interventoría vía correo electrónico. Pendiente copia de la factura correspondiente al mes de octubre de 2018 para evidenciar que no se continuaron aplicando descuentos. Avance del 80%._x000a__x000a_05/12/2018 Vía correo electrónico se solicitó copia de la factura del pago a Interventoría correspondiente al mes de octubre de 2018 para evidenciar que no se generaron descuentos y dar cierre a la no conformidad._x000a__x000a_07/03/2019 Esta oficina mediante correo electronico reitero la solicitud de la copia de la factura del pago a Interventoría correspondiente al mes de octubre de 2018 para evidenciar que no se generaron descuentos y dar cierre a la no conformidad._x000a__x000a_07/03/2019 Por medio de correo electrónico la supervisión allega copia de la factura de interventoría al mes de octubre de 2018, con Rad. ANI 20194090005422 del 03/01/2019 donde se evidencia que no se presentaron descuentos por personal. Con lo anterior se da cierre a la no conformidad. (100%) "/>
    <n v="1"/>
    <x v="0"/>
    <m/>
    <s v="Marzo "/>
    <n v="2019"/>
    <m/>
    <m/>
    <s v="Auditoría Interna a Proyectos"/>
    <m/>
  </r>
  <r>
    <n v="3641"/>
    <n v="102"/>
    <x v="5"/>
    <s v="INTERVENTORÍA: 1. No se evidenció que las bitas y las piñas de amarre estén incluidos en el inventario levantado por la Interventoría; sin embargo, esta infraestructura hace parte de los bienes de la Nación. En este sentido, no se evidenció cabal cumplimiento de las obligaciones de la interventoría consignadas en el anexo 3 del contrato de interventoría, numeral 1.1.1 y numeral 1.1.2.1, literal a, las cuales se citan a continuación:_x000a_“Actualizar cada año el inventario de los bienes de uso público realizado en la etapa de seguimiento y planeación de la interventoría de conformidad con el Plan de inversiones ejecutado.”_x000a_“Realizar un inventario de los bienes de uso público entregados en concesión y de las inversiones ejecutadas por los concesionarios de acuerdo a la normatividad vigente, reportando su estado al inicio de la interventoría.”"/>
    <s v=""/>
    <m/>
    <m/>
    <s v="Técnico"/>
    <s v="GESTIÓN CONTRACTUAL Y SEGUIMIENTO DE PROYECTOS DE INFRAESTRUCTURA DE TRANSPORTE"/>
    <x v="0"/>
    <s v="Sociedad Portuaria Bavaria S.A."/>
    <s v="Carlos Felipe Sánchez Pinzón"/>
    <s v="SEPTIEMBRE DE 2018"/>
    <s v="SEPTIEMBRE"/>
    <n v="2018"/>
    <m/>
    <m/>
    <m/>
    <s v="1. Se solicitó a la interventoria requerir al conesionario para la actualización de las bitas y piñas de amarre. Aunque no estaba en el inventario presentado por la intervetoria, si es cierto que la infraestructura se encuentra hubcada en la ZUP y su correción se debe dar solo en el inventario."/>
    <d v="2018-10-01T00:00:00"/>
    <d v="2018-11-30T00:00:00"/>
    <s v="1. Se solicitó a la interventoria requerir al conesionario para la actualización de las bitas y piñas de amarre. Aunque no estaba en el inventario presentado por la intervetoria, si es cierto que la infraestructura se encuentra hubcada en la ZUP y su correción se debe dar solo en el inventario."/>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 no conformidad No. 3641, mediante la inclusión de las bitas y piñas de amarre en el inventario reportado por la Interventoría, se dio cierre a la no conformidad."/>
    <n v="1"/>
    <x v="0"/>
    <m/>
    <s v="abril"/>
    <n v="2019"/>
    <m/>
    <m/>
    <s v="Auditoría Interna a Proyectos"/>
    <m/>
  </r>
  <r>
    <n v="3642"/>
    <n v="103"/>
    <x v="5"/>
    <s v="INTERVENTORÍA: 2. No se evidenció que la Interventoría haga seguimiento a las operaciones portuarias que desarrolla el Concesionario; sin embargo, esta es una de sus obligaciones consignada en el Anexo 3 del contrato de Interventoría, numeral 1.1.2.1., literal a:_x000a_“Informe de las operaciones portuarias y logísticas desarrolladas en el terminal”"/>
    <s v=""/>
    <m/>
    <m/>
    <s v="Técnico"/>
    <s v="GESTIÓN CONTRACTUAL Y SEGUIMIENTO DE PROYECTOS DE INFRAESTRUCTURA DE TRANSPORTE"/>
    <x v="0"/>
    <s v="Sociedad Portuaria Bavaria S.A."/>
    <s v="Carlos Felipe Sánchez Pinzón"/>
    <s v="SEPTIEMBRE DE 2018"/>
    <s v="SEPTIEMBRE"/>
    <n v="2018"/>
    <m/>
    <m/>
    <s v="Acción correctiva"/>
    <s v="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d v="2018-08-29T00:00:00"/>
    <d v="2019-07-16T00:00:00"/>
    <m/>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_x000a__x000a_29/05/2019 Mediante reunión de seguimiento del 29/04/2019, se revisaron las acciones de mejoramiento formulados por la Supervisión. Se hicieron recomendaciones al respecto y se recibieron los planes ajustados por parte de la Supervisión del proyecto. Se prorroga plan de mejoramiento hasta el 01/07/2019 (Carlos Felipe Sánchez Pinzón)_x000a__x000a_04/07/2019 -_x0009_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_x000a__x000a_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_x000a__x000d__x000a_En consecuencia, se evidencia la ejecución de las acciones de mejoramiento y se cierran las no conformidades No. 3642 y 3643._x000d__x000a_ (Carlos Felipe Sánchez Pinzón)"/>
    <n v="1"/>
    <x v="0"/>
    <m/>
    <n v="10"/>
    <n v="2019"/>
    <m/>
    <m/>
    <s v="Auditoría Interna a Proyectos"/>
    <m/>
  </r>
  <r>
    <n v="3643"/>
    <n v="104"/>
    <x v="5"/>
    <s v="INTERVENTORÍA: 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_x000a_“Crear una base de datos que recopile información periódica (trimestralmente) de ingresos y costos propios de la actividad portuaria”."/>
    <s v=""/>
    <m/>
    <m/>
    <s v="Técnico"/>
    <s v="GESTIÓN CONTRACTUAL Y SEGUIMIENTO DE PROYECTOS DE INFRAESTRUCTURA DE TRANSPORTE"/>
    <x v="0"/>
    <s v="Sociedad Portuaria Bavaria S.A."/>
    <s v="Carlos Felipe Sánchez Pinzón"/>
    <s v="SEPTIEMBRE DE 2018"/>
    <s v="SEPTIEMBRE"/>
    <n v="2018"/>
    <m/>
    <m/>
    <s v="Acción correctiva"/>
    <s v="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d v="2018-10-01T00:00:00"/>
    <d v="2019-07-16T00:00:00"/>
    <m/>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_x000a__x000a_29/05/2019 Se da prorroga hasta el 01/07/2019 para cumplir con plan de mejoramiento. (Carlos Felipe Sánchez Pinzón)_x000a__x000a_04/07/2019 -_x0009_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_x000a__x000a_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_x000a__x000d__x000a_En consecuencia, se evidencia la ejecución de las acciones de mejoramiento y se cierran las no conformidades No. 3642 y 3643._x000d__x000a_ (Carlos Felipe Sánchez Pinzón)"/>
    <n v="1"/>
    <x v="0"/>
    <m/>
    <n v="10"/>
    <n v="2019"/>
    <m/>
    <m/>
    <s v="Auditoría Interna a Proyectos"/>
    <m/>
  </r>
  <r>
    <n v="3644"/>
    <n v="105"/>
    <x v="5"/>
    <s v="INTERVENTORÍA: 4. No se evidenció que la Interventoría haga control y seguimiento a la gestión del Concesionario para denunciar invasiones y daño ambiental en los predios del Estado, lo anterior, en el marco del cumplimiento de la obligación del contrato de concesión consignada en la Cláusula 14.9:_x000a_“Denunciar ante las autoridades competentes cualquier actividad que pueda constituir delito o que atente contra la ecología medio ambiente o la salud de las personas o animales”_x000a_Lo anterior, teniendo en cuenta que el Concesionario ha denunciado varias veces ante las autoridades competentes situaciones de daño ambiental e invasión a los predios del Estado y la Interventoría frente a esta obligación ha reportado en sus informes mensuales que “Durante la ejecución del contrato no se ha presentado alguna situación que haga necesario evaluar la presente obligación en este sentido”."/>
    <s v=""/>
    <m/>
    <m/>
    <s v="Técnico"/>
    <s v="GESTIÓN CONTRACTUAL Y SEGUIMIENTO DE PROYECTOS DE INFRAESTRUCTURA DE TRANSPORTE"/>
    <x v="0"/>
    <s v="Sociedad Portuaria Bavaria S.A."/>
    <s v="Carlos Felipe Sánchez Pinzón"/>
    <s v="SEPTIEMBRE DE 2018"/>
    <s v="SEPTIEMBRE"/>
    <n v="2018"/>
    <m/>
    <m/>
    <s v="Acción correctiva"/>
    <s v="1. Requerir al Concesionario a través de la Supervisión para allegar información sobre la trazabilidad de los trámites realizados antes los diferentes órganos municipales en el control de la invasión presentada en la ZUP y evidenciar el avance en la gestión predial del Concesionario, frente a las invasiones en las zonas de uso público._x000a_2. Solicitar apoyo jurídico predial al interior de la ANI para determinar el alcance de las competencias de la ANI en la gestión predial que adelanta el Concesionario._x000a_3. Solicitar al nuevo interventor hacer revisión sobre la gestión predial que el Concesionario viene realizando."/>
    <d v="2018-10-01T00:00:00"/>
    <d v="2019-12-01T00:00:00"/>
    <m/>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En cuanto a la no conformidad No. 3644 para la Interventoría, continúa pendiente suministrar evidencias de la culminación de las acciones de mejoramiento, pues la fecha de finalización se encuentra vencida, o bien, solicitar de manera soportada la reprogramación de la fecha de finalización._x000a__x000a_29/05/2019 Se dio prórroga de cumplimiento del plan hasta el 23/05/2019 sin evidenciar cumplimiento. (Carlos Felipe Sánchez Pinzón)_x000a__x000a_04/07/2019 -_x0009_La Supervisión informa que revisó el informe final de interventoría del 05/12/2018 y solicitó al Concesionario un informe pormenorizado de las acciones que ha tomado al respecto de las invasiones a los predios del Estado, en cumplimiento de las acciones de mejoramiento. En este sentido solicita reformular las acciones de mejoramiento para incluir la gestión que está adelantando con el área jurídico predial y la nueva Interventoría. La Oficina de Control Interno recomienda incluir dentro de las acciones de mejoramiento evidencia de que el nuevo interventor está cumpliendo con el seguimiento a las obligaciones del Concesionario relacionadas con el área predial.  (cArlos Felipe Sánchez Pinzón)_x000a__x000a_29/10/2019 En reuníón de seguimiento, la Supervisión informa que en conjunto con la nueva Interventoría del proyecto (Contrato Concesión 003), viene haciendo seguimiento a las acciones del Concesionario para evitar y denunciar las invasiones a los predios del Estado y el daño ambiental dentro del proyecto por parte de terceros con los informes mensuales con radicados ANI No. 20194090923602 del 4 de septiembre de 2019 y 20194091048692 del 4 de octubre de 2019, en la sección de aspectos sociales._x000d__x000a_Así mismo, se evidencia la solicitud y el apoyo del equipo predial de la ANI mediante correo electrónico y planes de regularización._x000d__x000a_En consecuencia, se evidencia la ejecución de las acciones de mejoramiento y se da cierre a la no conformidad. (Carlos Felipe Sánchez Pinzón)"/>
    <n v="1"/>
    <x v="0"/>
    <m/>
    <n v="10"/>
    <n v="2019"/>
    <m/>
    <m/>
    <s v="Auditoría Interna a Proyectos"/>
    <m/>
  </r>
  <r>
    <n v="3645"/>
    <n v="106"/>
    <x v="5"/>
    <s v="SUPERVISIÓN Y EQUIPO DE APOYO: 1.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_x000a_“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x v="0"/>
    <s v="Sociedad Portuaria Bavaria S.A."/>
    <s v="Adriana Barrios Rodríguez"/>
    <s v="SEPTIEMBRE DE 2018"/>
    <s v="SEPTIEMBRE"/>
    <n v="2018"/>
    <m/>
    <m/>
    <s v="Acción correctiva"/>
    <s v="Requerir al concesionario el cumplimiento de la Resolución 1219 de 2015 del Ministerio de Transporte en lo que tiene que ver con la valla informativa del proyecto"/>
    <d v="2018-10-25T00:00:00"/>
    <d v="2021-03-31T00:00:00"/>
    <m/>
    <s v="(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Algranel, de acuerdo con lo acordado en reunión del 02 de noviembre de 2018._x000a__x000a_(21/12/2018) Se llevó a cabo reunión de asesoría con la supervisión del proyecto, se ajustó y reprogramó el plan de mejoramiento._x000a__x000a_06/02/2019 - Se solicitó mediante correo electrónico a la supervisión, el soporte de la culminación de las acciones de mejoramiento, de acuerdo con la fecha de terminaci+on estabelcida._x000a__x000a_05/04/2019 Se reiteró mediante correo electrónico la solicitud de soportes de culminación del plan de mejoramiento en cuanto a las acciones vencidas._x000a__x000a_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_x000a__x000a_29/05/2019 Se modifica fecha de finalización de plan hasta el 07/07/2019. (Carlos Felipe Sánchez Pinzón)_x000a__x000a_04/07/2019 -_x0009_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 (Carlos Felipe Sánchez Pinzón)_x000a__x000a_29/10/2019 En reunión de seguimiento, la Supervisión reporta que el Concesionario obtuvo la autorización de la Autoridad Ambiental de Cartagena para la instalación de la valla y que continúa el trámite ante la Secretaría de planeación distrital de Cartagena para obtener las autorizaciones necesarias para la instalación de la valla._x000a_En este sentido, la Supervisión solicita cambiar la fecha de finalización para el 30 de diciembre de 2019._x000a_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a_Mediante correo electrónico del 04 de febrero de 2020 se reiteró la solicitud. (Carlos Felipe Sánchez Pinzón)_x000a__x000a_18/04/2020 En reunión de seguimiento del 07/02/2020 y mediante correos electrónicos del 18/02/2020 y 03/03/2020 la Supervisión presenta el avance en la instalación de la valla informativa del proyecto. Al respecto, se solicita actualizar la fecha de finalización dado que está actualmente vencida. (Carlos Felipe Sánchez Pinzón)_x000a__x000a_8/05/2020 Mediante correo electrónico se solicitó allegar las evidencias de ejecución, dado que la fecha de finalización se encuentra vencida. Se recibió respuesta indicando el cambio de líder de seguimiento, por lo que por el mismo medio se explicó al nuevo líder el estado actual del plan de mejoramiento y se reiteró la solicitud. (Carlos Felipe Sánchez Pinzón)_x000a__x000a_22/05/2020 Mediante correo electrónico del 8 de mayo de 2020 la Supervisión informó la gestión a la fecha y la gestión a realizar, por lo que solicita modificación de la fecha de finalización para el 30 de diciembre de 2020. (Carlos Felipe Sánchez Pinzón)_x000a__x000a_22/05/2020 Mediante correo electrónico se informó a la supervisión de la revisión de información allegada y de su actualización en el plan de mejormaiento por procesos de la Entidad. (Carlos Felipe Sánchez Pinzón)_x000a__x000a_10/07/2020 Según el último seguimiento reportado se acordó con la Supervisión ampliar el plazo de el PMP al 30 de diciembre de 2020 por lo cual se actualiza fecha de terminación según acordado.  (Adriana Barrios Rodríguez)_x000a__x000a_1/12/2020 Se realiza seguimiento a través de correo electrónico solicitando avance de las acciones de mejoramiento (Adriana Barrios Rodríguez)_x000a__x000a_10/12/2020  -Modificación de fecha- Se prorroga fecha de terminación del plan hasta el 30/03/2021 debido a solicitud recibida mediante correo electrónico del 07/12/2020, fundamentada en que actualmente se adelanta el proceso interno de contratatación para la instalación de la valla. (Adriana Barrios Rodríguez)_x000a__x000a_10/12/2020 Se recibió correo electrónico por parte de la supervisión el 7 de diciembre de 2020, evidenciando la gestión realizada con la Alcaldía de Cartagena y el Concesionario, demostrando que están en proceso de instalación de la valla informativa, por lo cual, solicitan un nuevo plazo para el 30 de marzo de 2021, se procede a modificar la fecha de finalización.  (Adriana Barrios Rodríguez)_x000a__x000a_12/02/2021 La supervisión remitió por correo electrónico el memorando con radicado ANI No. 20214090102482 del 01 de febrero de 2021 en donde la Sociedad Portuaria Bavaria demostró la instalación de la valla informativa, por lo cual se informa a la supervisión el cierre de la No Conformidad.  (Adriana Barrios Rodríguez)"/>
    <n v="1"/>
    <x v="0"/>
    <m/>
    <n v="2"/>
    <n v="2021"/>
    <m/>
    <m/>
    <s v="Auditoría Interna a Proyectos"/>
    <m/>
  </r>
  <r>
    <n v="3646"/>
    <n v="107"/>
    <x v="5"/>
    <s v="SUPERVISIÓN Y EQUIPO DE APOYO: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s v="Deficiencias en gestión institucional y/o interinstitucional"/>
    <m/>
    <m/>
    <s v="Técnico"/>
    <s v="GESTIÓN CONTRACTUAL Y SEGUIMIENTO DE PROYECTOS DE INFRAESTRUCTURA DE TRANSPORTE"/>
    <x v="0"/>
    <s v="Sociedad Portuaria Bavaria S.A."/>
    <s v="Daniel Felipe Sáenz Lozano"/>
    <s v="SEPTIEMBRE DE 2018"/>
    <s v="SEPTIEMBRE"/>
    <n v="2018"/>
    <m/>
    <m/>
    <s v="Acción correctiva"/>
    <s v="1._x0009_Contratación de una interventoría para el contrato de concesión portuaria N°001 de 2007, Sociedad Portuaria Bavaria S.A, en el segundo semestre de 2023, por un período de tres (3) meses dentro del año 17 de concesión en donde se vienen ejecutando obras, derivadas del plan de inversiones del contrato. (50%)_x000a__x000a_2._x0009_Demostrar a través de informes, oficios, o requerimientos en el ejercicio de la supervisión, en virtud del MANUAL DE SEGUIMIENTO A PROYECTOS E INTERVENTORÍA Y SUPERVISIÓN CONTRACTUAL - GCSP-M-002. (50%)"/>
    <d v="2018-10-25T00:00:00"/>
    <d v="2024-06-30T00:00:00"/>
    <m/>
    <s v="(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Algranel, de acuerdo con lo acordado en reunión del 02 de noviembre de 2018._x000a__x000a_(21/12/2018) Se llevó a cabo reunión de asesoría con la supervisión del proyecto, se ajustó y reprogramó el plan de mejoramiento._x000a__x000a_05/04/2019 Se solicitó mediante correo electrónico soporte de culminación del plan de mejoramiento en cuanto a las acciones vencidas._x000a__x000a_29/04/2019: En cuanto a la no conformidad No. 3646 para la supervisión y equipo de apoyo, se evidenció el seguimiento de la supervisión para tres de las cuatro no conformidades de la interventoría, quedando pendiente evidenciar el seguimiento de supervisión frente a la no conformidad No. 3644 para la interventoría y suministrar evidencia del cumplimiento contractual de la actual interventoría, en lo relacionado con las no conformidades No. 3641, 3642, 3643 y 3644. Dadas las verificaciones adicionales necesarias, ligadas con la no conformidad No. 3644, se reprogramó la fecha de finalización para el 01/07/2019._x000a__x000a_29/05/2019 Se modifica fecha de finalización de plan hasta el 07/07/2019. (Carlos Felipe Sánchez Pinzón)_x000a__x000a_04/07/2019 -_x0009_En reunión del 02/07/2019, la Supervisión informó que efectuó la revisión del informe final de interventoría evidenciando el cumplimiento de las sus obligaciones, por lo que compartirá con la OCI las evidencias correspondientes y procederá a evidenciar la liquidación del contrato de interventoría para culminar las acciones de mejoramiento. En este sentido, se compromete a entregar evidencia del cumplimiento de las acciones de mejoramiento 1 y 2 antes del lunes 8 de julio y a continuar con el proceso de liquidación, evidenciando el avance del mismo a 31 de diciembre de 2019. (Carlos Felipe Sánchez Pinzón)_x000a__x000a_29/10/2019 Esta no conformidad continúa abierta hasta tanto no se de cierre a la no conformidad No. 3645 y 3647. En consecuencia, la fecha de finalización se modifica para el 30 de diciembre de 2019. (Carlos Felipe Sánchez Pinzón)_x000a__x000a_4/02/2020 Mediante correo electrónico del 30 de enero de 2020, se recordó a la Supervisión que la fecha de finalización se encontraba vencida y se solicitó allegar los soportes ejecución de acciones de mejoramiento lo antes posible. (Carlos Felipe Sánchez Pinzón)_x000a__x000a_4/02/2020 Mediante correo electrónico del 4 de febrero de 2020 se reiteró la solicitud. (Carlos Felipe Sánchez Pinzón)_x000a__x000a_18/04/2020 En reunión realizada el 7 de febrero con la Supervisión, se evidenció que continúa pendiente la liquidación del contrato de Interventoría y evidenciar que en la gestión de la nueva Interventoría se realizan todos los controles que dieron origen a no conformidades en la auditoría al proyecto. En consecuencia, la Supervisión solicita modificar la fecha de finalización para el 31/07/2020. (Carlos Felipe Sánchez Pinzón)_x000a__x000a_22/05/2020 Mediante correo electrónico del 8 de mayo de 2020 la Supervisión informó la gestión a la fecha y la gestión a realizar, por lo que solicita modificación de la fecha de finalización para el 30 de diciembre de 2020. (Carlos Felipe Sánchez Pinzón)_x000a__x000a_22/05/2020 Mediante correo electrónico se informó a la supervisión de la revisión de información allegada y de su actualización en el plan de mejormaiento por procesos de la Entidad. (Carlos Felipe Sánchez Pinzón)_x000a__x000a_1/12/2020 Se realiza seguimiento a través de correo electrónico solicitando avance de las acciones de mejoramiento (Adriana Barrios Rodríguez)_x000a__x000a_10/12/2020  -Modificación de fecha- Se prorroga fecha de terminación del plan hasta el 30/06/2021 debido a solicitud recibida mediante correo electrónico del 07/12/2020, fundamentada en que actualmente se liquida el contrato de interventoría. (Adriana Barrios Rodríguez)_x000a__x000a_10/12/2020  Se recibió correo electrónico por parte de la supervisión el 7 de diciembre de 2020, evidenciando la gestión realizada para la liquidación del contrato de interventoría y que aún se encuentra en trámite, por lo cual solicitan un nuevo plazo para el 30 de junio de 2021, se procede a modificar la fecha de finalización.  (Adriana Barrios Rodríguez)_x000a__x000a_17/06/2021  -Modificación de fecha- Mediante correo electrónico la Supervisión informa que se encuentra en el trámite correspondiente para la liquidación del contrato de Interventoría; por lo que se solicita plazo hasta el 30 de Julio de 2021, para dar cumplimiento y cierre de la no conformidad. (Adriana Barrios Rodríguez)_x000a__x000a_29/07/2021  -Modificación de fecha- Mediante correo electrónico del 23 de julio de 2021 la Supervisión informó que en el proceso de proyección del acta de liquidación de la interventoría se identificó la necesidad de la actualización de las pólizas del contrato No. VGC-465-2019, lo que ha dado lugar a una gestión adicional que se espera finalice en octubre de 2021. (Adriana Barrios Rodríguez)_x000a__x000a_26/10/2021  -Modificación de fecha- Mediante correo electrónico del 25 de octubre de 2021 la Supervisión informó sobre la gestión para liquidar el contrato de interventoría No. VGC-465-2019. Debido a que esta no ha finalizado se solicitó prórroga del plan de mejoramiento hasta el 30/11/2021. (Adriana Barrios Rodríguez)_x000a__x000a_26/11/2021  -Modificación de fecha- Mediante correo electrónico del 25/11/2021 la Supervisión expone el estado del trámite asociado a la liquidación del contrato de interventoría No. VGC-465-2019, indicando que los pendientes dan lugar a que se solicite una prórroga al plan de mejoramiento hasta el 30/03/2022. (Adriana Barrios Rodríguez)_x000a__x000a_23/03/2022 Teniendo cuenta el último reporte realizado por parte de la Gerencia de Proyectos Portuarios, se indica que efectivamente se realizó la aprobación de las garantías en virtud de la liquidación del proyecto, lo anterior mediante radicado ANI No. 20223030073771 con fecha del 18-03-2022, así las cosas informamos que de acuerdo con proyección de acta de liquidación esta Gerencia se encuentra en revisión e inclusión de las pólizas aprobadas. En consecuencia se continuará con la revisión de la Vicepresidencia Jurídica y posterior envío a la interventoría para su aval e iniciar proceso de firmas. (Daniel Felipe Sáenz Lozano)_x000a__x000a_12/05/2022  -Modificación de fecha- Mediante correo electrónico del 12/05/2022 el Líder del Equipo de Supervisión informó:_x000a__x000a_&quot;(...) el acta de liquidación de la interventoría se encuentra en trámite de vobo del vicepresidente de Gestión Contractual, posterior firma del Vicepresidente Jurídico y así remitir a la firma interventora para su firma._x000a_ _x000a_En consecuencia, se adjuntan las evidencias de lo anteriormente mencionado y se solicita plazo hasta el 30 de junio de la presente vigencia, con el fin de remitir el acta de liquidación debidamente firmada entre las partes, sin perjuicio de remitirla previamente una vez se cuente con la respectiva firma y así cumplir con el plan de mejoramiento establecido.&quot;_x000a__x000a_Por lo tanto, se establece 30 de junio de 2022 como fecha de terminación del plan de mejoramiento._x000a_ (Adriana Barrios Rodríguez)_x000a__x000a_9/06/2022 El día 27 de mayo, la Supervisión entregó el Acta de liquidación del contrato de interventoría N. VGC-465 del 4 de julio de 2019 suscrita el 16 de mayo de 2022; con lo que se evidencia que finalizaron las acciones propuestas en el plan de mejoramiento y se procede a cerrar la No Conformidad. (Adriana Barrios Rodríguez)_x000a__x000a_2/11/2022 La Oficina de Control Interno remitió el memorando 20221020131693 del 31 de octubre de 2022 a la Vicepresidencia de Gestión Contractual, en donde no se emitió un concepto de efectividad teniendo en cuenta que la causa de la No conformidad 3646 está relacionada con que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dado que el contrato de Concesión no cuenta con una interventoría vigente a octubre de 2022 no se puede verificar que ha desaparecido la causa de la situación evidenciada en la auditoría realizada por la Oficina de Control Interno, según el criterio para el análisis de las acciones cumplidas (a) Desaparición de la causa de hecho. La revisión de efectividad se realizará nuevamente en el siguiente periodo de revisiones de efectividad del Plan de Mejoramiento por Procesos de la Entidad (PMP). (Adriana Barrios Rodríguez)_x000a__x000a_18/07/2023 Mediante correo electrónico remitido por el auditor se solicita la modificación del plan de mejora y la fecha de terminación, informado mediante memorando 20235000102633 por parte de la dependencia, en virtud de la declaratoria de no efectividad del plan, fruto del informe de auditoría interna al proyecto Sociedad Portuaria Bavaria radicado 20231020071543 de mayo de 2023. (Juan Diego Toro Bautista)"/>
    <n v="0"/>
    <x v="1"/>
    <m/>
    <n v="6"/>
    <n v="2022"/>
    <m/>
    <m/>
    <s v="Auditoría Interna a Proyectos"/>
    <s v="https://anionline.sharepoint.com/:f:/s/PMPMotor/EgL4Qts5U75BpyCu69bnWGcB1st1lXgF0LG3ga_RTSVJOw?e=8LkmNK"/>
  </r>
  <r>
    <n v="3647"/>
    <n v="108"/>
    <x v="5"/>
    <s v="VICEPRESIDENCIA DE GESTIÓN CONTRACTUAL: 1. Se evidenció que en la estructuración del contrato de Interventoría se incluyeron obligaciones de difícil cumplimiento (e.g. que no se están exigiendo, que no son exigibles, que están en cabeza de otra entidad) por parte de la Interventoría, generando que el contrato de Interventoría no se cumpla a cabalidad. Estas obligaciones se mencionan a continuación:_x000a_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_x000a_b. “Constatar el estado y cumplimiento de los Reglamentos Técnicos de Operación.”_x000a_c.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_x000a_d. “Verificar que el concesionario cumpla con el código de buen gobierno.”_x000a_e. Plazo de entrega de informes de Interventoría: se evidenció una contradicción entre el contrato de Interventoría estructurado por la Vicepresidencia de Gestión Contractual y su anexo 3 (Metodología y Plan de Cargas de Trabajo), referente al plazo máximo de entrega de informes mensuales de Interventoría: en el literal iii de la cláusula 4.2 del contrato se establece que este plazo es de los 5 primeros días hábiles de cada mes, mientras que en la sección 2.4.1. del Anexo 3 se establece que el plazo es los 8 primeros días calendario de cada mes."/>
    <s v=""/>
    <m/>
    <m/>
    <s v="Técnico"/>
    <s v="GESTIÓN CONTRACTUAL Y SEGUIMIENTO DE PROYECTOS DE INFRAESTRUCTURA DE TRANSPORTE"/>
    <x v="0"/>
    <s v="Sociedad Portuaria Bavaria S.A."/>
    <s v="Adriana Barrios Rodríguez"/>
    <s v="SEPTIEMBRE DE 2018"/>
    <s v="SEPTIEMBRE"/>
    <n v="2018"/>
    <m/>
    <m/>
    <s v="Acción correctiva"/>
    <s v="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_x000a_2. Evidenciar mediante un nuevo contrato de Interventoría, la depuración de las obligaciones frente a los contratos auditados._x000a_3. Presentar a la OCI una aclaración sobre el alcance de la obligación relacionada con el cumplimiento del reglamento técnico de operación, de manera que, se evidencie su cumplimiento por parte de la interventoría._x000a_4. La interventoría actual incluirá en los informes mensuales la matriz de riesgos del Contrato de Concesión."/>
    <d v="2018-09-03T00:00:00"/>
    <s v="20/08/2021"/>
    <m/>
    <s v="(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taron los avances del ajuste del plan de la supervisión, en conjunto con la supervisión del proyecto Sociedad Portuaria Algranel, de acuerdo con lo acordado en reunión del 02 de noviembre de 2018._x000a__x000a_(21/12/2018) Se llevó a cabo reunión de asesoría con la supervisión del proyecto, se ajustó y reprogramó el plan de mejoramiento._x000a__x000a_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_x000a__x000a_04/07/2019 -_x0009_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_x000a__x000a_29/10/2019 En reunión des seguimiento del 20/09/2019, se precisó: en cuanto a los literales b, c y e de la no conformidad No. 3647, se tiene el siguiente seguimiento:_x000a_B: 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_x000a_C:  La Interventoría actual incuirá en los informes mensuales la matriz de riesgos del contrato de concesión._x000a_E: se evidencia la corrección de la minuta del contrato de Interventoría, para establecer que el plazo de entrega de informes mensuales es el indicado en el plan de cargas, anexo 4 del contrato._x000a__x000a_En consecuencia, la supervisión solicita modificar la fecha de finalización para el 30 de diciembre de 2019 queda pendiente la ejecución de las acciones de mejoramiento asociadas con los literales b y c de la no conformidad No. 3647._x000a_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a_Mediante correo electrónico del 4 de febrero de 2020 se reiteró la solicitud. (Carlos Felipe Sánchez Pinzón)_x000a__x000a_18/04/2020 En reunión de seguimiento del 07/02/2020, se precisó:_x000d__x000a__x000d__x000a_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_x000d__x000a_C: La Interventoría actual incluirá en los informes en los informes mensuales la matriz de riesgos del Contrato de Concesión. _x000d__x000a__x000d__x000a_Al respecto, se presenta mediante correo electrónico la aclaración respectiva al literal B y continúa pendiente la matriz de riesgos asociada al literal C._x000d__x000a__x000d__x000a_En consecuencia, se actualiza el porcentaje de avance a 90% y según solicitud de la Supervisión, se actualiza la fecha de finalización para el 01/05/2020._x000d__x000a_ (Carlos Felipe Sánchez Pinzón)_x000a__x000a_22/05/2020 Mediante correo electrónico del 8 de mayo de 2020 la Supervisión informó la gestión a la fecha y la gestión a realizar, por lo que solicita modificación de la fecha de finalización para el 30 de diciembre de 2020. (Carlos Felipe Sánchez Pinzón)_x000a__x000a_22/05/2020 Mediante correo electrónico se informó a la supervisión de la revisión de información allegada y de su actualización en el plan de mejormaiento por procesos de la Entidad. (Carlos Felipe Sánchez Pinzón)_x000a__x000a_10/07/2020 Según el último seguimiento reportado se acordó con la Supervisión ampliar el plazo de el PMP al 30 de diciembre de 2020 por lo cual se actualiza fecha de terminación según acordado. (Adriana Barrios Rodríguez)_x000a__x000a_1/12/2020 Se realiza seguimiento a través de correo electrónico solicitando avance de las acciones de mejoramiento (Adriana Barrios Rodríguez)_x000a__x000a_10/12/2020 Se recibió correo electrónico por parte de la supervisión el 7 de diciembre de 2020, evidenciando que a diciembre de 2020 no se liberaron los recursos solicitados para la contratación de la interventoría, por lo cual no se podría realizar la contratación de la interventoría. (Adriana Barrios Rodríguez)_x000a__x000a_11/12/2020  -Modificación de fecha- Mediante correo electrónico del 11 de diciembre de 2020 la Supervisión solicitó ampliación del plazo para cumplir con el plan de mejoramiento hasta el 30 de junio de 2021, debido a que a diciembre de 2020 no se cuenta con recursos para la constratación de una interventoría. (Adriana Barrios Rodríguez)_x000a__x000a_17/06/2021  -Modificación de fecha- Mediante correo electrónico la Supervisión informa que de acuerdo con el presupuesto asignado a la Gerencia de Proyectos Portuarios, el equipo de seguimiento al proyecto realizó la elaboración de estudios previos de la interventoría, los cuales fueron radicados al área de contratación con No. 20213030080493 con fecha del 28 de mayo de 2021, proceso que se encuentra en curso y de acuerdo con el cronograma estipulado culminará a inicios del mes de Agosto, por lo anterior se solicita plazo hasta el 20 de Agosto de 2021 para reportar la evidencia de contratación de la interventoría. (Adriana Barrios Rodríguez)_x000a__x000a_26/08/2021 La supervisión remitió el contrato de inverventoría N. VGC-521 de 2021, con lo que se evidenció el cumplimiento del plan de mejoramiento, así como las acciones de mejoramiento 3 y 4, por lo cual se da cierre a la No Conformidad. (Adriana Barrios Rodríguez)"/>
    <n v="1"/>
    <x v="0"/>
    <m/>
    <n v="8"/>
    <n v="2021"/>
    <m/>
    <m/>
    <s v="Auditoría Interna a Proyectos"/>
    <m/>
  </r>
  <r>
    <n v="3648"/>
    <n v="109"/>
    <x v="5"/>
    <s v="7.2.1 Se evidencia por esta auditoría el incumplimiento a los artículos: 8  Decreto 103 de 2015, artículo 11, literal g  de la Ley 1712 de 2014 y artículo 2.1.1.2.1.8. Decreto 1081 de 2015, en tanto que se identificó en la etapa contractual la ausencia de publicación en el SECOP de los informes de ejecución en 4 contratos, así: contrato No. 006 de 2007 licitación pública, contrato VE-637 de 2016 concurso de méritos, contrato VE-646 de 2017 concurso de méritos (interventoría) y contrato VE-490 de 2017 concurso de méritos (consultoría) identificados en el contenido de este informe de auditoría."/>
    <s v=""/>
    <m/>
    <m/>
    <s v="Administrativo"/>
    <s v="GESTIÓN JURÍDICA"/>
    <x v="1"/>
    <s v="Grupo Interno de Trabajo Contratación."/>
    <s v="Andrés Fernando Huérfano Huérfano"/>
    <s v="SEPTIEMBRE DE 2018"/>
    <s v="SEPTIEMBRE"/>
    <n v="2018"/>
    <m/>
    <m/>
    <s v="Acción correctiva"/>
    <s v="1. Memorando del Coordinador del GIT Contratación, dirigido a los supervisores de los contratos de la muestra seleccionada por la auditoría, mediante el cual se solicita reemitir a este Grupo los informes de ejecución de los contratos respectivos en PDF, para efectos de su publicación en SECOP I._x000a__x000a_2. Circular enviada por el Vicepresidente Jurídico a todos los vicepresidentes de la Entidad donde se reitere la necesidad de dar cumplimiento a lo dispuesto en el artículo 11 de la Ley 1712 de 2014 reglamentada parcialmente mediante el Decreto No. 103 de 2015, tal y como  se plasmó en al Circular Interna identificada con el radicado No. 20164090000404 de fecha 29 de diciembre de 2016. Adicionalmente, en dicha circular se recordará  a los supervisores y ordenadores de gasto que para los contratos adelantados en SECOP II, la publicación de los documentos originados en la etapa contractual deberá realizarse en la respectiva plataforma y será una obligación del supervisor del contrato, atendiendo para el efecto lo dispuesto por Colombia Compra Eficiente en la “Guía para hacer la gestión contractual en el SECOP II”"/>
    <d v="2018-11-16T00:00:00"/>
    <d v="2018-12-31T00:00:00"/>
    <s v="La auditora considera que las acciones de mejoramiento planteadas  por el área auditada son adecuadas y necesarias para superar la no conformidad advertida. "/>
    <s v="26/11/2018: Se hará seguimiento en el mes de febrero de 2019 para determinar la efectividad de dichas acciones._x000a__x000a_12/11/2019 OCI 98. Mediante correo electrónico se remitió a la OCI copia de los radicados Nos. 20187030202183 y 20187030196353. (Andrés Fernando Huérfano Huérfano)"/>
    <n v="1"/>
    <x v="0"/>
    <m/>
    <n v="11"/>
    <n v="2019"/>
    <m/>
    <m/>
    <s v="Auditoría Interna"/>
    <m/>
  </r>
  <r>
    <n v="3649"/>
    <n v="110"/>
    <x v="5"/>
    <s v="INTERVENTORÍA: 1. No se evidenció que el Concesionario haya adoptado medidas preventivas y/o correctivas necesarias para mitigar las fallas que la Interventoría identificó en el sistema de detección de incendios en el túnel de Quebradablanca en noviembre de 2017, a pesar de que la Interventoría debe monitorear la corrección de este tipo de deficiencias conforme a la obligación de la sección 3.3.2.3 (b) de la metodología y plan de cargas de trabajo de interventoría citada a continuación:_x000a_“Monitorear la corrección por parte del Concesionario de los deterioros o deficiencias detectadas, en especial aquellos que pudieran afectar a la transitabilidad del Sector.”"/>
    <s v=""/>
    <m/>
    <m/>
    <s v="Técnico"/>
    <s v="GESTIÓN CONTRACTUAL Y SEGUIMIENTO DE PROYECTOS DE INFRAESTRUCTURA DE TRANSPORTE"/>
    <x v="4"/>
    <s v="Bogota - Villavicencio"/>
    <s v="Daniel Felipe Sáenz Lozano"/>
    <s v="OCTUBRE DE 2018"/>
    <s v="OCTUBRE"/>
    <n v="2018"/>
    <m/>
    <m/>
    <s v="Acción correctiva"/>
    <s v="1.  Requerir al Concesionario cronograma de implementación de acciones correctivas. 50% (Término: 10-05-2019)_x000a_ _x000a_2. Informe de interventoría sobre obligación del Concesionario de adoptar medidas preventivas y/o correctivas necesarias para mitigar las fallas en el sistema de detección de incendios en el túnel de Quebaradablanca. 50% (Término: 28-02-2020)"/>
    <d v="2018-12-03T00:00:00"/>
    <d v="2020-02-28T00:00:00"/>
    <m/>
    <s v="05/12/2018 Vía corrreo electrónico se recibió copia de comunicación con radicado ANI No. 20184091266352, mediante la cual la Interventoría propone acciones de mejoramiento. A la espera de evidencias de cumplimiento. Avance a la fecha: 0%_x000a__x000a_15/03/2019 – Esta Oficina solicita se allegue la gestión realizada para la conformidad de acuerdo con lo consignado en el plan de mejoramiento propuesto en el Rad. ANI 20184091266352 el cual se estableció fecha de cierre en enero de 2019, actualmente con fecha vencida. Se solicita allegar evidencias de la gestión y nueva fecha de cierre de la misma. (0%) _x000a__x000a_30/04/2019 - Vía correo electrónico se solicitó a la interventoría evidencias del cumplimiento del plan de mejoramiento. Asimismo, se requirió que, en caso de no contar con esas evidencias, proponer una nueva fecha para el cumplimiento del plan de mejoramiento, debidamente justificada, dado que a la fecha este se encuentra vencido.  Al respecto, la supervisión respondió, por ese mismo medio, solicitando una reunión interna al respecto debido a que el contrato No. 444 de 1994 esta en reversión y finalzia aproximadamente el 23 de julio de 2019 (0%)_x000a__x000a_29/05/2019 El 03 de mayo 2019 se llevó a cabo reunión con la interventoría y con la supervisión y se modificó plan de mejoramiento al igual que fecha de terminación. Posteriormente, el 13/05/2019, se recibió copia de comunicación con radicado ANI No. 20194090476192 del 10/05/2019 mediante la cual la Interventoría solicitó al Concesionario el cronograma de acciones correctivas y de mantenimiento para el cable sensor de incendios del túnel de Quebradablanca, lo cual genera un avance del 50% del plan de mejoramiento._x000a__x000a_El 24 de mayo de 2019 se recibió copia de comunicación con radicado ANI No. 20194090529892, mediante la que el Concesionario atiende la solicitud de la interventoría (Rad 20194090476192) indicando que realizó la totalidad de las actividades de mantenimiento a dicho sistema hasta la fecha que se informó que no era posible su reparación (19/12/2017) y que recomienda a la ANI impermeabilizar el túnel. Al respecto, la OCI solicitó, vía correo electrónico, concepto de la interventoría._x000a_(Daniel Felipe Sáenz Lozano)_x000a__x000a_02/07/2019 Vía correo electrónico se solicitaron evidencias de procedencia de acciones correctivas por parte del Concesionario al sistema de detección de incendios en el túnel de Quebradablanca, en vista de que el plan de mejoramiento vigente vence el 15 de julio de 2019. (Daniel Felipe Sáenz Lozano)_x000a__x000a_01/08/2019 Vía correo electrónico, se reiteró solicitud del 2 de julio de 2019. A la fecha el plan de mejoramiento se encuentra vencido. (Daniel Felipe Sáenz Lozano)_x000a__x000a_23/08/2019 Vía correo electrónico, se reiteró solicitud de evidencias de cumplimiento al plan de mejoramiento debido a que a la fecha este se encuentra vencido. (Daniel Felipe Sáenz Lozano)_x000a__x000a_26/09/2019 Vía correo electrónico, se reiteró solicitud de evidencias de cumplimiento al plan de mejoramiento debido a que a la fecha este se encuentra vencido. (Daniel Felipe Sáenz Lozano)_x000a__x000a_22/10/2019 Se adelantó reunión en conjunto con la Interventoría, Supervisión y la Oficina de Control Interno, la que tuvo como resultado modificación de la segunda acción de mejoramiento así: Concepto de interventoría sobre obligación del Concesionario de adoptar medidas preventivas y/o correctivas necesarias para mitigar las fallas en el sistema de detección de incendios en el túnel de Quebradablanca. Fecha de entrega: 28-10-2019. (Daniel Felipe Sáenz Lozano)_x000a__x000a_30/10/2019 Con base en el radicado ANI No. 20194091137432 del 29 de octubre de 2019, se evidenció que la Interventoría reiteró al Concesionario la adopción de las medidas correctivas y de mantenimiento del cable sensor de incendios y, además, que remita en forma inmediata el plan o cronograma de actividades con el propósito de habilitar nuevamente la operación del equipo, so pena de que se recomiende a l ANI adoptar las medidas sancionatorias a que haya lugar. En este sentido, se tendría pendiente evidenciar las acciones de parte del Concesionario o el concepto de Interventoría sobre obligación del Concesionario de adoptar medidas preventivas y/o correctivas necesarias para mitigar las fallas en el sistema de detección de incendios en el túnel de Quebradablanca. En virtud de que el plan de mejoramiento tiene fecha de terminación 28-10-2019, vía correo electrónico, se requirió a la Interventoría proponer nueva fecha para dar cumplimiento al plan de mejoramiento y, de considerarlo procedente, analizar pertinencia de modificación del plan de mejoramiento para esta no conformidad. (Daniel Felipe Sáenz Lozano)_x000a__x000a_28/01/2020 El 27/01/2020, vía correo electrónico se solicitó a la Supervisión documentación que soporte los avances que se han tenido para subsanar la no conformidad cuyo plan, acorde al PMP vigente venció el pasado 28 de octubre de 2019. (Daniel Felipe Sáenz Lozano)_x000a__x000a_11/02/2020 Tras reunión con el Líder de Equipo de Supervisión, Ingeniera de Apoyo y Director de Interventoría se acordó modificación de la segunda acción de mejoramiento, así: Informe de interventoría sobre obligación contractual del Concesionario de adoptar medidas preventivas y/o correctivas necesarias para mitigar las fallas en el sistema de detección de incendios en el túnel de Quebradablanca. Fecha de entrega: 28-02-2020. (Daniel Felipe Sáenz Lozano)_x000a__x000a_12/03/2020 Mediante correo electrónico del 11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_x000a__x000a_27/03/2020 Mediante correo electrónico del 26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 (Daniel Felipe Sáenz Lozano)_x000a__x000a_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_x000a__x000a_30/04/2020 Mediante correo electrónico del 27 de abril de 2020 la Supervisión solicitó prórroga de cinco días hábiles para atender solicitud realizada mediante radicado ANI No. 20201020055143 del 13 de abril de 2020. En este periodo de prórroga se evidencia que la Interventoría, mediante memorando con radicado ANI No. 2020-409-038062-2 del 28 de abril de 2020 dio cumplimiento a la segunda acción de mejoramiento, concluyendo que “Así las cosas, de acuerdo con la revisión de antecedentes referidos, se evidencia que no se cuenta con soporte contractual para exigir a Coviandes la ejecución de actividades tendientes a la reposición del cable sensor de incendios del túnel Quebradablanca, máxime teniendo en cuenta que la reversión del corredor vial y su infraestructura ya se surtió, y en la actualidad la operación y mantenimiento del mismo está a cargo de Coviandina mediante el contrato 005 de 2015”_x000d__x000a__x000d__x000a_En ese sentido, a pesar de que se cumplió con el plan de mejoramiento, se recomendó a la Vicepresidencia Ejecutiva que en el marco del contrato No. 005 de 2015 se considere ejecutar las intervenciones que requiere el túnel de Quebradablanca para asegurar la integridad de los usuarios del corredor vial Bogotá - Villavicencio. (Daniel Felipe Sáenz Lozano)"/>
    <n v="1"/>
    <x v="0"/>
    <m/>
    <n v="4"/>
    <n v="2020"/>
    <m/>
    <m/>
    <s v="Auditoría Interna a Proyectos"/>
    <m/>
  </r>
  <r>
    <n v="3651"/>
    <n v="112"/>
    <x v="5"/>
    <s v="INTERVENTORÍA: 3. No se evidenció que la Interventoría haya informado a la Entidad de un posible incumplimiento del contrato de concesión, conforme a sus facultades y deberes definidas en el artículo 84 de la Ley 1474 de 2011,  con relación a la actual ausencia de control de transporte de carga de la estación de pesaje Alto de la Cruz en uno de los dos sentidos de tránsito vehicular (Villavicencio – Bogotá), siendo esto una obligación definida en la sección Reglamento para la operación de la estación de pesaje del Manual Báscula Camionera Fija (Estación de Pesaje del Alto de la Cruz – Procedimiento de Funcionamiento): “En la Estación de Pesaje ubicada en el Alto de la Cruz se debe garantizar el control de peso de los vehículos de transporte de carga, las veinticuatro (24) horas del día, en los dos sentidos de tránsito vehicular (…)”.  "/>
    <s v=""/>
    <m/>
    <m/>
    <s v="Técnico"/>
    <s v="GESTIÓN CONTRACTUAL Y SEGUIMIENTO DE PROYECTOS DE INFRAESTRUCTURA DE TRANSPORTE"/>
    <x v="4"/>
    <s v="Bogota - Villavicencio"/>
    <s v="Mary Alexandra Cuenca Noreña"/>
    <s v="OCTUBRE DE 2018"/>
    <s v="OCTUBRE"/>
    <n v="2018"/>
    <m/>
    <m/>
    <s v="Acción correctiva"/>
    <s v="1. Apremiar a Coviandes por la implementación de un plan de acción para prevenir el incumplimiento en el porcentaje mínimo de pesaje de vehículos de carga al año 50%, establecido en el Reglamento de Operación. 50%_x000a__x000a_2. Efectuar seguimiento al plan de acción establecido por el Concesionario. 50%"/>
    <d v="2018-11-02T00:00:00"/>
    <d v="2019-03-15T00:00:00"/>
    <m/>
    <s v="05/12/2018 Vía corrreo electrónico se recibió copia de comunicación con radicado ANI No. 20184091266352, mediante la cual la Interventoría propone acciones de mejoramiento. En esa misma comunicación se evidenció que la Interventoría mediante comunicación ANI No. 20184091157852  dio cumplimiento a la primera acción de mejoramiento ya que requirió al Concesionario la implementación de un plan de acción para prevenir un eventual incumplimiento de la obligación contractual de pesar como mínimo el 50% de los vehículos de carga al año. Pendiente evidenciar cumplimiento de segunda acción de mejoramiento. Avance a la fecha: 50%._x000a__x000a_07/03/2019 - La OCI solicito mediante correo electronico a la supervision allegar evidencias del seguimiento al plan de acción establecido por el concesionario para prevenir un eventual incumplimiento de la obligación contractual al pesar como mínimo el 50% de los vehículos de carga al año y nueva propuesta de fecha para el cierre de la no conformidad_x000a__x000a_3651. 15/03/2019 – La Supervisión allega a esta oficina copia del oficio Rad. ANI 20194090267262 del 14/03/2019, donde la interventoría describe el seguimiento que se esta ejecutando al plan de acción establecido por el ]Concesionario para garantizar el cumplimiento del porcentaje mínimo de pasaje de vehículos de carga al año. Por lo tanto, se da cierre a la no conformidad. (100%)"/>
    <n v="1"/>
    <x v="0"/>
    <m/>
    <s v="Marzo "/>
    <n v="2019"/>
    <m/>
    <m/>
    <s v="Auditoría Interna a Proyectos"/>
    <m/>
  </r>
  <r>
    <n v="3652"/>
    <n v="113"/>
    <x v="5"/>
    <s v="SUPERVISIÓN: 1. Se evidenció que en julio de 2018 la Interventoría reportó a la Vicepresidencia Ejecutiva que el Concesionario incumplió con la etapa 2 (Adquisición de predios) del Adicional No. 1 al contrato de concesión No. 444 de 1994; no obstante, la Supervisión no ha hecho la solicitud formal al Equipo de Procesos Sancionatorios de la Vicepresidencia Jurídica del inicio del procedimiento administrativo sancionatorio correspondiente, lo que contraría lo definido en el artículo 84 del Estatuto Anticorrupción (Ley 1474 de 2011) según el cual es deber de la Supervisión mantener informada a la Entidad de los incumplimientos del contrato."/>
    <s v=""/>
    <m/>
    <m/>
    <s v="Técnico"/>
    <s v="GESTIÓN CONTRACTUAL Y SEGUIMIENTO DE PROYECTOS DE INFRAESTRUCTURA DE TRANSPORTE"/>
    <x v="4"/>
    <s v="Bogota - Villavicencio"/>
    <s v="Daniel Felipe Sáenz Lozano"/>
    <s v="OCTUBRE DE 2018"/>
    <s v="OCTUBRE"/>
    <n v="2018"/>
    <m/>
    <m/>
    <s v="Acción correctiva"/>
    <s v="1._x0009_Actualización de informe de interventoría respecto del estado actual de la etapa 2 (adquisición de predios) del Adicional No.1 al contrato de concesión No. 444 de 1994. (50%). Fecha de entrega: 28-02-2020._x000a_2._x0009_Informe integral por parte de la Supervisión sobre el estado actual de la etapa 2 (adquisición de predios), indicando la procedencia de algún tipo de acción jurídica. (50%) . Fecha de entrega: 28-02-2020."/>
    <d v="2018-10-31T00:00:00"/>
    <d v="2020-02-28T00:00:00"/>
    <m/>
    <s v="16/11/2018 Vía correo electrónico la Supervisión remitió plan de mejoramiento. A la espera de evidencias de la solicitud formal del proceso sancionatorio para dar cierre a la no conformidad._x000a__x000a_03/12/2018 Con base en comunicación con radicado ANI No. 20186060188993 mediante la cual la Supervisión solicitó prórroga para cumplir con las acciones de mejoramiento debido a que se viene adelantando el análisis predio a predio, con las fechas de las actuaciones adelantadas por el Concesionario, se modificó fecha de terminación a 14 de diciembre de 2018. A la espera de evidencias de la solicitud formal del proceso sancionatorio para dar cierre a la no conformidad._x000a__x000a_07/03/2019 - La OCI solicito mediante correo electronico a la supervision allegar evidencias memorando de solicitud formal de procedimiento administrativo sancionatorio debido al incumplimiento del análisis predio a predio y nueva fecha propuesta para el cierre de las no conformidades_x000a__x000a_15/03/2019 – La Supervisión allega a esta oficina mediante correo electrónico el oficio (Rad. ANI 20195000060681 del 28/02/2019) por el cual se solicita a la interventoría actualizar y completar la descripción detallada de cada uno de los predios indicando labores adelantadas por el concesionario y la interventoría (10 días), lo que se evidencia gestión por parte de la supervisión. Se espera pronunciamiento por parte de la supervisión si con la actualización es procedente el inicio sancionatorio, de ser así, allegar copia de la solicitud formal del mismo para dar cierre a la no conformidad, de la misma manera se solicita se proponga nueva fecha para el cierre de esta, teniendo en cuenta que se venció en diciembre de 2018. (50%) _x000a__x000a_30/04/2019 Vía correo electrónico se solicitó memorando de solicitud formal de inicio de procedimiento administrativo sancionatorio con el fin de dar cierre a la no conformidad, cuyo plan de mejoramiento vigente tenía 31/12/2018 como fecha de terminación. Se solicitó que, en caso de no tener el memorando, proponer una nueva fecha, debidamente justifcada, para dar cumplimiento al plan de mejoramiento._x000a__x000a__x000a_29/05/2019 El 03/05/2019 se llevó a cabo reunión con la interventoría y con la supervisión, en la cual se estableció nueva fecha de terminación del plan de mejoramiento: 31-05-2019. (Daniel Felipe Sáenz Lozano)_x000a__x000a_02/07/2019 Vía correo electrónico se solicitó copia del memorando de solicitud formal de procedimiento administrativo sancionatorio debido al incumplimiento del Concesionario de adquirir los predios contemplados en la etapa 2 del Adicional No. 1. El plazo para remitir este memorando venció el pasado 31 de mayo de 2019. (Daniel Felipe Sáenz Lozano)_x000a__x000a_01/08/2019 Vía correo electrónico, se reiteró solicitud del 2 de julio de 2019. A la fecha el plan de mejoramiento se encuentra vencido. (Daniel Felipe Sáenz Lozano)_x000a__x000a_23/08/2019 Vía correo electrónico, se reiteró solicitud de evidencias de cumplimiento al plan de mejoramiento debido a que a la fecha este se encuentra vencido. (Daniel Felipe Sáenz Lozano)_x000a__x000a_26/09/2019 Vía correo electrónico, se reiteró solicitud de evidencias de cumplimiento al plan de mejoramiento debido a que a la fecha este se encuentra vencido. (Daniel Felipe Sáenz Lozano)_x000a__x000a_03/10/2019 Vía correo electrónico se solicitó a los profesionales prediales del Equipo de Apoyo a la Supervisión evidencias del cumplimiento del plan de mejoramiento (Memorando de Solicitud Formal de Procedimiento Administrativo Sancionatorio) (Daniel Felipe Sáenz Lozano)_x000a__x000a_04/10/2019 Ante la solicitud del 3 de octubre de 2019, el GIT Predial y Jurídico Predial reiteró que en diciembre de 2018 remitió a la Vicepresidencia Ejecutiva informe para solicitar el proceso sancionatorio (Rad ANI No. 20186040199713). Por su parte, el apoyo jurídico de la Supervisión informó, también vía correo electrónico, que:_x000a__x000a_1. Se actualizara la tasación de la multa a la fecha._x000a_2. Se actualizara el informe sobre el presunto incumplimiento, toda vez que los profesionales del área predial señalaron que muchos de los predios ya había sido objeto de avances en la gestión predial, lo anterior, tendiendo en cuenta que pasó mas de un año desde el informe presentado por la Interventoría, sin que se hubiese iniciado al proceso sancionatorio._x000a_3. Se efectuara por parte de la interventoría el análisis sobre las circunstancias de modo tiempo y lugar que permiten concluir negligencia o culpa del concesionario respecto de la gestión predial de los inmuebles sobre los que aún no se ha perfeccionado la tradición._x000a__x000a_No obstante, lo anterior, a la fecha no se ha solicitado el inicio del procedimiento administrativo sancionatorio correspondiente. En este sentido, se solicitó a la Supervisión proponer una nueva fecha de terminación del plan de mejoramiento y, si lo consideran, proponer nuevas acciones ya que el plan actual se encuentra vencido. (Daniel Felipe Sáenz Lozano)_x000a__x000a_22/10/2019 Se adelantó reunión entre Interventoría, Supervisión y Oficina de Control Interno, la cual tuvo como resultado modificación del plan de mejoramiento así:_x000a__x000a_1. Actualización de informe de interventoría respecto del estado actual de la etapa 2 (adquisición de predios) del Adicional No.1 al contrato de concesión No. 444 de 1994, con el cual la Supervisión definirá procedencia o no del inicio del proceso sancionatorio. Fecha de entrega: 24-10-2019._x000a__x000a_2. En caso de ser procedente, la Supervisión evidenciará la solicitud formal al Equipo de Procesos Sancionatorios de la Vicepresidencia Jurídica. Fecha de entrega: 15-11-2019._x000a_ (Daniel Felipe Sáenz Lozano)_x000a__x000a_30/10/2019 El 29-10-2019, vía correo electrónico, se recibió copia del informe actualizado de Interventoría respecto del estado actual de la atapa 2 (Rad ANI No. 2019-409-112655-2), en el cual recomienda a la ANI dar inicio al proceso sancionatorio correspondiente debido a que el Concesionario no ha adquirido la totalidad de los predios. Lo anterior evidencia cumplimiento de la acción de mejoramiento No. 1, acordada en mesa de trabajo del pasado 22-10-2019._x000a__x000a_Vía correo electrónico, se informó estado de la no conformidad, indicando que se tendría pendiente el cumplimiento de la acción de mejoramiento No. 2, referente a acciones procedentes de parte de la Supervisión. Avance a la fecha: 50%. (Daniel Felipe Sáenz Lozano)_x000a__x000a_28/01/2020 El 27/01/2020, vía correo electrónico se solicitó a la Supervisión documentación que soporte los avances que se han tenido para subsanar la no conformidad cuyo plan, acorde al PMP vigente venció el pasado 15 de noviembre de 2019. (Daniel Felipe Sáenz Lozano)_x000a__x000a_11/02/2020 Tras reunión con el Líder de Equipo de Supervisión, Ingeniera de Apoyo y Director de Interventoría se acordó modificación del plan de mejoramiento, así:_x000a_ _x000a_1. Actualización de informe de interventoría respecto del estado actual de la etapa 2 (adquisición de predios) del Adicional No.1 al contrato de concesión No. 444 de 1994. Fecha de entrega: 28-02-2020_x000a_2. Informe integral por parte de la Supervisión sobre el estado actual de la etapa 2 (adquisición de predios), indicando la procedencia de algún tipo de acción jurídica. Fecha de entrega: 28-02-2020._x000a_ (Daniel Felipe Sáenz Lozano)_x000a__x000a_01/03/2020 El 27 de febrero de 2020, vía correo electrónico, se recibió copia de informe de Interventoría con estado actual de la etapa 2 (adquisición de predios), el que se radicó en la Entidad con la comunicación No. 20204090167882. Allí se indica que se tienen 24 predios en gestión (7 en expropiación, 7 en adquisición y 10 en saneamiento)._x000d__x000a__x000d__x000a_En el correo electrónico mencionado, la Supervisión indicó que se encuentra trabajando en la acción correctiva No. 2, sobre lo cual la Oficina de Control Interno generó las alertas del caso debido al vencimiento del término del plan de mejoramiento. (Daniel Felipe Sáenz Lozano)_x000a__x000a_12/03/2020 Mediante correo electrónico del 11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_x000a__x000a_27/03/2020 Mediante correo electrónico del 26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_x000a__x000a_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_x000a__x000a_04/05/2020 Mediante correo electrónico del 27 de abril de 2020 la Supervisión solicitó prórroga de cinco días hábiles para atender solicitud realizada mediante radicado ANI No. 20201020055143 del 13 de abril de 2020. En este periodo de prórroga la Supervisión radicó memorando ANI No. 20205000061503 del 30 de abril de 2020, mediante el cual remitió informe actualizado de la interventoría del proyecto con relación al estado actual de la gestión predial del Concesionario (Rad ANI No. 20204090167882), que, en términos generales, indica que se tienen 24 predios en gestión._x000d__x000a__x000d__x000a_En dicha comunicación la Supervisión concluyó que: _x000d__x000a__x000d__x000a_“(…) las gestiones prediales que se encuentran pendientes para cada uno de estos inmuebles hacen parte de los pendientes prediales incluidos en el documento denominado “ACTA DE REVERSION Y ENTREGA”, formato GCSP-F-118, donde en el capítulo V. OBSERVACIONES Y CONSTANCIAS, numeral 15, se especificó el pendiente a cargo del concesionario así: “15. COVIANDES debe culminar la gestión de adquisición de veinticuatro (24) predios de la doble calzada que aún no se encuentran registrados a nombre de la ANI (trámites que han requerido la intervención de instituciones y autoridades diferentes a la ANI y Coviandes) y la ANI se obliga a pagar los valores de dichos predios en los términos contractuales; también debe COVIANDES realizar las correcciones requeridas en relación con las áreas de los predios 1-191 y 3A-028 que ya se encuentran registrados a nombre de la ANI. (…).”_x000d__x000a__x000d__x000a_(…) _x000d__x000a__x000d__x000a_Así mismo, es preciso indicar que no es procedente ningún tipo de acción jurídica, lo que procede contractualmente, para la etapa 2 del Adicional No. 1 de 2010, es que la Concesionaria Vial de los Andes S.A.S culmine la gestión de adquisición de dichos inmuebles. Actividades de vigilancia y control que continúan estando incluidas dentro del alcance del Contrato de Interventoría 067 de 2012, suscrito con el Consorcio Interconcesiones, el cual se encuentra en ejecución a la fecha.”_x000d__x000a__x000d__x000a_En ese orden de ideas, se evidenció cumplimiento de la acción No. 2 del plan de mejoramiento propuesto por la Supervisión. Se dio cierre a la No Conformidad y se recomendó vía correo electrónico seguimiento a la gestión, tanto de Interventoría como de Concesionario, en la gestión predial que continua pendiente a la fecha. (Daniel Felipe Sáenz Lozano)"/>
    <n v="1"/>
    <x v="0"/>
    <m/>
    <n v="5"/>
    <n v="2020"/>
    <m/>
    <m/>
    <s v="Auditoría Interna a Proyectos"/>
    <m/>
  </r>
  <r>
    <n v="3653"/>
    <n v="114"/>
    <x v="5"/>
    <s v="1. Se observó una diferencia entre el valor reportado como inversión en propiedad planta y equipo y las cifras presentadas en los estados Financieros de la Fiduciaria. En el marco del informe Informe de auditoría a las inversiones de capital privado y régimen de contraprestaciones y retribuciones de los diferentes modos de concesión. Esta esta asociada a un proyecto particular Cartagena-Barranquilla y no esta ligada a otros proyectos."/>
    <s v=""/>
    <m/>
    <m/>
    <s v="Financiero"/>
    <s v="GESTIÓN CONTRACTUAL Y SEGUIMIENTO DE PROYECTOS DE INFRAESTRUCTURA DE TRANSPORTE"/>
    <x v="0"/>
    <s v="Cartagena - Barranquilla - Circunvalar 4G."/>
    <s v="Luz Jeni Fung Muñoz"/>
    <s v="OCTUBRE DE 2018"/>
    <s v="OCTUBRE"/>
    <n v="2018"/>
    <m/>
    <m/>
    <s v="Acción correctiva y preventiva"/>
    <s v="1. Solicitar a la fiduciaria los ajustes de los valores en los estados financieros del fideicomiso_x000a_2. Ajustes realizados por la fiducia"/>
    <d v="2019-07-19T00:00:00"/>
    <d v="2019-12-31T00:00:00"/>
    <m/>
    <s v="30/04/2019 La supervisión con el radicado No. 2019-308-012896-1, le solicita a la interventoría corregir el error._x000a__x000a_25/07/2019 Mediante radicado No. 2019-409-070842-2 del 11 de julio de 2019, la interventoría le solicitó realizar a la fiduciaria los ajustes._x000a__x000a_29/08/2019 Mediante correo electrónico de fecha 28 de agosto de 2019, la dependencia remite los soportes de la fiduciaria Bancolombia en donde se realizaron los ajustes a la propiedad, planta y equipo del patrimonio autonomo PA costera y corrección en los estados financieros del patrimonio autonomo. Se certifica el cumplimiento del plan (Luz Jeni Fung Muñoz)"/>
    <n v="1"/>
    <x v="0"/>
    <m/>
    <n v="8"/>
    <n v="2019"/>
    <m/>
    <m/>
    <s v="Auditoría Interna"/>
    <m/>
  </r>
  <r>
    <n v="3654"/>
    <n v="115"/>
    <x v="5"/>
    <s v="1. 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la primera versión de un documento que debe ser revisado y actualizado permanentemente con los cambios emanados por las políticas de Gobierno Digital y demás cambios normativos. Lo anterior incumple el requisito 5.1. Liderazgo y compromiso de la Norma."/>
    <s v=""/>
    <m/>
    <m/>
    <s v="Planeación"/>
    <s v="SISTEMA ESTRATÉGICO DE PLANEACIÓN Y GESTIÓN"/>
    <x v="7"/>
    <s v="Equipo Sistemas de Información y Tecnología"/>
    <s v="Juan Diego Toro Bautista"/>
    <s v="OCTUBRE DE 2018"/>
    <s v="OCTUBRE"/>
    <n v="2018"/>
    <m/>
    <m/>
    <s v="Acción correctiva y preventiva"/>
    <s v="Presentar para aprobación a la alta dirección de la ANI la política de seguridad de la información revisada y actualizada"/>
    <d v="2018-11-01T00:00:00"/>
    <d v="2019-08-31T00:00:00"/>
    <s v="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primera versión de un documento que debe ser revisado y actualizado permanentemente con los cambios emanados por las políticas de Gobierno Digital y demás cambios normativos. Lo anterior incumple el requisito 5.1. Liderazgo y compromiso de la Norma."/>
    <s v="30/11/2018 Se aprueba el plan de acción propuesto_x000a__x000a_07/06/2019 El mes de mayo de 2019, se aprobó por parte del comité MIPG la política de seguridad, sin embargo, con base en el documento y en el marco normativo se considera que está política debe ser aprobada por la presidencia de la ANI. Estos argumentos se expondran en reunión en el mes de junio de 2019. Por esta razón se mantiene abierta y se amplía el plazo hasta el 31 de agosto de 2019. (Juan Diego Toro Bautista)"/>
    <n v="1"/>
    <x v="0"/>
    <m/>
    <n v="10"/>
    <n v="2019"/>
    <m/>
    <m/>
    <s v="Auditoría Interna"/>
    <m/>
  </r>
  <r>
    <n v="3655"/>
    <n v="116"/>
    <x v="5"/>
    <s v="2. 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
    <s v=""/>
    <m/>
    <m/>
    <s v="Planeación"/>
    <s v="SISTEMA ESTRATÉGICO DE PLANEACIÓN Y GESTIÓN"/>
    <x v="7"/>
    <s v="Equipo Sistemas de Información y Tecnología"/>
    <s v="Juan Diego Toro Bautista"/>
    <s v="OCTUBRE DE 2018"/>
    <s v="OCTUBRE"/>
    <n v="2018"/>
    <m/>
    <m/>
    <s v="Acción correctiva y preventiva"/>
    <s v="• Presentar a la Alta Dirección de la ANI la propuesta de la política de seguridad de la información para su aprobación._x000a__x000a_• Documentar y presentar para aprobación por la Alta Dirección el manual de políticas y lineamientos de seguridad de la información, en el cual incluya la definición de:_x000a__x000a_o Frecuencia para la revisión / actualización de la política de seguridad de la información._x000a_o Roles y responsabilidades para la gestión de la seguridad de la información.  _x000a_"/>
    <d v="2018-11-01T00:00:00"/>
    <d v="2019-03-31T00:00:00"/>
    <s v="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
    <s v="30/11/2018 Se aprueba el plan de acción propuesto_x000a__x000a_07/06/2019 En el mes de mayo de 2019 se aprobó por parte del comité MIPG la política de seguridad. Esta política incluyó la responsabilidad de los servidores frente a la política. En virtud de lo anterior se cierra la no conformidad. (Juan Diego Toro Bautista)"/>
    <n v="1"/>
    <x v="0"/>
    <m/>
    <n v="6"/>
    <n v="2019"/>
    <m/>
    <m/>
    <s v="Auditoría Interna"/>
    <m/>
  </r>
  <r>
    <n v="3656"/>
    <n v="117"/>
    <x v="5"/>
    <s v="3.  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
    <s v=""/>
    <m/>
    <m/>
    <s v="Planeación"/>
    <s v="SISTEMA ESTRATÉGICO DE PLANEACIÓN Y GESTIÓN"/>
    <x v="7"/>
    <s v="Equipo Sistemas de Información y Tecnología"/>
    <s v="Juan Diego Toro Bautista"/>
    <s v="OCTUBRE DE 2018"/>
    <s v="OCTUBRE"/>
    <n v="2018"/>
    <m/>
    <m/>
    <s v="Acción correctiva y preventiva"/>
    <s v="• Estandarizar y vincular el esquema de registro de los riesgos de seguridad de la información (matriz de riesgos) en la metodología de administración de riesgos definida en la Entidad._x000a__x000a_• Realizar jornadas de identificación de riesgos de seguridad de la información por procesos de la Entidad_x000a__x000a_• Definir y aplicar estrategias de evaluación del desempeño del SGSI entre ellas:_x000a__x000a_o Definir y ejecutar un esquema de seguimiento a planes de acción para el tratamiento de riesgos _x000a_o Definir esquema de indicadores y métricas de gestión del SGSI; realizar la recolección de información de acuerdo a frecuencia establecida._x000a_o Realizar análisis de resultados de seguimientos e indicadores con propósitos de toma de decisiones con visión de fortalecimiento del SGSI_x000a_"/>
    <d v="2018-11-01T00:00:00"/>
    <d v="2019-03-31T00:00:00"/>
    <s v="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
    <s v="30/11/2018 Se aprueba el plan de acción propuesto_x000a__x000a_07/06/2019 Se han venido adelantando mesas de trabajo como evidencia de las actividades de seguimiento al tratamiento de riesgos y se adelantó la auditoría por parte de la Oficina de Control Interno, adicional se tiene programado para el mes de octubre de 2019. Se cierra la no conformidad. (Juan Diego Toro Bautista)"/>
    <n v="1"/>
    <x v="0"/>
    <m/>
    <n v="6"/>
    <n v="2019"/>
    <m/>
    <m/>
    <s v="Auditoría Interna"/>
    <m/>
  </r>
  <r>
    <n v="3657"/>
    <n v="118"/>
    <x v="5"/>
    <s v="La Entidad no asignó el presupuesto para los planes y programas de capacitación, dando lugar al incumplimiento del art. 11 literal d de la Ley 1567 de 1998."/>
    <s v=""/>
    <m/>
    <m/>
    <s v="Financiero"/>
    <s v="GESTIÓN ADMINISTRATIVA Y FINANCIERA"/>
    <x v="5"/>
    <s v="Grupo Interno de Trabajo Administrativo y Financiero"/>
    <s v="Yuly Andrea Ujueta Castillo "/>
    <s v="OCTUBRE DE 2018"/>
    <s v="OCTUBRE"/>
    <n v="2018"/>
    <m/>
    <m/>
    <s v="Acción correctiva"/>
    <s v="En la vigencia 2019, se apropiaron recursos para el plan y programas de capacitación de la Entidad."/>
    <d v="2019-01-01T00:00:00"/>
    <d v="2019-12-31T00:00:00"/>
    <m/>
    <s v="26/02/2019: No se ha recibido acción de mejora para tratar esta no conformidad._x000a__x000a_El auditado informa mediante correo electrónico, que se tomó una corrección para este año asignando presupuesto para el PIC. Durante el año, se hará seguimiento a la ejecución del presupuesto asignado y de esta manera se realizará el cierre de la no conformidad._x000a__x000a_31/05/2019 Se estipula en el Plan Institucional de Capacitación, publicado en la página web de la Entidad _x000d__x000a_(https://www.ani.gov.co/sites/default/files/u502/plan_insitucional_de_capacitacion_2019_def_0.docx), que se asignó recursos para el plan bajo el CDP 30619._x000d__x000a_Se consulta en el SIIF Nación el estado de este CDP, y se observó que tiene una asignación presupuestal por $100.000.000 asociado al compromiso número 98719 del 29 de marzo de 2019 con la Universidad Nacional de Colombia bajo el contrato 396 bajo el objeto “Ejecutar los programas que hacen parte del plan de capacitación de la Agencia Nacional de Infraestructura ANI, para la vigencia 2019”. Hasta el momento no se encuentra obligado el presupuesto._x000d__x000a_De acuerdo con la información anterior, se observó que se encuentra en trámite la ejecución del presupuesto asociado al plan institucional de capacitación. Se realizará en el mes de agosto el seguimiento a la ejecución presupuestal de este rubro._x000d__x000a_Se registra un avance del 50% en la acción de mejora propuesta._x000d__x000a_ (Yuly Andrea Ujueta Castillo )_x000a__x000a_02/08/2019 De acuerdo con el seguimiento realizado en el informe pormenorizado de julio del presente año, se evidenció que el presupuesto asignado para el Plan Institucional de Capacitación – PIC 2019, corresponde a $100.000.000. De igual manera se evidenció que a través del contrato interadministrativo No. 396 con la Universidad Nacional de Colombia se han ejecutado $20.247.000 millones de pesos del presupuesto asignado para este fin._x000d__x000a_Se mantiene el 50% de avance. (Yuly Andrea Ujueta Castillo )_x000a__x000a_28/11/2019 De acuerdo con el seguimiento realizado en el informe pormenorizado del mes de noviembre del presente año, se evidenció que a través del contrato interadministrativo No. 396 con la Universidad Nacional de Colombia se han ejecutado $82.000.000 del presupuesto asignado. Por lo anterior, se refleja un avance del 82% en esta no conformidad. (Yuly Andrea Ujueta Castillo )_x000a__x000a_10/02/2020 De acuerdo con el ultimo seguimiento realizado a través del informe pormenorizado del Sistema de Control Interno, se evidenció la ejecución del presupuesto asignado al PIC, en un 100%._x000d__x000a__x000d__x000a_De acuerdo con el plan de acción formulado por la Entidad, se determina que se cumplió y en consecuencia se realiza el cierre de esta no conformidad. (Yuly Andrea Ujueta Castillo )"/>
    <n v="1"/>
    <x v="0"/>
    <m/>
    <n v="2"/>
    <n v="2020"/>
    <m/>
    <m/>
    <s v="Auditoría Interna"/>
    <m/>
  </r>
  <r>
    <n v="3658"/>
    <n v="119"/>
    <x v="5"/>
    <s v="2. Se configura no conformidad en cabeza de la Vicepresidencia Jurídica asociada a la inadecuada gestión de la Bitácora del proceso de contratación de mayor cuantía para interventoría integral del Contrato de Concesión No 007 de 2007 del proyecto de concesión vial “Girardot – Ibagué – Cajamarca” de acuerdo con las siguientes observaciones:_x000a__x000a_a) No se incluyen en la Bitácora del proyecto los requisitos generales que se relacionan a continuación:_x000a__x000a_• Designación de responsables de garantizar la conformación de la Bitácora_x000a_• Solicitud de asignación del código de bitácora_x000a_• Soporte de asignación del código de bitácora_x000a_• Soporte de radicación para custodia en el área de archivo y correspondencia_x000a__x000a_b) Se incumple el objetivo de la Bitácora del proyecto asociado a que se pueda establecer la titularidad de la responsabilidad de la trazabilidad,  de todos los funcionarios y contratistas de la ANI que participen en el proceso de conformación de la bitácora en cada una de sus diferentes fases (1. Estructuración técnica y financiera, 2. Estructuración legal, 3. Contratación, y 4. Modificación contractual) en las cuales se deben registrar todos los datos importantes y decisiones que se adopten durante el proceso de estructuración, desde su inicio y hasta la suscripción del contrato u otrosí respectivo._x000a__x000a_c) Se incumple con la obligación de conformar la Bitácora del proyecto como instrumento de trazabilidad independiente y complementario, tanto al SECOP, como a la carpeta contractual."/>
    <s v=""/>
    <m/>
    <m/>
    <s v="Jurídico"/>
    <s v="GESTIÓN JURÍDICA"/>
    <x v="1"/>
    <s v="Grupo Interno de Trabajo Contratación."/>
    <s v="Luis Miguel Sabogal Camargo"/>
    <s v="OCTUBRE DE 2018"/>
    <s v="OCTUBRE"/>
    <n v="2018"/>
    <m/>
    <m/>
    <m/>
    <s v="La Gerencia de Contratación adelantó la Bitácora correspondiente al Proceso de Selección No. VJ-VGC-CM-002-2018 (Proyecto GIC - Contrato de Concesión No. 007 de 2007), siguiendo de manera estricta los requisitos que exige la Resolución No. 959 de 2013.  Para el efecto, se adjunta a este documento en un (1) folio el &quot;Certificado de Debida Diligencia Bitácora de Proyecto - Gestión Jurídica&quot;, de fecha 31 de agosto de 2018.  Es de resaltar en este punto que no es aplicable el soporte de radicación para la custodia de la Bitácora en el Área de Archivo, en razón a que quien ejerce esta función durante las Vigencias 2018 y 2019 es precisamente la Gerencia de Contratación, misma que tiene a su cargo su elaboración. Por las razones enunciadas, amablemente se solicita el cierre de la presente No Conformidad."/>
    <m/>
    <d v="2019-03-04T00:00:00"/>
    <s v="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s v="Se verificó el cumplimiento de la acción de mejoramiento de la no conformidad de acuerdo a los soportes remitidos mediante correo electrónico del 10/03/2019 "/>
    <n v="1"/>
    <x v="0"/>
    <m/>
    <s v="marzo"/>
    <n v="2019"/>
    <m/>
    <m/>
    <s v="Auditoría Interna"/>
    <m/>
  </r>
  <r>
    <n v="3659"/>
    <n v="120"/>
    <x v="5"/>
    <s v="Auditoria Agosto 2018: 7.2.4 Se mantiene la no conformidad prevista en el informe de seguimiento del segundo semestre del año 2017, en tanto que se identificó por parte de esta auditoría que aún existen procesos judiciales que no tienen previsto el valor de la provisión contable ni la calificación del riesgo procesal, lo cual constituye un incumplimiento a las funciones del apoderado previstas en el artículo 2.2.3.4.1.10, numerales 4 y 5 del Decreto 1069 de 2015, y lo establecido en el Instructivo del Sistema Único de Gestión e Información Litigiosa del Estado E-KOGUI V 5.0 de la Agencia Nacional de Defensa Jurídica de Estado. _x000a__x000a_Auditoría febrero 2019: _x000a_6.2.2 En lo que se refiere a la calidad de los registros, sección calificación del riesgo, se evidenció que del total de 1315 procesos, tenemos que 292 no tienen calificación del riesgo, lo cual evidencia una posible infracción al artículo No. 2.2.3.4.1.1. y subsiguientes del Decreto 1069 de 2015. "/>
    <s v=""/>
    <m/>
    <m/>
    <s v="Jurídico"/>
    <s v="GESTIÓN JURÍDICA"/>
    <x v="1"/>
    <s v="Grupo Interno de Trabajo Defensa Judicial"/>
    <s v="Andrés Fernando Huérfano Huérfano"/>
    <s v="AGOSTO DE 2018"/>
    <s v="AGOSTO"/>
    <n v="2018"/>
    <m/>
    <m/>
    <s v="Acción correctiva"/>
    <s v="Acciones de mejoramiento Auditoría agosto 2018:_x000a__x000a_1. Identificación de los procesos judiciales que conforme a los criterios definidos por la metodología deben ser objeto de calificación del riesgo y la provisión contable y a la fecha no cuentan con dicha calificación._x000a_2. Registrar en los procesos identificados la respectiva calificación y provisión._x000a_3. Registrar la nueva calificación del riesgo y provisión contable con corte al 31 de diciembre de 2018 de la totalidad de los procesos judiciales registrados en el sistema conforme a la metodología."/>
    <d v="2018-10-01T00:00:00"/>
    <d v="2021-07-31T00:00:00"/>
    <m/>
    <s v="El día 11 de octubre de 2018 mediante memorando No. 20187010164283 se allegó plan de mejoramiento respecto de la auditoróia realizada en el mes de agosto._x000a_El auditor considera que las acciones de mejoramiento planteadas  por el área auditada son adecuadas y necesarias. Se hará seguimiento en el mes de enero de 2019 para determinar la efectividad de dicha acción. _x000a__x000a_05/09/2019 Mediante radicado No. 20197010129273, el GIT Defensa Judicial solicitó modificación de los Planes asociados a E-Kogui, sin embargo, no solsolicitó modificación para esta No Conformidad.  (Andrés Fernando Huérfano Huérfano)_x000a__x000a_23/09/2019 Mediante correo de 23/09/2019 (OCI69) se solicitó al GIT Defensa Judicial, respuesta a los compromisos adquiridos en las sesiones de 14 y 26 de agosto de 2019, debido a que se enunció que se aportará el acta del ANDJE en la que se aclara el concepto sobre los procesos. La fecha límite para el suministro de la documentación es 30/09/2019, para seguimiento.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
    <n v="1"/>
    <x v="0"/>
    <m/>
    <n v="7"/>
    <n v="2021"/>
    <m/>
    <m/>
    <s v="Auditoría Interna"/>
    <m/>
  </r>
  <r>
    <n v="3660"/>
    <n v="121"/>
    <x v="5"/>
    <s v="Auditoría agosto 2018: 7.2.2 Se mantiene la no conformidad prevista en el informe de seguimiento del segundo semestre del año 2017, en tanto que respecto de 632 procesos terminados, se encuentran 27 procesos sin sentido de fallo con posterioridad al mes de abril del año 2015, lo cual evidencia incumplimiento de los apoderados respecto a la actualización de la información registrada en el Sistema como lo impone el artículo 2.2.3.4.1.10 “Funciones del apoderado”, numeral 1 del Decreto 1069 de 2015, y lo establecido en el Instructivo del Sistema Único de Gestión e Información Litigiosa del Estado E-KOGUI V. 5.0. de la ANDJE. En este sentido, se debe identificar cuáles de estos procesos terminaron anormalmente y cuáles por sentencia, para proceder en este último caso a incluir el sentido del fallo. "/>
    <s v=""/>
    <m/>
    <m/>
    <s v="Jurídico"/>
    <s v="GESTIÓN JURÍDICA"/>
    <x v="1"/>
    <s v="Grupo Interno de Trabajo Defensa Judicial"/>
    <s v="Andrés Fernando Huérfano Huérfano"/>
    <s v="AGOSTO DE 2018"/>
    <s v="AGOSTO"/>
    <n v="2018"/>
    <m/>
    <m/>
    <s v="Acción correctiva"/>
    <s v="Acciones de mejoramiento Auditoría agosto 2018:_x000a__x000a_1. Solicitar a la OCI la identificación de los 27 procesos objeto de la no conformidad._x000a_2. Verificación en el sistema de la fecha real del registro de terminación del proceso en el sistema._x000a_3.Reporte de eventual inconsistencia en el sistema al soporte Ekogui de la ANDJE."/>
    <d v="2018-10-01T00:00:00"/>
    <d v="2018-12-31T00:00:00"/>
    <m/>
    <s v="_x000a_El día 11 de octubre de 2018 mediante memorando No. 20187010164283 se allegó plan de mejoramiento respecto de la auditoróia realizada en el mes de agosto._x000a_El auditor considera que las acciones de mejoramiento planteadas  por el área auditada son adecuadas y necesarias. Se hará seguimiento en el mes de enero  de 2019 para determinar la efectividad de dicha acción. _x000a__x000a_27/08/2019 Mediante informe radicado No. 20191020039153, se encontró que el 100% de los procesos (560) terminados, registran sentido del fallo (acta de 27/08/2019). AH.     (Andrés Fernando Huérfano Huérfano)"/>
    <n v="1"/>
    <x v="0"/>
    <m/>
    <n v="8"/>
    <n v="2019"/>
    <m/>
    <m/>
    <s v="Auditoría Interna"/>
    <m/>
  </r>
  <r>
    <n v="3661"/>
    <n v="122"/>
    <x v="5"/>
    <s v="INTERVENTORÍA: 1. No se evidenció el análisis de la Interventoría frente a los riesgos del contrato de concesión, como se exige en una de sus obligaciones contractuales, la cual se cita a continuación: _x000a_Cláusula 4.2., numeral i, literal b:_x000a_“(…)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s v=""/>
    <m/>
    <m/>
    <s v="Técnico"/>
    <s v="GESTIÓN CONTRACTUAL Y SEGUIMIENTO DE PROYECTOS DE INFRAESTRUCTURA DE TRANSPORTE"/>
    <x v="0"/>
    <s v="Sociedad portuaria Coremar Shore Base"/>
    <s v="Carlos Felipe Sánchez Pinzón"/>
    <s v="NOVIEMBRE DE 2018"/>
    <s v="NOVIEMBRE"/>
    <n v="2018"/>
    <m/>
    <m/>
    <m/>
    <s v="Si bien no se cuenta con una matriz de riesgos para el Contrato de Concesión como tal,  mensualmente se realiza un análisis de dichos riesgos enmarcados en cada uno de los aspectos que son objeto de supervisión por parte de la Interventoría. Lo anterior se puede evidenciar en los Informes Mensuales presentados a la ANI.  Para dar cumplimiento  estrictamente con el requisito,   se procederá con  la elaboración de la Matriz de riesgo correspondiente. "/>
    <d v="2018-11-30T00:00:00"/>
    <d v="2019-02-15T00:00:00"/>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a la evidencia de la elaboración de la matriz de riesgos, allegada por la Supervisión, se procede a cerrar la no conformidad. (Carlos Felipe Sánchez Pinzón)"/>
    <n v="1"/>
    <x v="0"/>
    <m/>
    <n v="2"/>
    <n v="2019"/>
    <m/>
    <m/>
    <s v="Auditoría Interna a Proyectos"/>
    <m/>
  </r>
  <r>
    <n v="3662"/>
    <n v="123"/>
    <x v="5"/>
    <s v="INTERVENTORÍA: 2. No se evidenció que la Interventoría haya hecho entrega de los informes mensuales ni del informe diagnóstico dentro de las fechas establecidas para tal fin; sin embargo, esto hace parte de sus obligaciones contractuales, específicamente de las siguientes:_x000a_Contrato de Interventoría, cláusula 2.1., literal i:_x000a_“Cumplir con los plazos previstos en este contrato y en el Contrato de Concesión para las actuaciones del Interventor”_x000a_Contrato de Interventoría, cláusula 4.2., numeral i:_x000a_“El Interventor de manera paralela a las actividades de supervisión descritas más adelante deberá llevar a cabo desde el inicio del correspondiente contrato de interventoría, y dentro del primer mes siguiente al mismo, un diagnóstico integral de la concesión (…)” (subrayado fuera del texto)._x000a_Contrato de Interventoría, cláusula 4.2., numeral iii:_x000a_“Preparar y presentar a la ANI dentro de los cinco (5) primeros días hábiles de cada mes, un informe mensual (…)”"/>
    <s v=""/>
    <m/>
    <m/>
    <s v="Técnico"/>
    <s v="GESTIÓN CONTRACTUAL Y SEGUIMIENTO DE PROYECTOS DE INFRAESTRUCTURA DE TRANSPORTE"/>
    <x v="0"/>
    <s v="Sociedad portuaria Coremar Shore Base"/>
    <s v="Carlos Felipe Sánchez Pinzón"/>
    <s v="NOVIEMBRE DE 2018"/>
    <s v="NOVIEMBRE"/>
    <n v="2018"/>
    <m/>
    <m/>
    <m/>
    <s v="Esta no conformidad fue debidamente documentada atendiendo los parámetros y lineamientos del Sistema de Calidad de HMV Consultoría y se planteraon las acciones correctivas correspondientes, dentro las cuales está la redistribución de tareas dentro del equipo de la Interventoría para garantizar que exista un unico responsable de la elaboración y estructuración de los Informes Mensuales y de avance y se cumpla con la fecha de entrega establecida. "/>
    <d v="2018-11-30T00:00:00"/>
    <d v="2019-12-31T00:00:00"/>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sugiere reprogramar la fecha de finalización, la cual se encuentra vencida._x000a__x000a_8/10/2019 En reunión de seguimiento del del 30/09/2019 la Supervisión reporta que ya se tienen informes de Interventoría entregados dentro del tiempo contractual, informa que el contrato permite una prórroga en este tiempo y comenta que se continua en la ejecución de acciones de mejoramiento, las cuales se encuentran dentro del término establecido en el plan de mejoramiento._x000a_La fecha de finalización continúa sin modificación para el 31/12/2019._x000a_ (Carlos Felipe Sánchez Pinzón)_x000a__x000a_14/11/2019 Una vez revisado el memorando con número de radicado ANI 20194091149792 del 31 de octubre de 20189, se tiene el siguiente seguimiento de las no conformidades para la Interventoría:_x000d__x000a_Se allega evidencia de la entrega de los informes correspondientes a los meses de junio a septiembre. No se evidencia que se estén entregando dentro de los primeros 5 días hábiles de cada mes, según lo requiere el contrato de Interventoría._x000d__x000a_En consecuencia, la no conformidad continúa abierta y la fecha de finalización continúa sin modificación para el 31/12/2019._x000d__x000a_Pendiente evidenciar la entrega de los informes de Interventoría dentro de los plazos contractuales.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De acuerdo con la información suministrada según los correos del 7 de febrero de 2020, 16 y 17 de abril de 2020, se evidencia la ejecución de acciones de mejoramiento y se da cierre a la no conformidad. (Carlos Felipe Sánchez Pinzón)"/>
    <n v="1"/>
    <x v="0"/>
    <m/>
    <n v="4"/>
    <n v="2020"/>
    <m/>
    <m/>
    <s v="Auditoría Interna a Proyectos"/>
    <m/>
  </r>
  <r>
    <n v="3663"/>
    <n v="124"/>
    <x v="5"/>
    <s v="INTERVENTORÍA: 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_x000a_“Crear una base de datos que recopile información periódica (trimestralmente) de ingresos y costos propios de la actividad portuaria”."/>
    <s v=""/>
    <m/>
    <m/>
    <s v="Técnico"/>
    <s v="GESTIÓN CONTRACTUAL Y SEGUIMIENTO DE PROYECTOS DE INFRAESTRUCTURA DE TRANSPORTE"/>
    <x v="0"/>
    <s v="Sociedad portuaria Coremar Shore Base"/>
    <s v="Carlos Felipe Sánchez Pinzón"/>
    <s v="NOVIEMBRE DE 2018"/>
    <s v="NOVIEMBRE"/>
    <n v="2018"/>
    <m/>
    <m/>
    <m/>
    <s v="Este obligación no está estipulada en el contrato de Concesión portuaria No. 002 de 2015, luego al no estar expresamente  la obligatoriedad  de entregar  esta información por parte de COREMAR,    la Interventoría no  ha considerado necesario solicitarla, ni la ANI  ha requerido en ese sentido, ni al Concesionario tampoco. Se propone que el concesionario remita  a la interventoria el balance financiero de la concesión portuaria con el fin de que esta cree la base de datos trimestral correspondiente a ingresos y costos. "/>
    <d v="2018-11-30T00:00:00"/>
    <d v="2019-12-31T00:00:00"/>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reprograma la fecha de finalización para el 01/06/2019 y se solicita a la Supervisión allegar los avances de esta acción de mejoramiento. (CArlos Felipe Sánchez Pinzón)_x000a__x000a_8/10/2019 En reunión de seguimiento del 20/09/2019 no se evidencia la creación de la base de datos de ingresos y costos de la actividad portuaria por parte de la Interventoría, la no conformidad continúa dentro del término establecido en el plan de mejoramiento._x000a_La fecha de finalización continúa sin modificación para el 31/12/2019._x000a_ (Carlos Felipe Sánchez Pinzón)_x000a__x000a_14/11/2019 Una vez revisado el memorando con número de radicado ANI 20194091149792 del 31 de octubre de 20189, se tiene el siguiente seguimiento de las no conformidades para la Interventoría:_x000a_Se evidencia la gestión de la Interventoría, sin que ésta a la fecha evidencie el cumplimiento de la obligación contractual. Se evidencian solicitudes a la Supervisión de programación de mesas de trabajo sin que estas se hayan realizado._x000a_En consecuencia, la no conformidad continúa abierta y la fecha de finalización continúa sin modificación para el 31/12/2019._x000a_Pendiente Evidenciar la realización de mesas de trabajo con la Supervisión y de las acciones de mejoramiento que demuestren el cumplimiento de la obligación o que la Interventoría ha sido eximida de la misma. (Carlos Felipe Sánchez Pinzón)_x000a__x000a_19/12/2019 Se allega la información correspondiente a los estados financieros del proyecto, donde se incorporan los ingresos y costos de la actividad portuaria, pero no se evidencia la revisión de los mismos por parte de la Interventoría ni que esta esté eximida de dicha obligación contractual por lo que la no conformidad permanece abierta.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a_Mediante correo electrónico del 4 de febrero de 2020 se reiteró la solicitud. (Carlos Felipe Sánchez Pinzón)_x000a__x000a_17/04/2020 Una vez revisada la información allegada por la Interventoría mediante memorando No. 20203030014053, se evidencia el reporte de los ingresos y costos de la actividad portuaria por parte de la Interventoría. Por lo anterior, se evidencia la ejecución de las acciones de mejoramiento y se da cierre a la no conformidad. (Carlos Felipe Sánchez Pinzón)"/>
    <n v="1"/>
    <x v="0"/>
    <m/>
    <n v="4"/>
    <n v="2020"/>
    <m/>
    <m/>
    <s v="Auditoría Interna a Proyectos"/>
    <m/>
  </r>
  <r>
    <n v="3664"/>
    <n v="125"/>
    <x v="5"/>
    <s v="INTERVENTORÍA: 4. No se evidenció que la Interventoría verifique el cumplimiento del código de buen gobierno del concesionario, según una de sus obligaciones contractuales descritas en el Anexo 3 del contrato de Interventoría, numeral 1.1.2.1., literal c:_x000a_“Verificar que el concesionario cumpla con el código de buen gobierno”"/>
    <s v=""/>
    <m/>
    <m/>
    <s v="Técnico"/>
    <s v="GESTIÓN CONTRACTUAL Y SEGUIMIENTO DE PROYECTOS DE INFRAESTRUCTURA DE TRANSPORTE"/>
    <x v="0"/>
    <s v="Sociedad portuaria Coremar Shore Base"/>
    <s v="Carlos Felipe Sánchez Pinzón"/>
    <s v="NOVIEMBRE DE 2018"/>
    <s v="NOVIEMBRE"/>
    <n v="2018"/>
    <m/>
    <m/>
    <m/>
    <s v="Esta obligación está estipulada en el contrato de la Interventoría, pero dentro de las obligaciones del Contrato de Concesión no está la presentación de dicho código. Sin embargo como accion de mejoramiento  se confirmó que el Concesionario posee un  Código de Buen Gobierno, y ha aceptado presentar dicho documento para  verificación por parte de la Interventoría.  "/>
    <d v="2018-11-30T00:00:00"/>
    <d v="2019-06-30T00:00:00"/>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o el avance de las acciones de mejoramiento, se reprograma la fecha de finalización para el 30/06/2019 y se solicita a la Supervisión allegar los avances de esta acción de mejoramiento. (Carlos Felipe Sánchez Pinzón)_x000a__x000a_8/10/2019 En reunión de seguimiento del 30/09/2019, no se evidencia el seguimiento al código de buen gobierno del Concesionario. Se recomienda presentar evidencia de ejecución de las acciones de mejoramiento o una solicitud justificada de reprogramación de la fecha de finalización de acciones de mejoramiento lo antes posible, pues esta fecha se encuentra vencida._x000a_La fecha de finalización continúa vencida desde el 30/06/2019._x000a_ (Carlos Felipe Sánchez Pinzón)_x000a__x000a_21/10/2019 Una vez revisada la evidencia aportada mediante correo electrónico por la Interventoría a través de la Supervisión, se evidencia que la Interventoría obtiene el código de buen gobierno del Concesionario; sin embargo, para demostrar el cumplimento de la obligación, es necesario evidenciar que la Interventoría verifica su cumplimiento._x000d__x000a_Por lo anterior, se recomienda reformular las acciones de mejoramiento._x000d__x000a_ (Carlos Felipe Sánchez Pinzón)_x000a__x000a_14/11/2019 Una vez revisado el memorando con número de radicado ANI 20194091149792 del 31 de octubre de 20189, se tiene el siguiente seguimiento de las no conformidades para la Interventoría:_x000d__x000a_Se evidencia la gestión de la Interventoría, sin que ésta a la fecha evidencie el cumplimiento de la obligación contractual. Se evidencian solicitudes a la Supervisión de programación de mesas de trabajo sin que estas se hayan realizado._x000d__x000a_En consecuencia, la no conformidad continúa abierta y con fecha de finalización vencida desde el 30/06/2019._x000d__x000a_Pendiente Reprogramar la fecha de finalización para las acciones de mejoramiento._x000d__x000a_Evidenciar la realización de mesas de trabajo con la Supervisión y de las acciones de mejoramiento que demuestren el cumplimiento de la obligación o que la Interventoría ha sido eximida de la misma._x000d__x000a_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Una vez revisada la información allegada por la  Supervisión mediante correo electrónico del 17 de abril de 2020, sobre la aprobación del RTO, que contiene aprobación del código de buen gobierno, se evidencia la ejecución de las acciones de mejoramiento y se da cierre a la no conformidad. (Carlos Felipe Sánchez Pinzón)"/>
    <n v="1"/>
    <x v="0"/>
    <m/>
    <n v="4"/>
    <n v="2020"/>
    <m/>
    <m/>
    <s v="Auditoría Interna a Proyectos"/>
    <m/>
  </r>
  <r>
    <n v="3665"/>
    <n v="126"/>
    <x v="5"/>
    <s v="INTERVENTORÍA: 5. No se evidenció que la Interventoría analice e informe a la ANI sobre la eficacia y eficiencia de los sistemas de control interno adoptados por el Concesionario, según una de sus obligaciones contractuales descritas en el Anexo 3 del contrato de Interventoría, numeral 1.1.2.1., literal c:_x000a_“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s v=""/>
    <m/>
    <m/>
    <s v="Técnico"/>
    <s v="GESTIÓN CONTRACTUAL Y SEGUIMIENTO DE PROYECTOS DE INFRAESTRUCTURA DE TRANSPORTE"/>
    <x v="0"/>
    <s v="Sociedad portuaria Coremar Shore Base"/>
    <s v="Carlos Felipe Sánchez Pinzón"/>
    <s v="NOVIEMBRE DE 2018"/>
    <s v="NOVIEMBRE"/>
    <n v="2018"/>
    <m/>
    <m/>
    <m/>
    <s v="Esta obligación tampoco está dentro del contrato de concesión portuaria,  por lo que no es posible para la Interventoría realizar la exigencia al concesionario. Sin embargo se propone como accion de mejoramiento que el concesionario remita como sistema de control interno la programación del Plan de Inversiónes y que la Interventoria realice seguimiento al mismo, evidenciando esta labor en el informe mensual de interventoría. "/>
    <d v="2018-11-30T00:00:00"/>
    <d v="2019-12-31T00:00:00"/>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a la evidencia del seguimiento al plan de inversiones por parte de la Interventoría como alternativa para dar cumplimiento a su obligación de analizar e informar a la ANI sobre la eficacia y eficiencia de los sistemas de control interno adoptados por el Concesionario, y siendo esto avalado por la supervisión, se procede a cerrar la no conformidad. (Carlos Felipe Sánchez Pinzón)"/>
    <n v="1"/>
    <x v="0"/>
    <m/>
    <n v="12"/>
    <n v="2019"/>
    <m/>
    <m/>
    <s v="Auditoría Interna a Proyectos"/>
    <m/>
  </r>
  <r>
    <n v="3666"/>
    <n v="127"/>
    <x v="5"/>
    <s v="INTERVENTORÍA: 6. No se evidenció que la Interventoría haga seguimiento a las operaciones portuarias que desarrolla el Concesionario; sin embargo, esta es una de sus obligaciones consignada en el Anexo 3 del contrato de Interventoría, numeral 1.1.2.1., literal a:_x000a_“Informe de las operaciones portuarias y logísticas desarrolladas en el terminal”"/>
    <s v=""/>
    <m/>
    <m/>
    <s v="Técnico"/>
    <s v="GESTIÓN CONTRACTUAL Y SEGUIMIENTO DE PROYECTOS DE INFRAESTRUCTURA DE TRANSPORTE"/>
    <x v="0"/>
    <s v="Sociedad portuaria Coremar Shore Base"/>
    <s v="Carlos Felipe Sánchez Pinzón"/>
    <s v="NOVIEMBRE DE 2018"/>
    <s v="NOVIEMBRE"/>
    <n v="2018"/>
    <m/>
    <m/>
    <m/>
    <s v="El Puerto durante el tiempo que lleva el contrato de Concesión en ejecución, ha estado en operación muy poco tiempo. Sin embargo durante ese tiempo en que se mantuvo en operación,  se hizo seguimiento por parte de la Interventoría, como se puede evidenciar en los Informes Mensuales e Informes de Avance presentados a la ANI.  Como Paln de Mejoramiento se propone contim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  "/>
    <d v="2018-11-30T00:00:00"/>
    <d v="2019-12-31T00:00:00"/>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evidencia la solicitud y obtención de información por parte de la Interventoría hacia el Concesionario, por lo que se ajusta el avance a 50%. Así mismo, se sugiere a la Interventoría allegar soportes de su reporte de las operaciones logísticas y portuarias del terminal, con el fin de superar las dificultades señaladas en la no conformidad. (Carlos Felipe Sánchez Pinzón)_x000a__x000a_8/10/2019 Como acción de mejoramiento la Supervisión propone allegar a la Oficina de Control Interno el contrato base de la ANI para las Interventorías portuarias, evidenciando que no se incluye esta obligación por ser una competencia de la Superintendencia de Transporte._x000a_Se recomienda a la Supervisión e Interventoría realizar la mesa de trabajo propuesta en el plan de mejoramiento para acordar el alcance y la forma de dar cumplimiento a la obligación o reformular el plan de mejoramiento en caso de que esto ya no sea procedente._x000a_La fecha de finalización continúa sin modificación para el 31/12/2019. Se modifica el plan de mejoramiento incluyendo las acciones de mejoramiento solicitadas por la Supervisión._x000a_ (Carlos Felipe Sánchez Pinzón)_x000a__x000a_14/11/2019 Una vez revisado el memorando con número de radicado ANI 20194091149792 del 31 de octubre de 20189, se tiene el siguiente seguimiento de las no conformidades para la Interventoría:_x000d__x000a_La interventoría manifiesta que no esta no conformidad no está dentro de los resultados de auditoría; sin embargo, esta está incluida en el numeral 6 de la sección No. 8.1.1 del informe de auditoría._x000d__x000a_En consecuencia, la no conformidad continúa abierta y la fecha de finalización continúa sin modificación para el 31/12/2019._x000d__x000a_Cumplir con el plan de mejoramiento formulado por la Interventoría:_x000d__x000a_“Como Plan de Mejoramiento se propone contin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_x000d__x000a_En el seguimiento de esta no conformidad, ya se había evidenciado que la Interventoría solicita y obtiene la información de operaciones portuarias y logísticas, por lo que queda pendiente evidenciar que se reporta a la ANI._x000d__x000a_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A partir de la revisión de información allegada por correo electrónico del 17 de abril de 2020, se evidencia que la Interventoría reporta el estado de la operación mensualmente y que las operaciones portuarias y logísticas se encuentran suspendidas en la terminal. Conforme lo anterior, se da cierre a la no conformidad, recomendando solicitar este reporte a la Interventoría apenas se reanuden las operaciones portuarias, con el fin de exigir el cumplimiento a esta obligación contractual. En todo caso, se recomienda enfáticamente no pasar por alto obligaciones contractuales vigentes en el contrato de Interventoría, como la que dio origen a esta no conformidad. (Carlos Felipe Sánchez Pinzón)"/>
    <n v="1"/>
    <x v="0"/>
    <m/>
    <n v="4"/>
    <n v="2020"/>
    <m/>
    <m/>
    <s v="Auditoría Interna a Proyectos"/>
    <m/>
  </r>
  <r>
    <n v="3667"/>
    <n v="128"/>
    <x v="5"/>
    <s v="supervisión y equipo de apoyo: 1. Se tiene desactualizada la sección de la página web de la ANI dedicada a la divulgación de la información del proyecto (enlace: https://www.ani.gov.co/proyecto/puertos/grupo-coremar-shorebase-sa-retramar-22839) ya que no se reporta el enlace de los documentos contractuales en el sistema electrónico de contratación pública (SECOP), información general sobre el proyecto, sobre los accionistas del Interventor ni los del Concesionario."/>
    <s v=""/>
    <m/>
    <m/>
    <s v="Técnico"/>
    <s v="GESTIÓN CONTRACTUAL Y SEGUIMIENTO DE PROYECTOS DE INFRAESTRUCTURA DE TRANSPORTE"/>
    <x v="0"/>
    <s v="Sociedad portuaria Coremar Shore Base"/>
    <s v="Carlos Felipe Sánchez Pinzón"/>
    <s v="NOVIEMBRE DE 2018"/>
    <s v="NOVIEMBRE"/>
    <n v="2018"/>
    <m/>
    <m/>
    <m/>
    <s v="Se solicitara al area de sistemas la actualización de la pagina web en la cual incluya el enlace al SECOP."/>
    <d v="2019-02-06T00:00:00"/>
    <d v="2019-11-30T00:00:00"/>
    <m/>
    <s v="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o el avance de las acciones de mejoramiento, se recomienda evidenciar la actualización de la página web, pues aún se tienen desactualizados los campos correspondientes a el enlace de los documentos contractuales en el sistema electrónico de contratación pública (SECOP), información general sobre los accionistas del Interventor y los del Concesionario._x000a_De lo contrario, solicitar reprogramación de las acciones de mejoramiento, pues el plazo se encuentra vencido desde el 30/03/2019. (Carlos Felipe Sánchez Pinzón)_x000a__x000a_8/10/2019 La Supervisión solicita modificar el plazo para ejecutar las acciones de mejoramiento hasta el 30/11/2019. (Carlos Felipe Sánchez Pinzón)_x000a__x000a_19/12/2019 Se informa mediente correo electrónico que se encuentra vencida la fecha de finalización.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a_Mediante correo electrónico del 4 de febrero de 2020 se reiteró la solicitud. (Carlos Felipe Sánchez Pinzón)_x000a__x000a_17/04/2020 Una vez revisada la página web, se verificó la actualización de la información y se verificó que la información de los accionistas no está publicada de conformidad con los pronunciamientos de la Entidad sobre protección de datos. Por lo anterior, se evidencia la ejecución de las acciones de mejoramiento y se da cierre a la no conformidad. (Carlos Felipe Sánchez Pinzón)"/>
    <n v="1"/>
    <x v="0"/>
    <m/>
    <n v="4"/>
    <n v="2020"/>
    <m/>
    <m/>
    <s v="Auditoría Interna a Proyectos"/>
    <m/>
  </r>
  <r>
    <n v="3668"/>
    <n v="129"/>
    <x v="5"/>
    <s v="supervisión y equipo de apoyo: 2.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_x000a_“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x v="0"/>
    <s v="Sociedad portuaria Coremar Shore Base"/>
    <s v="Adriana Barrios Rodríguez"/>
    <s v="NOVIEMBRE DE 2018"/>
    <s v="NOVIEMBRE"/>
    <n v="2018"/>
    <m/>
    <m/>
    <m/>
    <s v="Se solicitara al Concesionario la valla informativa como lo indica la Resolución 1219 de 2015 del Ministerio de Transporte en su Artículo 5°, literal b"/>
    <d v="2019-02-11T00:00:00"/>
    <d v="2020-12-31T00:00:00"/>
    <m/>
    <s v="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o el avance de las acciones de mejoramiento, se recomienda evidenciar la presencia de la valla informativa, con el fin de demostrar que se ha superado la dificultad que dio origen a la no conformidad._x000a_De lo contrario solicitar reprogramación de las acciones de mejoramiento, pues el plazo se encuentra vencido desde el 30/03/2019. (CArlos Felipe Sánchez Pinzón)_x000a__x000a_8/10/2019 En reunión de seguimiento del 30/09/2019, la Supervisión informa que solicitó al Concesionario evidencias de la instalación de la valla, por lo que solicita una prórroga hasta 30/12/2019 para presentar el avance en las acciones de mejoramiento. (Carlos Felipe Sánchez Pinzón)_x000a__x000a_8/10/2019 La fecha de finalización se modifica para el 30/12/2019.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a_Mediante correo electrónico del 4 de febrero de 2020 se reiteró la solicitud. (Carlos Felipe Sánchez Pinzón)_x000a__x000a_17/04/2020 Mediante correo electrónico del 17 de abril de 2020 se solcitó a la Supervisión el reporte de la ejecución de acciones de mejoramiento y se enfatizó en que la fecha de finalización se encuentra vencida. (Carlos Felipe Sánchez Pinzón)_x000a__x000a_1/12/2020 Se recibió correo electrónico por parte de la supervisión, evidenciando que para el proyecto no se requeriría instalar una valla informativa visto que sólo tienen acceso los funcionario de la Concesión, de acuerdo con verificación hecha en campo en octubre de 2020, a lo cual se respondió a la Supervisión que se requeriría un memorando por parte de la Gerencia ratificando este hecho para dar gestión a la No Conformidad. (Adriana Barrios Rodríguez)_x000a__x000a_10/12/2020 Se recibe el memorando 20203030151593 del 4 de diciembre de 2020 justificando los motivos principales contractuales, por lo cual, según verificación en campo en noviembre de 2020, no se requiere la instalación de valla informativa en el proyecto, con lo cual la Supervisión solicita el cierre de la no conformidad, la OCI responde con memorando 20201020152813 del 9 de diciembre de 2020, comunicando el cierre de la No Conformidad.  (Adriana Barrios Rodríguez)"/>
    <n v="1"/>
    <x v="0"/>
    <m/>
    <n v="12"/>
    <n v="2020"/>
    <m/>
    <m/>
    <s v="Auditoría Interna a Proyectos"/>
    <m/>
  </r>
  <r>
    <n v="3669"/>
    <n v="130"/>
    <x v="5"/>
    <s v="supervisión y equipo de apoyo: 3. Teniendo en cuenta los incumplimientos a las obligaciones de la Interventoría, no se evidencia la gestión por parte de la supervisión para velar por que el Interventor cumpla con varios de los apartes del contrato de interventoría y para que desarrolle correctamente el control a las actividades y obligaciones del Contrato de Concesión."/>
    <s v=""/>
    <m/>
    <m/>
    <s v="Técnico"/>
    <s v="GESTIÓN CONTRACTUAL Y SEGUIMIENTO DE PROYECTOS DE INFRAESTRUCTURA DE TRANSPORTE"/>
    <x v="0"/>
    <s v="Sociedad portuaria Coremar Shore Base"/>
    <s v="Carlos Felipe Sánchez Pinzón"/>
    <s v="NOVIEMBRE DE 2018"/>
    <s v="NOVIEMBRE"/>
    <n v="2018"/>
    <m/>
    <m/>
    <m/>
    <s v="Como se menciono anteriormente si bien es cierto varias de las No Conformidades de la interventoría hacen referencia a actividades que no contempla el Contrato de Concesión, estas no son obliugaciones contractuales de la Sociedad Portuaria COREMAR, por lo cual no se exigio el cumplimiento de las mismas, ain embargo se llevará a cabo las acciones de mejoramiento descritas en los numerales anteriores. "/>
    <d v="2019-02-11T00:00:00"/>
    <d v="2019-12-31T00:00:00"/>
    <m/>
    <s v="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recomienda continuar haciendo seguimiento y reportando los avances de la implementación de las acciones de mejoramiento de la Interventoría hasta su cierre, con el fin de demostrar que se ha superado la dificultad que dio origen a esta no conformidad. (CArlos Felipe Sánchez Pinzón)_x000a__x000a_8/10/2019 En reunión deseeguimiento del 30/09/2019, la supervisión informa la gestión que ha venido desarrollando con la Interventoría para hacer seguimiento al cumplimiento de sus obligaciones contractuales, en especial a las señadas en las no conformidades, por lo que solicita prórroga de las acciones de mejoramiento hasta el 30/12/2019._x000d__x000a_La fecha de finalización se modifica para el 30/12/2019._x000d__x000a_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Una vez evidenciado el cierre de las no conformidades para la Interventoría, se da cierre a esta no conformidad por evidenciar la gestión de la Supervisión para hacer seguimiento al cumplimiento de las obligaciones señaladas al interventor. Sin embargo, se recomienda enfáticamente no pasar por alto obligaciones contractuales vigentes en el contrato de Interventoría, como la que dio origen a esta no conformidad. (Carlos Felipe Sánchez Pinzón)"/>
    <n v="1"/>
    <x v="0"/>
    <m/>
    <n v="4"/>
    <n v="2020"/>
    <m/>
    <m/>
    <s v="Auditoría Interna a Proyectos"/>
    <m/>
  </r>
  <r>
    <n v="3670"/>
    <n v="131"/>
    <x v="5"/>
    <s v="Vicepresidencia Jurídica: 1. No se evidenciaron actuaciones por parte del Equipo de Procesos Sancionatorios desde el 24 abril de 2018 a la fecha, en el marco del proceso administrativo sancionatorio que adelanta la Entidad contra el Concesionario por el presunto incumplimiento de las obligaciones contractuales establecidas en la cláusula decima segunda “Plan de inversiones” y cláusula vigésima en los numerales 4 y 40 del contrato de concesión portuaria No. 002 de 2015; al respecto, tampoco se evidenció una respuesta al Grupo Interno de Trabajo Férreo y Portuario, el cual solicitó el estado del proceso sancionatorio el 22 de agosto de 2018 mediante memorando No. 20183030126333. La falta de oportunidad en la gestión de este incumplimiento es contraría a los principios de celeridad y eficacia de la función administrativa definidos en el artículo 209 de la Constitución Política de Colombia."/>
    <s v=""/>
    <m/>
    <m/>
    <s v="Jurídico"/>
    <s v="GESTIÓN CONTRACTUAL Y SEGUIMIENTO DE PROYECTOS DE INFRAESTRUCTURA DE TRANSPORTE"/>
    <x v="0"/>
    <s v="Sociedad portuaria Coremar Shore Base"/>
    <s v="Carlos Felipe Sánchez Pinzón"/>
    <s v="NOVIEMBRE DE 2018"/>
    <s v="NOVIEMBRE"/>
    <n v="2018"/>
    <m/>
    <m/>
    <m/>
    <s v="Continuar la audiencia de que trata el art 86 de la L. 1474 DE 2011, realizando pronunciamiento de fondo frente a los presuntos incumplimientos de  las obligaciones 12 y 20 (num 4 y 40) del contrato de Concesiòn Portuaria 002 de 2015. "/>
    <d v="2018-11-01T00:00:00"/>
    <d v="2019-02-10T00:00:00"/>
    <m/>
    <s v="6/02/2019 - Mediante correo elecrtonico se solicitaron al GIT de procesos sancionatorios las acciones de mejoramiento formuladas por la Interventoría._x000a__x000a_06/02/2019 - Se recibió el plan de mejoramiento allegado mediante correo electrónico._x000a__x000a_07/02/2019 - Se revisó el plan de mejoramiento allegado por el GIT de procesos sancionatorios, así como sus soportes correspondientes, evidenciando la implementación y culminación del plan, por lo que se procedió a dar cierre a la no conformidad mediante correo electrónico."/>
    <n v="1"/>
    <x v="0"/>
    <m/>
    <s v="FEBRERO"/>
    <n v="2019"/>
    <m/>
    <m/>
    <s v="Auditoría Interna a Proyectos"/>
    <m/>
  </r>
  <r>
    <n v="3671"/>
    <n v="132"/>
    <x v="5"/>
    <s v="Vicepresidencia de Gestión Contractual: 1. Se evidenció que en la estructuración del contrato de Interventoría se incluyeron obligaciones de difícil cumplimiento (e.g. que no son exigibles por corresponder a controles de actividades que el concesionario no está obligado a ejecutar, que corresponden a controles que están en cabeza de otra Entidad) por parte de la Interventoría, generando que el contrato de Interventoría no se cumpla a cabalidad. Estas obligaciones se mencionan a continuación:_x000a_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_x000a_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en este caso, es la ANI quien está haciendo análisis y actualización de la matriz de riesgos)._x000a_c. “Verificar que el concesionario cumpla con el código de buen gobierno” (en este caso el Concesionario no está obligado a adoptar un código de buen gobierno)._x000a_d. “Crear una base de datos que recopile información periódica (trimestralmente) de ingresos y costos propios de la actividad portuaria” (en este caso, el Concesionario no tiene la obligación expresa de entregar esta información dentro del contrato de concesión, ni esta se ha requerido por parte de la ANI)."/>
    <s v=""/>
    <m/>
    <m/>
    <s v="Planeación"/>
    <s v="GESTIÓN CONTRACTUAL Y SEGUIMIENTO DE PROYECTOS DE INFRAESTRUCTURA DE TRANSPORTE"/>
    <x v="0"/>
    <s v="Sociedad portuaria Coremar Shore Base"/>
    <s v="Carlos Felipe Sánchez Pinzón"/>
    <s v="NOVIEMBRE DE 2018"/>
    <s v="NOVIEMBRE"/>
    <n v="2018"/>
    <m/>
    <m/>
    <s v="Acción correctiva"/>
    <s v="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_x000a_2. Evidenciar mediante un nuevo contrato de Interventoría, la depuración de las obligaciones frente a los contratos auditados."/>
    <d v="2018-09-03T00:00:00"/>
    <d v="2019-07-31T00:00:00"/>
    <m/>
    <s v="(21/12/2018) Se llevó a cabo reunión de asesoría con la supervisión del proyecto, se ajustó y reprogramó el plan de mejoramiento._x000a__x000a_04/07/2019 -_x0009_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 no conformidad 3682 (Carlos Felipe Sánchez Pinzón)_x000a__x000a_8/10/2019 En reunión de seguimiento del 30/09/2019, la Supervisión compartirá evidencia un nuevo contrato de Interventoría en el cual se orientaron las obligaciones exigibles al interventor de acuerdo con sus competencias._x000d__x000a_La fecha de finalización continúa vencida desde el 31/07/2019._x000d__x000a_ (Carlos Felipe Sánchez Pinzón)_x000a__x000a_21/10/2019 Una vez revisado el nuevo contrato de Interventoría portuaria allegado por la Supervisión, perteneciente al proceso VJ-VGC-CM-003-2019, se revisó secop II para verificar el plan de cargas del proyecto, donde se evidencia que las obligaciones de los literales a, c y d no se incluyeron en el nuevo contrato, por lo que se ha atendido la no conformidad para estos casos; sin embargo, el literal b continúa haciendo parte del plan de cargas, según se cita a continuación:_x000d__x000a__x000d__x000a__x0009_ b.  “(…) Así mismo, para cada uno de los aspectos del Diagnóstico Estratégico, el Interventor hará un análisis especial en la matriz de riesgos existente en el _x0009_contrato de concesión. De no existir dicha matriz, deberá elaborar una con estricta sujeción al contrato de concesión correspondiente, en la cual se logren _x0009_enmarcar cada uno de los aspectos tratados en el Diagnóstico Estratégico que se presente” (en este caso, es la ANI quien está haciendo análisis y actualización de _x0009_la matriz de riesgos)._x000d__x000a__x000d__x000a_En este sentido, mediante correo electronico se recomienda formular el plan de mejoramiento y establecer una nueva fecha de finalización para la no conformidad 3671, pues la fecha actual se encuentra vencida. Esta misma no conformidad fue identificada en el proyecto Sociedad Portuaria Bavaria, por lo que se sugiere que las supervisiones de los dos proyectos se pongan de acuerdo para adelantar un solo plan de mejoramiento conjunto._x000d__x000a_ (Carlos Felipe Sánchez Pinzón)_x000a__x000a_14/11/2019 Frente al literal b de la no conformidad, referente al seguimiento de riesgos por parte de la Interventoría, a pesar de que continúa persente en estos contratos, mediante el cierre de la no conformidad No. 3661, se evidencia que la Interventoría da cumplimiento a este seguimiento._x000d__x000a__x000d__x000a_Por lo anterior, se evidencia la ejecución de las acciones de mejoramiento y se da cierre a la no conformidad. (Carlos Felipe Sánchez Pinzón)"/>
    <n v="1"/>
    <x v="0"/>
    <m/>
    <n v="11"/>
    <n v="2019"/>
    <m/>
    <m/>
    <s v="Auditoría Interna a Proyectos"/>
    <m/>
  </r>
  <r>
    <n v="3673"/>
    <n v="134"/>
    <x v="5"/>
    <s v="Interventoría: 1. No se evidencia que la interventoría haya hecho seguimiento al plan de calidad del concesionario, lo cual no atiende lo establecido en el plan de cargas, numeral 5.3.2 (a) Área Administrativa: _x000a_“Recibir, verificar y efectuar seguimiento al Plan de Aseguramiento de Calidad del Contrato de Concesión.”"/>
    <s v=""/>
    <m/>
    <m/>
    <s v="Técnico"/>
    <s v="GESTIÓN CONTRACTUAL Y SEGUIMIENTO DE PROYECTOS DE INFRAESTRUCTURA DE TRANSPORTE"/>
    <x v="0"/>
    <s v="Santamarta - Riohacha - Paraguachon"/>
    <s v="Ivan Mauricio Mejia Alarcon"/>
    <s v="NOVIEMBRE DE 2018"/>
    <s v="NOVIEMBRE"/>
    <n v="2018"/>
    <m/>
    <m/>
    <s v="Acción correctiva"/>
    <s v="La Interventoría revisó el alcance y obligaciones del Contrato de Concesión No. 445 de 1994, encontrando que el Concesionario NO tiene la obligación de implementar un PLAN DE ASEGURAMIENTO DE CALIDAD, en los términos del Plan de cargas del Contrato No. 720 de 2015. No obstante, en cumplimiento al Plan de Mejoramiento, la Interventoría ejecutó las siguientes acciones de mejora: _x000a__x000a_1. Con el Comunicado No. 2-3B-412-1-603 de fecha 29 de noviembre de 2018, la Interventoría solicitó al Concesionario la remisión de un Plan de Aseguramiento de Calidad. _x000a__x000a_2. Con el radicado No. GCONS-1335-18 de fecha 30 de noviembre de 2018, el Concesionario responde: &quot;En relación con el alcance del Contrato de Concesión No. 445/94, aclaro que en el mismo ni en sus Otrosíes se encuentra referida la obligación de presentar dicho plan. Adicionalmente se verificó el Reglamento de Operación en su Capítulo 16, donde aparece el detalle de los informes que debe presentar el Concesionario, el cual venimos cumpliendo y en él tampoco se encuentra relación alguna&quot;._x000a__x000a_En este sentido, la Interventoría considera que no resulta aplicable la exigencia de la obligación del Plan de cargas, Numeral 5.3.2. literal (a) Área Administrativa &quot;Recibir, verificar y efectuar seguimiento al Plan de Aseguramiento de Calidad del Contrato de Concesión&quot;._x000a__x000a_No obstante lo anterior, con el propósito de propender por la implementación de &quot;Buenas Prácticas Empresariales&quot;, para la mejora continua en la prestación del servicio concesionado, con el Comunicado 2-3B-412-1-607 de fecha 06 de diciembre de 2018, la Interventoría sugirió la implementación de un plan de calidad, a través del cual la Concesión pueda mejorar y controlar todos los procesos que viene desarrollando en las diferentes áreas que conforman la empresa._x000a__x000a_Dependiendo si el concesionario acepta la sugerencia, el plan deberá ser estructurado e implementado, para  posteriormente ser presentado a la Interventoría, de cara a realizar el correspondiente mensual, advirtiendo en todo caso que esta actuación es adicional respecto del cumplimiento de las obligaciones a cargo del Interventor y Concesionario. Igualmente se reitera que la implementación del plan está sometido a la postestad del Concesionario, si desea o no hacerlo, sin que una negativa sobre el particular, pueda configurar situación de incumplimiento contractual."/>
    <d v="2018-11-29T00:00:00"/>
    <d v="2019-01-31T00:00:00"/>
    <m/>
    <s v="07/12/2018 se recibe plan de mejoramiento el 7 de diciembre en el cual se plantean las acciones a realizar._x000a__x000a_14/12/2018 Se recibe correo electrónico de la interventoría del 14 de diciembre en el cual se adjunta comunicación remitida a la concesión en la cual se solicita la remisión del plan de aseguramiento de calidad para dar seguimiento al mismo; se evidencia la respuesta del concesionario en la cual precisa que no se cuenta con este plan ya que no esta previsto en el contrato, sin embargo, se cuenta con algunas actividades asociadas en el Reglamento de Operación capitulo 16 al cual la interventoría le hace seguimiento._x000a_La interventoría en comunicación del 06 de diciembre recomienda a la concesión implementar un plan de calidad para mejorar y controlar los procesos que se adelantan._x000a__x000a_En virtud de lo anterior, se evidencia que la interventoría ha gestionado el cumplimiento de la obligación, sin emabrgo, no puede atenderla totalmente debido a que el concesionario no tiene la obligacion de realizar esto._x000a_Se da por cerrada la No conformidad, se recomienda a la nueva interventoria hacer seguimiento de este aspecto mediante el Reglamento de Operación."/>
    <n v="1"/>
    <x v="0"/>
    <m/>
    <s v="ENERO"/>
    <n v="2019"/>
    <m/>
    <m/>
    <s v="Auditoría Interna a Proyectos"/>
    <m/>
  </r>
  <r>
    <n v="3674"/>
    <n v="135"/>
    <x v="5"/>
    <s v="Interventoría: 2. No se evidencia que la interventoría, luego de las advertencias sobre incumplimiento del concesionario en temas como: cumplimiento en parámetros de retroreflectividad horizontal y vertical, cumplimiento en el servicio y funcionamiento continuo de postes SOS, haya solicitado el inicio de una medida de conminación o sancionatoria tal como se advierte en el plan de cargas, numeral 5.3.2 (a) Área Administrativa: _x000a_“Advertir oportunamente cualquier incumplimiento de las obligaciones contractuales a cargo del Concesionario, realizar los requerimientos necesarios al mismo, adoptar los procedimientos previstos según el caso y comunicarle esta circunstancia a la AGENCIA NACIONAL DE INFRAESTRUCTURA. En estos casos, el Interventor rendirá concepto sobre las acciones a seguir y preparará los documentos que al respecto se requieran._x000a_- Avisar oportunamente a la AGENCIA NACIONAL DE INFRAESTRUCTURA sobre el incumplimiento del Concesionario de cualquier indicador de Estado y Operación establecidos el Contrato de Concesión o sus Anexos, y elaborar un informe, en el cual se incluya el cálculo de la reducción total que se aplicará sobre la Retribución por Disponibilidad para el mes correspondiente.”"/>
    <s v=""/>
    <m/>
    <m/>
    <s v="Técnico"/>
    <s v="GESTIÓN CONTRACTUAL Y SEGUIMIENTO DE PROYECTOS DE INFRAESTRUCTURA DE TRANSPORTE"/>
    <x v="0"/>
    <s v="Santamarta - Riohacha - Paraguachon"/>
    <s v="Ivan Mauricio Mejia Alarcon"/>
    <s v="NOVIEMBRE DE 2018"/>
    <s v="NOVIEMBRE"/>
    <n v="2018"/>
    <m/>
    <m/>
    <m/>
    <s v="1. Cumplimiento Parámetros de Retroreflectividad Horizontal y Vertical._x000a_A.) Adelantar recorrido conjunto Interventoría - Concesionario, con el porpósito de verificar el posible incumplimiento frente a esta obligación (20/11/2018)._x000a_B.) Análisis de la información levantada en campo por parte de la Interventoría (10/12/2018 al 12/12/2018)._x000a_C.) Comunicado Interventoría al Concesionario con las conslusiones, recomendaciones y acciones a seguir (13/12/2018)._x000a_NOTA: Vale la pena mencionar que este evento de posible incumplimiento de conformidad con los registros en poder de la Interventoría, se tiene indicios para afirmar que se encuentra superado._x000a__x000a_2. Servicio y Funcionamiento Contínuo de Postes S.O.S._x000a_A.) Adelantar recorrido conjunto Interventoría - Concesionario, con el propósito de verificar el posible incumplimiento frente a esya obligación (19/11/2018)._x000a_B.) Análisis de la información levantada en campo por parte de la Interventoría (10/12/2018 al 13/12/2018)._x000a_C.) Comunicado Interventoría al Concesionario con las conclusiones, recomendaciones y acciones a seguir (14/12/2018)."/>
    <d v="2018-11-29T00:00:00"/>
    <d v="2019-01-31T00:00:00"/>
    <m/>
    <s v="07/12/2018 se recibe plan de mejoramiento el 7 de diciembre en el cual se plantean las acciones a realizar._x000a__x000a_21/12/2018 En verificación del correo remitido por la interventoría el 14 de diciembre, se evidencia que se llevo a cabo recorrido en conjunto entre concesionario e interventoría del 19 de noviembre, se constata la funcionabilidad de 21 de los 24 postes instalados, la obligación contractual precisa instalación y funcionamiento de 18 postes, por lo cual el concesionario supera lo previsto contractual; sin embargo, en comunicación del 12 de diciembre por aprte de la interventoría se deja la recomendación de atender y mejorar todos los SOS instalados._x000a__x000a_En recorrido del 20 de noviembre entre la interventoría y la concesión, se verifican las señales verticales y demarcación horizontal que no venia cumpliendo. Mediante comunicación del 12 de diciembre de 2018 la interventoría constata que las observaciones fueron atendidas y recomienda al concesionario mantener stock de señales para suplir las de mayor daño en la recurrencia del proyecto, ademas de solicitar un menor tiempo de atención de este tipo de observaciones._x000a__x000a_De esta manera se evidenca la superación de la no conformidad señalada."/>
    <n v="1"/>
    <x v="0"/>
    <m/>
    <s v="ENERO"/>
    <n v="2019"/>
    <m/>
    <m/>
    <s v="Auditoría Interna a Proyectos"/>
    <m/>
  </r>
  <r>
    <n v="3675"/>
    <n v="136"/>
    <x v="5"/>
    <s v="Interventoría: 3. La página web de la interventoría http://www.insampara.com.co/ presenta falencias en la presentación de la información y tiene desactualizados links como: noticias (programa de seguridad vial), correo de contacto, link de información acerca del proyecto, entre otros. Esto genera un incumplimiento respecto a lo establecido en el plan de cargas, numeral 5.3.2 (a) Área Administrativa:_x000a__x000a_“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_x000a_-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
    <s v=""/>
    <m/>
    <m/>
    <s v="Técnico"/>
    <s v="GESTIÓN CONTRACTUAL Y SEGUIMIENTO DE PROYECTOS DE INFRAESTRUCTURA DE TRANSPORTE"/>
    <x v="0"/>
    <s v="Santamarta - Riohacha - Paraguachon"/>
    <s v="Ivan Mauricio Mejia Alarcon"/>
    <s v="NOVIEMBRE DE 2018"/>
    <s v="NOVIEMBRE"/>
    <n v="2018"/>
    <m/>
    <m/>
    <m/>
    <s v="1. Diagnóstico e Identificación de Anomalías._x000a__x000a_La Interventoría procederá a la contratación de un ingeniero que revise, compruebe y diagnostique las anomalías presentes en la página web de la Interventoría, identificadas por la ANI a través de la Oficina de Control Interno. _x000a_Fecha: (06/12/2018 al 14/12/2018)._x000a_Entregable: Informe diagnóstico y plan de acción._x000a__x000a_2. Implementación y Prueba Acciones Correctivas._x000a__x000a_a.- Videos: Entre el 12 y el 19 de diciembre de 2018._x000a_b.- Mapa digital: Entre el 12 y el 19 de diciembre de 2018._x000a_c.- Disposición Contrato: Entre el 12 y el 19 de diciembre de 2018._x000a_d. Revisión y ajuste tweets: Entre el 12 y el 19 de diciembre de 2018._x000a_e. Disposición información servicios de la Concesión: Entre el 12 y el 19 de diciembre de 2018._x000a_f. Ajustes dirección correo electrónico: Entre el 12 y el 19 de diciembre de 2018."/>
    <d v="2018-11-29T00:00:00"/>
    <d v="2019-01-31T00:00:00"/>
    <m/>
    <s v="07/12/2018 se recibe plan de mejoramiento el 7 de diciembre en el cual se plantean las acciones a realizar._x000a__x000a_21/12/2018 En verificación del correo remitido por la interventoría el 20 de diciembre, se evidencia que se llevo a cabo la actualización de la página web de la interventoría www.insampara.com la cual atiende las falencias denotadas en la auditoria. Se recomienda mantener actualizada la página periodicamente._x000a__x000a_De esta manera se da cierre a la No Conformidad"/>
    <n v="1"/>
    <x v="0"/>
    <m/>
    <s v="ENERO"/>
    <n v="2019"/>
    <m/>
    <m/>
    <s v="Auditoría Interna a Proyectos"/>
    <m/>
  </r>
  <r>
    <n v="3676"/>
    <n v="137"/>
    <x v="5"/>
    <s v="supervisión y equipo de apoyo: 1. Se evidenció una actuación tardía en el control y seguimiento de la supervisión, el concesionario y la interventoría, respecto a la construcción de obras en el corredor concesionado que atraviesan el municipio de Maicao en el cual la alcaldía del municipio adelantó la construcción de obras que incluyen una glorieta, señalización, reductores de velocidad y un monumento, entre otros._x000a_Las vías concesionadas no pueden ser intervenidas por terceros ajenos al contrato de concesión, es de responsabilidad de las partes prever el control de la infraestructura entregada y en casos de esta índole deben llevarse a cabo los permisos pertinentes estipulados por la ANI y definidos como: “Permiso para el uso, la ocupación y la intervención temporal de la infraestructura vial carretera concesionada y férrea” "/>
    <s v=""/>
    <m/>
    <m/>
    <s v="Técnico"/>
    <s v="GESTIÓN CONTRACTUAL Y SEGUIMIENTO DE PROYECTOS DE INFRAESTRUCTURA DE TRANSPORTE"/>
    <x v="4"/>
    <s v="Santamarta - Riohacha - Paraguachon"/>
    <s v="Daniel Felipe Sáenz Lozano"/>
    <s v="NOVIEMBRE DE 2018"/>
    <s v="NOVIEMBRE"/>
    <n v="2018"/>
    <m/>
    <m/>
    <m/>
    <s v="Acciones Preventivas:_x000a_1. Continuar con reporte de querellas por parte de la interventoría._x000a_Acciones Correctivas:_x000a_1. Informe que describa la imposibilidad de revertir la glorieta al Municipio, así como la imposibilidad de suscribir una modificación contractual con el concesionario, así como el análisis del cumplimiento contractual._x000a_2. Evidenciar que el adecuado seguimiento a las invasiones ha permitido que no se vuelvan a ejecutar obras de infraestructura vial no autorizadas."/>
    <d v="2018-11-23T00:00:00"/>
    <d v="2020-06-30T00:00:00"/>
    <m/>
    <s v="El 6 de febrero de 2019 Se reciben soportes que detallan la gestión que viene realizando el supervisor; los mismos hacen parte del cumplimiento del plan de mejoramiento propuesto._x000a__x000a_El 2 de Abril de 2019 se reciben soportes de la gestión realizada por la supervisión y que hacen parte del plan de mejoramiento._x000a__x000a_10/06/2019 Se realizó mesa de trabajo con el Líder del Equipo de Supervisión en la cual se informan los avances que se han tenido para subsanar la causa raíz que dio origen a la no conformidad, en virtud del plan de mejoramiento actual. A partir de lo expuesto por la Supervisión se ve la necesidad de replantear el plan de mejoramiento, el cual queda de la siguiente manera:_x000a__x000a_Acciones Preventivas:_x000a__x000a_1. Continuar con reporte de querellas por parte de la Interventoría._x000a__x000a_Acciones Correctivas:_x000a__x000a_1. Informe que describa la imposibilidad de revertir la glorieta al Municipio, así como la imposibilidad de suscribir una modificación contractual con el Concesionario, así como el análisis del cumplimiento contractual. _x000a_2. Evidenciar que se garantizan medidas de seguridad vial adecuadas en la glorieta de Maicao._x000a_3. Resolución de querellas por parte de la Policía Municipal._x000a__x000a_Se define nueva de terminación 31/12/2019. Debido a que se replanteó el plan de mejoramiento, el avance porcentual de se modifica a 0%. (Daniel Felipe Sáenz Lozano)_x000a__x000a_24/10/2019 Mediante memorando ANI No. 20195000161543 del 23-10-2019 la Supervisión remite informe para evidenciar cumplimiento de la acción correctiva No. 1 del plan de mejoramiento (Informe que describa la imposibilidad de revertir la glorieta al Municipio, así como la imposibilidad de suscribir una modificación contractual con el Concesionario, así como el análisis del cumplimiento contractual)._x000a__x000a_Se describe lo evidenciado para cada uno de los componentes del informe acorde al plan de mejoramiento vigente:_x000a__x000a_1. Imposibilidad de revertir la glorieta al Municipio de Maicao: Se evidenció gestión interinstitucional con el INVIAS y con el Municipio para revertir la infraestructura a este último; no obstante, con base en conceptos del INVIAS, no es posible adelantar esta gestión hasta tanto se produzca la reversión del contrato de concesión (año 2030) o hasta tanto el Ministerio de Transporte presente ante el CONPES un nuevo Plan de Expansión Vial, en el cual se prevea la desafectación del sector en favor del Municipio de Maicao._x000a__x000a_2. Imposibilidad de suscribir una modificación contractual: Con base en los argumentos citados en el punto anterior, la Supervisión reporta que &quot;(...) al no existir la viabilidad de entregar el sector PR102+000 al PR100+950 de la ruta 8801 a la Alcaldía de Maicao, no es procedente la modificación del Contrato de Concesión No. 445 de 1994, para desafectar dicho sector del corredor vial concesionado&quot;._x000a__x000a_3. Análisis del cumplimiento de las obligaciones por parte del Concesionario con respecto al tramo PR100+950 y el PR102+000 de la ruta 8801: La Supervisión reporta que la Interventoría se pronunció al respecto a través de la comunicación con radicado ANI No. 20194090584962 del 07-06-2019 concluyendo entre otros que &quot;(...) respecto de la custodia y cuidado en el sector PR100+950 - PR102+000, si bien se presentó un posible incumplimiento de las obligaciones del Concesionario al no haber efectuado el cuidado y custodia de la vía, permitiendo la construcción de la obra ejecutada sin que se adelantaran los trámites conforme lo establece la Resolución 716 de 2015, resulta que el concesionario con las actuaciones realizadas, es decir, con la presentación de la querella, ha realizado diligencia en el marco de la debida diligencia, debiéndose sin emabrgo verificar el impulso procesal que corresponda&quot;._x000a__x000a_En conclusión, se considera que la información remitida por la Supervisión en la comunicación con radicado ANI No. 20195000161543 se ajusta a lo requerido en la acción de mejoramiento correctiva No. 1. Se tendría pendiente evidenciar el cumplimiento de la acción preventiva No. 1, así como el cumplimiento de las acciones correctivas 2 y 3. Avance del 25%. (Daniel Felipe Sáenz Lozano)_x000a__x000a_16/12/2019 Mediante memorando No. 20195000186063 del 4 de diciembre de 2019 la Supervisión remitió evidencias de cumplimiento de la acción preventiva del plan de mejoramiento (Continuar con reporte de querellas por parte de la interventoría), que consisten en el seguimiento mensual por parte de la Interventoría a las actividades adelantadas por el Concesionario para la recuperación del derecho de vía._x000a__x000a_También, mediante memorando No. 20195000186063 del 4 de diciembre de 2019 la Supervisión informó, respecto de la acción correctiva No. 3 (Resolución de querellas por parte de la Policía Municipal), que la Concesión Santa Marta – Paraguachón S.A, instauró una querella a la Alcaldía de Maicao. El seguimiento de parte de la Supervisión a esta última se puede validar con el oficio ANI No. 20195000404301 del 21-11-2019._x000a__x000a_En vista de que se evidenció cumplimiento de la acción de mejoramiento preventiva, se modifica avance del plan a 50%. Con relación a la acción correctiva No. 3, su cumplimiento depende de la resolución de querellas por parte de la Policía Municipal._x000a__x000a_El estado del plan de mejoramiento se informa a la Supervisión vía correo electrónico, indicando que en el presente mes vence el plazo para cumplir con el mismo. (Daniel Felipe Sáenz Lozano)_x000a__x000a_18/12/2019 Por medio de memorando No. 20195000194673 del 16 de diciembre de 2019 la Supervisión remitió a la Oficina de Control Interno reporte asociado a las acciones de mejoramiento correctivas No. 2 (Evidenciar que se garantizan medidas de seguridad vial adecuadas en la glorieta de Maicao) y No. 3 (Resolución de querellas por parte de la Policía Municipal) asociadas al plan de mejoramiento de la no conformidad No. 3676 señalada a la Supervisión del proyecto Santa Marta – Riohacha – Paraguachón._x000a_En mencionada comunicación, con relación a la acción correctiva No. 2, la Supervisión reportó que, mediante radicado ANI No. 20194091251302 del 29 de noviembre de 2019, la Interventoría entregó informe de seguimiento a la señalización implementada en la glorieta de Maicao. Se evidenció que en ese informe se detallan las características de la señalización vertical, estado de demarcación horizontal y de los andenes circundantes; adicionalmente, se describe el estado de la obtención del permiso de uso, ocupación e intervención temporal de la glorieta para instalar elementos de seguridad vial adicionales. No obstante, en el documento no se concluye que se garantizan medidas de seguridad vial adecuadas, que es el fin de la acción de mejoramiento. Se considera que una vez se cuenta con este concepto se puede dar por cumplida la acción de mejoramiento correctiva No 2._x000a_Por otra parte, con relación a la acción correctiva No. 3, en la comunicación con memorando No. 20195000194673, la Supervisión reportó que, a partir de lo informado por el concesionario mediante memorando No. 20194091296822 del 11 de diciembre de 2019, la Alcaldía de Maicao viene adelantando los trámites correspondientes para suministrar e instalar señalización adicional en la glorieta producto de la no conformidad. En este sentido, se evidencia gestión adecuada para realizar intervenciones adicionales en la glorieta de Maicao; sin embargo, se considera que la acción de mejoramiento no ha sido efectiva ya que no se demuestra una resolución de querellas por parte de la Policía Municipal._x000a_Con fundamente en lo anterior y en vista de que el plan de mejoramiento vence el 31 de diciembre de 2019, mediante correo electrónico del 18 de diciembre de 2019, se recomendó a la Supervisión remitir a la Oficina de Control Interno las evidencias que continúan pendientes según el análisis aquí descrito ó solicitar una reformulación del plan debidamente justificada. (Daniel Felipe Sáenz Lozano)_x000a__x000a_28/01/2020 El 27/01/2020, vía correo electrónico se solicitó a la Supervisión adelantar mesa de trabajo para validar el cumplimiento del plan de mejoramiento, el cual venció el pasado 31 de diciembre de 2019. (Daniel Felipe Sáenz Lozano)_x000a__x000a_29/01/2020 Se adelantó reunión con el Líder del Equipo de Supervisión, allí se trató prórroga para cumplir con el plan de mejoramiento, hasta junio 30 de 2020 y modificación de la unidad de mejoramiento correctiva No. 3, la cual quedó de la siguiente manera: “Resolución de querellas por parte de la Alcaldía Municipal de Maicao.” Lo anterior con fundamento en el memorando con radicado ANI No. 20195000200763 del 24 de diciembre de 2019. (Daniel Felipe Sáenz Lozano)_x000a__x000a_29/02/2020 El 25 de febrero se llevó a cabo reunión con profesionales del Equipo de Supervisión, a partir de lo expuesto por ellos, que incluye seguimiento a la querella de parte del Concesionario, (de lo que se remitieron soportes vía correo electrónico), y teniendo en cuenta que la resolución de la querella se encuentra en cabeza de la Alcaldía de Maicao, cuya gestión oportuna no depende de la ANI, se ve la necesidad de replantear el plan de mejoramiento, el cual queda de la siguiente manera:_x000a__x000a_Acciones Preventivas:_x000a__x000a_1. Continuar con reporte de querellas por parte de la Interventoría_x000a__x000a_Acciones Correctivas:_x000a__x000a_1. Informe que describa la imposibilidad de revertir la glorieta al Municipio, así como la imposibilidad de suscribir una modificación contractual con el Concesionario, así como el análisis del cumplimiento contractual. _x000a_2. Evidenciar que el adecuado seguimiento a las invasiones ha permitido que no se vuelvan a ejecutar obras de infraestructura vial no autorizadas._x000a__x000a_Se tendría pendiente unidad correctiva No. 2._x000a__x000a_Se mantiene fecha de terminación: 30-06-2020._x000a_ (Daniel Felipe Sáenz Lozano)_x000a__x000a_28/05/2020 Mediante correo electrónico se solicitó cumplimiento de la acción correctiva No. 2 (Evidenciar que el adecuado seguimiento a las invasiones ha permitido que no se vuelvan a ejecutar obras de infraestructura vial no autorizadas), teniendo en cuenta que el plan de mejoramiento vence el 30 de junio de 2020._x000d__x000a_ (Daniel Felipe Sáenz Lozano)_x000a__x000a_10/06/2020 A través de la comunicación con radicado ANI No. 20204000073923 del 9 de junio de 2020, la Vicepresidencia Administrativa y Financiera remitió a la Oficina de Control interno el informe adelantado por la Vicepresidencia Ejecutiva con evidencias del cumplimiento del plan de mejoramiento. Al respecto se evidenció que la interventoría del contrato de concesión No. 445 de 1994 certificó en mayo de 2020 que a través del programa de recuperación del derecho de vía, ejecutado por el Concesionario, se han implementado medidas preventivas para evitar la construcción de infraestructura dentro del derecho de vía del corredor concesionado, lo cual no se ha vuelto a presentar desde que el Consorcio PI Santa Marta se desempeña como interventor del proyecto, es decir desde diciembre de 2018._x000d__x000a__x000d__x000a_Lo anterior demuestra cumplimiento de la segunda acción correctiva del plan de mejoramiento. Por lo tanto, se procedió a cerrar la No Conformidad, lo cual se notificó a la Supervisión mediante comunicación con radicado ANI No. 20201020074363 de junio de 2020._x000d__x000a_ (Daniel Felipe Sáenz Lozano)"/>
    <n v="1"/>
    <x v="0"/>
    <m/>
    <n v="6"/>
    <n v="2020"/>
    <m/>
    <m/>
    <s v="Auditoría Interna a Proyectos"/>
    <m/>
  </r>
  <r>
    <n v="3677"/>
    <n v="138"/>
    <x v="5"/>
    <s v="1. IMPUTACIÓN PRESUPUESTAL CONTRATO DE PRESTACIÓN DE SERVICIOS APOYO  PARA LA EJECUCIÓN DEL PLAN INSTITUCIONAL  DE BIENESTAR SOCIAL  Y ESTÍMULOS._x000a_Se evidenci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el 83% por el rubro de honorarios. _x000a_Valor total del Contrato: $ 120.000.000.00 (ver cuadro informe)_x000a__x000a_De acuerdo con el objeto del contrato y con la  definición para los dos rubros presupuestales, contenida en el Decreto No. 2236 de diciembre 27 de 2017, se debía pagar con el rubro de capacitación, bienestar social y estímulos y no por el rubro de honorarios; esto teniendo en cuenta que  en el citado Decreto, por el cual se liquida el Presupuesto General de la Nación para la vigencia fiscal de 2018, se detallan las apropiaciones y se clasifican y definen los gastos, clasifica y define los dos rubros presupuestales en comento, de la siguiente forma:_x000a_El rubro de HONORARIOS se encuentra clasificado dentro de los GASTOS DE PERSONAL y su  definición es la siguiente:_x000a_HONORARIOS: Por este rubro se deberán cubrir conforme a los reglamentos, los estipendios a los servicios profesionales, prestados en forma transitoria y  esporádica, por personas naturales o jurídicas, para desarrollar actividades relacionadas con la atención de los negocios o el cumplimiento a cargo del órgano contratante, cuando las mismas no puedan cumplirse con personal de planta. Por este rubro se podrán pagar los honorarios de los miembros de las Juntas Directivas._x000a_El rubro de CAPACITACIÓN, BIENESTAR SOCIAL Y ESTÍMULOS, se encuentra clasificado dentro de los GASTOS GENERALES  y se define como: Erogaciones que tengan por objeto atender las necesidades de capacitación, bienestar social y estímulos que autoricen las normas legales vigentes._x000a_Igualmente el citado decreto en el artículo 14 del CAPÍTULO II, establece:_x000a_ _x000a_Las afectaciones al presupuesto se harán teniendo en cuenta la prestación principal originada en los compromisos que se adquieran y con cargo a este rubro se cubrirán los demás costos inherentes o accesorios._x000a__x000a_Por lo que el total del contrato debió ampararse por el rubro CAPACITACIÓN, BIENESTAR SOCIAL Y ESTÍMULOS, y si este rubro no contaba con apropiación suficiente para el cumplimiento de las obligaciones emanadas  de los programas de bienestar social  e incentivos adoptados por la entidad, debió tramitarse un traslado presupuestal entre los agregados de gastos de funcionamiento: Gastos de Personal - rubro Honorarios y Gastos Generales - rubro Capacitación, Bienestar Social y Estímulos, modificación permitida según el artículo 34 del decreto 568 de 1996, Por el cual se reglamentan las Leyes 38 de 1989, 179 de 1994 y 225 de 1995 Orgánicas del Presupuesto General de la Nación. “Las modificaciones al anexo del decreto de liquidación que no modifiquen encada sección presupuestal el monto total de sus apropiaciones de funcionamiento, servicio de la deuda o los subprogramas de inversión aprobados por el Congreso, se harán mediante resolución expedida por el jefe del órgano respectivo. En el caso de los establecimientos públicos del orden nacional, estas modificaciones al anexo del decreto de liquidación se harán por resolución o acuerdo de las Juntas o Consejos Directivos. Estos actos administrativos requieren para su validez de la aprobación del Ministerio de Hacienda y Crédito Público -Dirección General del Presupuesto Nacional-“_x000a_Por lo anterior se considera que la Vicepresidencia Administrativa y Financiera  incumplió lo establecido en el estatuto de presupuesto, en el: ARTÍCULO 18. ESPECIALIZACIÓN. Las operaciones deben referirse en cada órgano de la administración a su objeto y funciones, y se ejecutarán estrictamente conforme al fin para el cual fueron programadas (Ley 38/89, artículo 14, Ley 179/94, artículo 55, inciso 3o.) (Negrilla y subrayado nuestro)_x000a__x000a_Se reitera en auditoría de marzo de 2019_x000a_5.1.1 INCUMPLIMIENTO DEL PRINCIPIO DE ESPECIALIZACIÓN DEL ESTATUTO ORGANICO DEL PRESUPUESTO._x000a__x000a_Al igual que en el informe de seguimiento de las medidas de austeridad y eficiencia en el gasto del tercer trimestre de 2018 se observ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un porcentaje superior al 80% por el rubro 1-0-2-12 Honorarios y no por el rubro presupuestal 2-0-4-21 Capacitación Bienestar Social y Estímulos._x000a__x000a_Es decir que se incumplió con el principio presupuestal de especialización establecido en el artículo 18 del Decreto 111 de 1996 “Por el cual se compilan la Ley 38 de 1989, la Ley 179 de 1994 la Ley 225 de 1995 que conforman el Estatuto Orgánico del Presupuesto” que dice:_x000a_“ARTICULO 18. ESPECIALIZACION. Las operaciones deben referirse en cada órgano de la administración a su objeto y funciones, y se ejecutarán estrictamente conforme al fin para el cual fueron programadas”_x000a__x000a_Se verificó el Plan de Mejoramiento con corte al 28 de febrero de 2019, observando que la No conformidad se encuentra a la fecha de corte sin suscripción de Plan de Mejoramiento, por lo tanto, se solicita realizar las actividades pertinentes de acuerdo al procedimiento SEPG-P-0003 ACCIONES CORRECTIVAS y registrar las acciones de mejora con las fechas de inicio y cumplimiento en el formato EVCI-F-004 PLAN DE MEJORAMIENTO POR PROCESO / ACCION CORRECTIVA – ACCION PREVENTIVA."/>
    <s v=""/>
    <m/>
    <m/>
    <s v="Financiero"/>
    <s v="GESTIÓN ADMINISTRATIVA Y FINANCIERA"/>
    <x v="5"/>
    <s v="Grupo Interno de Trabajo Administrativo y Financiero"/>
    <s v="Yuber Alexander Peña Cárdenas"/>
    <s v="NOVIEMBRE DE 2018"/>
    <s v="NOVIEMBRE"/>
    <n v="2018"/>
    <m/>
    <m/>
    <m/>
    <m/>
    <m/>
    <d v="2019-04-30T00:00:00"/>
    <m/>
    <s v="5 de abril de 2019: Para subsanar la No Conformidad, el área de Presupuesto generó en la vigencia 2019 el CDP No. 27519 del 21/01/2019 en el que se observa que el pago a Compensar por la ejecución del programa de bienestar social, se realiza por el rubro A-02-02-02-009 SERVICIOS PARA LA COMUNIDAD, SOCIALES Y PERSONALES y no por el de honorarios._x000a__x000a_Por lo anterior, la No Conformidad se da como subsanada."/>
    <n v="1"/>
    <x v="0"/>
    <m/>
    <s v="abril"/>
    <n v="2019"/>
    <m/>
    <m/>
    <s v="Auditoría Interna"/>
    <m/>
  </r>
  <r>
    <n v="3678"/>
    <n v="139"/>
    <x v="5"/>
    <s v="2. PAGO DE SENTENCIAS JUDICIALES:_x000a__x000a_Dentro de los pagos por este concepto se evidenció  que la sentencia de reparación directa ordenada mediante la Resolución 1415 del 2 de agosto de 2018 presenta dentro de su liquidación un valor por concepto de  intereses de $7.745.969, lo que genera un incumplimiento a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
    <s v=""/>
    <m/>
    <m/>
    <s v="Jurídico"/>
    <s v="GESTIÓN ADMINISTRATIVA Y FINANCIERA"/>
    <x v="5"/>
    <s v="Grupo Interno de Trabajo Administrativo y Financiero"/>
    <s v="Yuber Alexander Peña Cárdenas"/>
    <s v="NOVIEMBRE DE 2018"/>
    <s v="NOVIEMBRE"/>
    <n v="2018"/>
    <m/>
    <m/>
    <m/>
    <m/>
    <m/>
    <d v="2019-08-31T00:00:00"/>
    <m/>
    <s v="_x000a__x000a_14/08/2019 No conformidad duplicada por error. Esta no conformidad se incorporó en el plan de mejoramiento por procesos por error involuntario. Esta problemática se encuentra relacionada en la no conformidad 3552. Por lo anterior esta no conformidad se declara cerrada. (Yuber Alexander Peña Cárdenas)"/>
    <n v="1"/>
    <x v="0"/>
    <m/>
    <n v="8"/>
    <n v="2019"/>
    <m/>
    <m/>
    <s v="Auditoría Interna"/>
    <m/>
  </r>
  <r>
    <n v="3679"/>
    <n v="140"/>
    <x v="5"/>
    <s v="1._x0009_Las facturas Nos. 121-2018 y 136-2018 de la Notaría 14 de Bogotá y las cuentas de cobro Nos. 220 y 218 a nombre de Henry Salazar Perez no tienen fecha de emisión, incumpliendo uno los requisitos establecidos en el el artículo 616 del E.T. para una factura o documento equivalente, a fin de que tenga efectos contables, fiscales y tributarios, los cuales se señalan a continuación:_x000a__x000a_a) Apellidos, nombre o razón social y NIT del adquirente de los bienes o servicios;_x000a_b) Apellidos, nombre y NIT de la persona natural beneficiaria del pago o abono;_x000a_c) Número que corresponda a un sistema de numeración consecutiva;_x000a_d) Fecha de la operación;_x000a_e) Concepto;_x000a_f) Valor de la operación."/>
    <s v=""/>
    <m/>
    <m/>
    <s v="Administrativo"/>
    <s v="GESTIÓN ADMINISTRATIVA Y FINANCIERA"/>
    <x v="5"/>
    <s v="Grupo Interno de Trabajo Administrativo y Financiero"/>
    <s v="Yuber Alexander Peña Cárdenas"/>
    <s v="DICIEMBRE DE 2018"/>
    <s v="DICIEMBRE"/>
    <n v="2018"/>
    <m/>
    <m/>
    <s v="Acción correctiva"/>
    <s v="A la fecha no se ha suscrito plan, no obstante se realiza revisión de la legalización definitiva de la caja menor a diciembre de 2018."/>
    <d v="2019-02-10T00:00:00"/>
    <d v="2019-03-10T00:00:00"/>
    <m/>
    <s v="_x000a__x000a_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se levanta la No Conformidad. (Yuber Alexander Peña Cárdenas)"/>
    <n v="1"/>
    <x v="0"/>
    <m/>
    <n v="10"/>
    <n v="2019"/>
    <m/>
    <m/>
    <s v="Auditoría Interna"/>
    <m/>
  </r>
  <r>
    <n v="3680"/>
    <n v="1"/>
    <x v="6"/>
    <s v="1. La página web de la interventoría http://www.consorciojet.co/ presenta falencias en la presentación de la información además tiene desactualizados links como: ficha técnica (aeropuertos Alfonso Lopez de Valledupar y Simón Bolívar de Santa Marta), logos de Gobierno, datos importantes del proyecto, entre otras. Esto genera un incumplimiento acorde a lo establecido en el plan de cargas, numeral 5.3.2 Funciones Generales (a) Área Administrativa: _x000a__x000a_“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_x000a_-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La AGENCIA NACIONAL DE INFRAESTRUCTURA podrá durante el desarrollo del contrato de interventoría, y según el desarrollo de las intervenciones y/u operación aeroportuaria pedir la ubicación de cámaras en sitios de especial interés.”_x000a_"/>
    <s v=""/>
    <m/>
    <m/>
    <s v="Técnico"/>
    <s v="GESTIÓN CONTRACTUAL Y SEGUIMIENTO DE PROYECTOS DE INFRAESTRUCTURA DE TRANSPORTE"/>
    <x v="0"/>
    <s v="Aeropuertos de Nororiente"/>
    <s v="Daniel Felipe Sáenz Lozano"/>
    <s v="FEBRERO DE 2019"/>
    <s v="FEBRERO"/>
    <n v="2019"/>
    <m/>
    <m/>
    <m/>
    <s v="Actualizar la página web de la interventoría http://www.consorciojet.co/ de manera mensual igualando el periodo de presentación del informe"/>
    <d v="2019-03-01T00:00:00"/>
    <d v="2019-12-30T00:00:00"/>
    <m/>
    <s v="03/04/2019 Mediante comunicación con radicado ANI No. 20193090037893 se recibe plan de mejoramiento. Pendiente de evidencias._x000a__x000a_02/07/2019 Mediante memorando No. 20193090089353 del 18 de junio de 2019, la Supervisión informó a la Oficina de Control Interno que la página de internet de la Interventoría www.consorciojet.co se actualizó de manera satisfactoria y que se creó el módulo “Acceso supervisor de contrato”, en el cual la Gerencia de Proyectos Aeroportuarios puede consultar documentación del proyecto y, con solicitud previa a la Interventoría, tener acceso a transmisión en vivo de eventos que ocurran en los diferentes aeropuertos de la concesión. Al respecto, el 1 de julio de 2019, la OCI adelantó un ejercicio de validación, evidenciando la actualización de la información que dio lugar al señalamiento de la no conformidad (fichas técnicas de los aeropuertos Simón Bolívar y Alfonso López y logos de Gobierno, entre otros) y el funcionamiento y disponibilidad de información actualizada dentro del módulo “Acceso supervisor contrato”. Con base en la validación descrita se da cierre a la no conformidad. (Daniel Felipe Sáenz Lozano)_x000a__x000a_Se recibe comunicación con plan de acción hacia la no conformidad; si bien se plantea un tiempo muy largo para su cumplimiento; se revisara si con las remisiones mensuales se puede validar y cerrar de manera anticipada la NC."/>
    <n v="1"/>
    <x v="0"/>
    <m/>
    <n v="7"/>
    <n v="2019"/>
    <m/>
    <m/>
    <s v="Auditoría Interna a Proyectos"/>
    <m/>
  </r>
  <r>
    <n v="3681"/>
    <n v="2"/>
    <x v="6"/>
    <s v="1.       Se evidenció incumplimiento en relación con el inicio y trámite de los procedimientos que se deben adelantar frente a posibles incumplimientos contractuales, previstos en la Ley 1474 de 2011 y la Ley 1437 de 2011, entre otros, así como los lineamientos contenidos en el Manual de Seguimiento a Proyectos e Interventoría y Supervisión contractual._x000a_FECHA RADICADO ANI ASUNTO UBICACIÓN_x000a_08/11/2017 20174091193402 Incumplimiento obras centro de acopio, terminal pasajeros fase 1 Jurídica_x000a_26/05/2017 20174090561722 incumplimiento muelle sur ampliación terminal 1 Jurídica_x000a_15/05/2017 20174090507752 incumplimiento muelle norte ampliación terminal 1 Jurídica_x000a_28/02/2017 20174090212552 Incumplimiento plataforma Hangar Avianca Jurídica_x000a_23/09/2015 20154090612372 Entrega extemporánea del informe de monitoreos trimestrales de aguas en el aeropuerto en virtud de obligaciones ambientales Jurídica_x000a_09/09/2015 20154090570512 Operación del Área Concesionada falla de energía durante 4 horas en muelle nacional T1 Jurídica_x000a_18/08/2015 20154090503622 Plan de acción encuestas de satisfacción año 2014  Jurídica_x000a_10/04/2015 20154090200762 Indicadores otrosí No. 7 semestre II del año 2014 Jurídica_x000a_06/03/2015 20154090132122 Informe de incumplimiento por atraso en la entrega de informes Jurídica_x000a_12/12/2014 20144090064142 Incumplimiento al plan de manejo de obra y PMT No tramitado_x000a_23/05/2014 20144090241652 Informe de incumplimiento por atraso en hitos 7 y 7B No tramitado_x000a_11/03/2014 20144090114142 Incumplimiento aspectos ambientales No tramitado_x000a_24/01/2014 20144090030972 Incumplimiento obligaciones ambientales - tráfico No tramitado_x000a_09/01/2014 20144090005742 Indicadores otrosí No. 7 semestre II del año 2013 Jurídica_x000a_"/>
    <s v=""/>
    <m/>
    <m/>
    <s v="Técnico"/>
    <s v="GESTIÓN CONTRACTUAL Y SEGUIMIENTO DE PROYECTOS DE INFRAESTRUCTURA DE TRANSPORTE"/>
    <x v="3"/>
    <s v="Aeropuerto El Dorado"/>
    <s v="Carlos Felipe Sánchez Pinzón"/>
    <s v="FEBRERO DE 2019"/>
    <s v="FEBRERO"/>
    <n v="2019"/>
    <m/>
    <m/>
    <s v="Acción correctiva y preventiva"/>
    <s v="1. Desarrollar procedimiento para aplicación multas conforme lo estipula el contrato de concesión (Laudo 2019)_x000d__x000a__x000d__x000a_2. Socializar con las Interventorías la aplicación de multas conforme lo estipula el contrato de concesión (Laudo 2019)_x000d__x000a__x000d__x000a_3. Solicitar a la Interventoría Operativa, indicar si los hechos generadores de los incumplimientos persisten, en caso de continuar el incumplimiento aplicar las multas conforme lo estipula el contrato de concesión (Laudo 2019)_x000d__x000a__x000d__x000a_4. Aplicar lo estipulado en el Laudo 2019, en lo relacionado a los incumplimientos de obra"/>
    <s v="29/05/2019"/>
    <d v="2019-07-16T00:00:00"/>
    <m/>
    <s v="29/05/2019 Mediante reunión de seguimiento del 07/05/2019, se revisaron los avances de los planes de mejoramiento formulados por la Supervisión. Se hicieron recomendaciones al respecto y se recibieron los planes ajustados por parte de la Supervisión del proyecto. (Carlos Felipe Sánchez Pinzón)_x000a__x000a_04/07/2019 -_x0009_Una vez revisado el avance en el plan de mejoramiento se actualiza el porcentaje de avance y se cita a la Supervisión para presentar los soportes de culminación de las acciones de mejoramiento (Carlos Felipe Sánchez Pinzón)_x000a__x000a_22/07/2019 La supervisión informa la gestión que ha venido desarrollando frente a cada uno de los presuntos incumplimientos. Solicita reprogramar la fecha de finalización para allegar los soportes de cierre de la no conformidad para el 02/08/2019. Lo anterior, debido a que se tiene pendiente un pronunciamiento de la Vicepresidencia Jurídica asociado con los presuntos incumplimientos de transporte vertical. (Carlos Felipe Sánchez Pinzón)_x000a__x000a_20/12/2019 Mediante memorando No. 20191020199033 se dio cierre a la no conformidad, una vez evidenciada la ejecución de las acciones de mejoramiento propuestas. (Carlos Felipe Sánchez Pinzón)"/>
    <n v="1"/>
    <x v="0"/>
    <m/>
    <n v="12"/>
    <n v="2019"/>
    <m/>
    <m/>
    <s v="Auditoría Interna a Proyectos"/>
    <m/>
  </r>
  <r>
    <n v="3682"/>
    <n v="3"/>
    <x v="6"/>
    <s v="1.       Se evidenció que no se tramitaron oportunamente las recomendaciones de multa e inicio y trámite de los procedimientos sancionatorios, vinculados a la instalación de estructuras para la autogeneración fotovoltaica sin autorización (Radicado ANI No. 2018-409-135206-2.) y al presunto incumplimiento de los indicadores de satisfacción en las encuestas del año 2018 (Radicado ANI No. 2018-409-091254-2)."/>
    <s v=""/>
    <m/>
    <m/>
    <s v="Técnico"/>
    <s v="GESTIÓN CONTRACTUAL Y SEGUIMIENTO DE PROYECTOS DE INFRAESTRUCTURA DE TRANSPORTE"/>
    <x v="0"/>
    <s v="Aeropuerto El Dorado"/>
    <s v="Carlos Felipe Sánchez Pinzón"/>
    <s v="FEBRERO DE 2019"/>
    <s v="FEBRERO"/>
    <n v="2019"/>
    <m/>
    <m/>
    <s v="Acción correctiva"/>
    <s v="1. Solicitar a la Inteventoría Operativa iniciar las multas conforme lo estipula el contrato de concesión (Laudo 2019), en lo relacionado con las encuestas 2018_x000d__x000a__x000d__x000a_2. Iniciar el trámite de multa conforme lo estipula el contrato de concesión (Laudo 2019), en lo relacionado con el proyecto de autogeneración fotovoltaica_x000d__x000a_"/>
    <s v="29/05/2019"/>
    <d v="2019-06-30T00:00:00"/>
    <m/>
    <s v="29/05/2019 El 07/05/2019 mediante reunión de seguimiento, se revisaron los avances de los planes de mejoramiento formulados por la Supervisión. Se hicieron recomendaciones al respecto y se recibieron los planes ajustados por parte de la Supervisión del proyecto. (Carlos Felipe Sánchez Pinzón)_x000a__x000a_04/07/2019 Se cita a la Supervisión para presentar los soportes de culminación de las acciones de mejoramiento, cuya fecha de finalización es el 30/06/2019. (Carlos Felipe Sánchez Pinzón)_x000a__x000a_22/07/2019 Frente a los indicadores de satisfacción en las encuestas del año 2018, la Supervisión informa en reunión de seguimiento que se ordenó a la fiduciaria hacer el desembolso del monto correspondiente a la multa de incumplimiento._x000d__x000a__x000d__x000a_Frente a la instalación de estructuras para la autogeneración fotovoltaica sin autorización, la Supervisión informa adelantó los requerimientos técnicos sobre esta intervención al contratista, quien allegó concepto de la Aerocivil, del diseñador estructural y del proveedor de la cubierto. Esto previo concepto jurídico de la Entidad sobre la naturaleza del proyecto. _x000d__x000a__x000d__x000a_Al respecto, la Supervisión solicita reprogramar la fecha de finalización de las acciones de mejoramiento para el 02/08/2019, indicando que a más tardar en esta fecha se remitirán los soportes de todo lo mencionado en esta sesión. (Carlos Felipe Sánchez Pinzón)_x000a__x000a_20/12/2019 Mediante memorando No. 20191020199033 se dio cierre a la no conformidad, una vez evidenciada la ejecución de las acciones de mejoramiento propuestas. (Carlos Felipe Sánchez Pinzón)"/>
    <n v="1"/>
    <x v="0"/>
    <m/>
    <n v="12"/>
    <n v="2019"/>
    <m/>
    <m/>
    <s v="Auditoría Interna a Proyectos"/>
    <m/>
  </r>
  <r>
    <n v="3683"/>
    <n v="4"/>
    <x v="6"/>
    <s v="La entidad no está realizando los pagos de las cuentas de acuerdo con el orden de radicación, lo cual incumple lo dispuesto en la Ley 1150 de 2007, Artículo 19, “Respetarán el orden de presentación de los pagos por parte de los contratistas. Sólo por razones de interés público, el jefe de la entidad podrá modificar dicho orden dejando constancia de tal actuación._x000a_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_x000a_"/>
    <s v=""/>
    <m/>
    <m/>
    <s v="Administrativo"/>
    <s v="GESTIÓN ADMINISTRATIVA Y FINANCIERA"/>
    <x v="5"/>
    <s v="Grupo Interno de Trabajo Administrativo y Financiero"/>
    <s v="Luz Jeni Fung Muñoz"/>
    <s v="FEBRERO DE 2019"/>
    <s v="FEBRERO"/>
    <n v="2019"/>
    <m/>
    <m/>
    <s v="Acción correctiva y preventiva"/>
    <s v="(AC) Desarrollar e incluiren el sistema de calidad ei procedimiento para pago de cuentas._x000a__x000a_(AP) Implementar al interior de la entidad el apiicativo KLiC, una herramienta que permitirá a los contratistas tramitar sus cuentas de cobro mensualmente, y en el que se visibilizarán, entre otras, las siguientes bondades: La posibilidad de su uso por cualquier persona, en cualquier horario, desde cualquier lugar, cargar los soportes directamente en la cuenta, contar con la información precargada del contrato; elimina errores de autoliquidación, no permite yerros frente a ia asignación de tumo, brinda información del estado de trámite; ia corrección de la cuenta se hace en el mismo sistema sin pasos adicionales;_x000a_el supervisor del contrato aprueba en cualquier momento y lugar."/>
    <d v="2019-03-21T00:00:00"/>
    <d v="2020-06-30T00:00:00"/>
    <m/>
    <s v="Este apiicativo ahorrará tiempo a quienes participan en éi; permite una significativa mejora del medio_x000a_ambiente al apoyar ia política de cero papel y cumple con el imperativo legal de propender por la_x000a_racionalización de trámites._x000a__x000a_11/12/2019 Se realizó seguimiento a esta conformidad y se actualiza la fecha de terminación a junio de 2020, según correo envíado el día 29 de noviembre de 2019 por la Coordinación GIT Administratriva y Financiera. (Luz Jeni Fung Muñoz)_x000a__x000a_10/11/2020 se informan los siguientes avances en las acciones de mejoramiento propuestas:_x000d__x000a_ _x000d__x000a_1. Remisión del Procedimiento de Gestión de Cuentas al Sistema de Gestión de Calidad para su adopción._x000d__x000a_2. Sistema de radicación de cuentas operando, el sistema asigna el respectivo consecutivo._x000d__x000a__x000d__x000a_Con base en lo anterior se cierra la no conformidad (Luz Jeni Fung Muñoz)"/>
    <n v="1"/>
    <x v="0"/>
    <m/>
    <n v="11"/>
    <n v="2020"/>
    <m/>
    <m/>
    <s v="Auditoría Interna"/>
    <m/>
  </r>
  <r>
    <n v="3684"/>
    <n v="5"/>
    <x v="6"/>
    <s v="La entidad no tiene de un registro público de radicados de cuentas para que el contratista pueda constatar el respeto al derecho de turno, lo cual incumple el inciso segundo del artículo 19 de la Ley 1150 de 2007 que establece: 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resaltado fuera de texto)"/>
    <s v=""/>
    <m/>
    <m/>
    <s v="Administrativo"/>
    <s v="GESTIÓN ADMINISTRATIVA Y FINANCIERA"/>
    <x v="5"/>
    <s v="Grupo Interno de Trabajo Administrativo y Financiero"/>
    <s v="Luz Jeni Fung Muñoz"/>
    <s v="FEBRERO DE 2019"/>
    <s v="FEBRERO"/>
    <n v="2019"/>
    <m/>
    <m/>
    <s v="Acción correctiva y preventiva"/>
    <s v="(AC) Desarrollar e incluiren el sistema de calidad ei procedimiento para pago de cuentas._x000a__x000a_(AP) Implementar al interior de la entidad el apiicativo KLiC, una herramienta que permitirá a los contratistas tramitar sus cuentas de cobro mensualmente, y en el que se visibilizarán, entre otras, las siguientes bondades: La posibilidad de su uso por cualquier persona, en cualquier horario, desde cualquier lugar, cargar los soportes directamente en la cuenta, contar con la información precargada del contrato; elimina errores de autoliquidación, no permite yerros frente a ia asignación de tumo, brinda información del estado de trámite; ia corrección de la cuenta se hace en el mismo sistema sin pasos adicionales;_x000a_el supervisor del contrato aprueba en cualquier momento y lugar."/>
    <d v="2019-03-21T00:00:00"/>
    <d v="2020-06-30T00:00:00"/>
    <m/>
    <s v="Este apiicativo ahorrará tiempo a quienes participan en éi; permite una significativa mejora del medio_x000a_ambiente al apoyar ia política de cero papel y cumple con el imperativo legal de propender por la_x000a_racionalización de trámites._x000a__x000a_11/12/2019 Se realizó seguimiento a esta No Conformidad y se actualiza la fecha de terminación a junio de 2020, según correo envíado el día 29 de novimbre de 2019 por la Coordinación GIT Administrativa y Financiera. (Luz Jeni Fung Muñoz)_x000a__x000a_10/11/2020 se informan los siguientes avances en las acciones de mejoramiento propuestas:_x000d__x000a_ _x000d__x000a_1. Remisión del Procedimiento de Gestión de Cuentas al Sistema de Gestión de Calidad para su adopción._x000d__x000a_2. Sistema de radicación de cuentas operando, el sistema asigna el respectivo consecutivo._x000d__x000a__x000d__x000a_Con base en lo anterior se cierra la no conformidad (Luz Jeni Fung Muñoz)"/>
    <n v="1"/>
    <x v="0"/>
    <m/>
    <n v="11"/>
    <n v="2020"/>
    <m/>
    <m/>
    <s v="Auditoría Interna"/>
    <m/>
  </r>
  <r>
    <n v="3685"/>
    <n v="6"/>
    <x v="6"/>
    <s v="6.2.3.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
    <s v=""/>
    <m/>
    <m/>
    <s v="Jurídico"/>
    <s v="GESTIÓN JURÍDICA"/>
    <x v="1"/>
    <s v="Grupo Interno de Trabajo Defensa Judicial"/>
    <s v="Andrés Fernando Huérfano Huérfano"/>
    <s v="FEBRERO DE 2019"/>
    <s v="FEBRERO"/>
    <n v="2019"/>
    <m/>
    <m/>
    <s v="Acción correctiva y preventiva"/>
    <s v="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_x000a_Administradora del Sistema. _x000a_2.Realizar los requerimientos a que haya lugar para el cumplimiento de la obligación relacionada con la calificación del riesgo y provisión contable_x000a_Coordinador GIT Defensa Judicial Administradora del Sistema. 3.Realizar los ajustes y actualizaciones requeridas en los procesos a cargo."/>
    <d v="2019-09-02T00:00:00"/>
    <d v="2021-07-31T00:00:00"/>
    <m/>
    <s v="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_x000a__x000a_05/09/2019 Mediante radicado No. 20197010129273, el GIT Defensa Judicial solicitó modificación del Plan. Se modifica el 05/09/2019.  (Andrés Fernando Huérfano Huérfano)_x000a__x000a_05/09/2019 Mediante radicado No. 20197010129273, el GIT Defensa Judicial solicitó modificación del Plan, sin embargo, no se evidencia modificación sobre la unidad propuesta inicialmente.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4. Razón por la cual se cierre teniendo en cuenta que su avance a esta fecha era del 0%. (Andrés Fernando Huérfano Huérfano)_x000a__x000a_26/10/2021 Mediante memorando 20207010134623 se acredita cumplimiento de la meta del plan.  (Andrés Fernando Huérfano Huérfano)"/>
    <n v="1"/>
    <x v="0"/>
    <m/>
    <n v="7"/>
    <n v="2021"/>
    <m/>
    <m/>
    <s v="Auditoría Interna"/>
    <m/>
  </r>
  <r>
    <n v="3686"/>
    <n v="7"/>
    <x v="6"/>
    <s v="6.2.6. Se evidenció incumplimiento al contenido del artículo 2.2.3.4.1.1. del Decreto 1069 de 2015, considerando que, de 729 conciliaciones terminadas, tenemos que 24 de ellos, no cumplen la condición requerida de reporte de procedencia o no, de la conciliación.  "/>
    <s v="Incumplimiento normativo"/>
    <m/>
    <m/>
    <s v="Jurídico"/>
    <s v="GESTIÓN JURÍDICA"/>
    <x v="1"/>
    <s v="Grupo Interno de Trabajo Defensa Judicial"/>
    <s v="Andrés Fernando Huérfano Huérfano"/>
    <s v="FEBRERO DE 2019"/>
    <s v="FEBRERO"/>
    <n v="2019"/>
    <m/>
    <m/>
    <s v="Acción correctiva y preventiva"/>
    <s v="1.Suscripción acta de reunión con la ANDJE en la que dicha Entidad emite opinión frente al Plan de Contingencia Planteado por el GIT Defensa Judicial, respecto al registro de fichas técnicas a partir del 1 de enero de 2018. _x000a_2.Capacitación a los usuarios del sistema respecto de las nuevas funcionalidades del módulo de conciliación de la versión 2.0 una vez sea dispuesto por la ANDJE_x000a_Administradora del Sistema. _x000a_3.Realizar los requerimientos a que haya lugar para el cumplimiento de la obligación relacionada con la actualización de los trámites de conciliación extrajudicial Coordinador GIT Defensa Judicial Administradora del Sistema. _x000a_4.Realizar los ajustes y actualizaciones requeridas en los procesos a cargo."/>
    <d v="2019-09-02T00:00:00"/>
    <d v="2022-01-31T00:00:00"/>
    <m/>
    <s v="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_x000a__x000a_05/09/2019 Mediante radicado No. 20197010129273, el GIT Defensa Judicial solicitó modificación del Plan. Se modifica el 05/09/2019.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No. 20217010106013 la dependencia solicita ampliación del plazo hasta el 31 de agost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4/2022 A través de correo electrónico de 22 de marzo de 2022, se acreditó el cargue en carpeta compartida de las UM1 a UM3 del plan.  (Andrés Fernando Huérfano Huérfano)"/>
    <n v="1"/>
    <x v="2"/>
    <m/>
    <n v="3"/>
    <n v="2022"/>
    <m/>
    <m/>
    <s v="Auditoría Interna"/>
    <s v="https://anionline.sharepoint.com/:f:/s/PMPMotor/Eic72vbiQhpCuJn8J4awCqIBsTXrVlw1OCV4PmXtsXFPTw?e=6V7zyx"/>
  </r>
  <r>
    <n v="3687"/>
    <n v="8"/>
    <x v="6"/>
    <s v="6.2.7. Se evidencia incumplimiento de la Resolución ANI No. 744 de 2018, artículos 3 y 4, debido a que, vencido el plazo, 10 de febrero de 2019, ni las gerencias carretero ni la Vicepresidencia de Estructuración han presentado los informes de seguimiento a la política de prevención del daño antijurídico con corte 30 de diciembre de 2018, lo anterior fue evidenciado mediante acta de entrevista del 12 de febrero de 2019 a la administradora del E-kogui y correos electrónicos suministrados en la visita."/>
    <s v=""/>
    <m/>
    <m/>
    <s v="Jurídico"/>
    <s v="ALGUNOS PROCESOS"/>
    <x v="3"/>
    <s v="VEJ - VE - VGC"/>
    <s v="Andrés Fernando Huérfano Huérfano"/>
    <s v="FEBRERO DE 2019"/>
    <s v="FEBRERO"/>
    <n v="2019"/>
    <m/>
    <m/>
    <s v="Acción correctiva"/>
    <s v="VGC. Rad. 20193050141883 (30%). Presentación de informes. "/>
    <s v="26/09/2019"/>
    <d v="2019-09-30T00:00:00"/>
    <m/>
    <s v="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_x000a__x000a_05/09/2019 La OCI convocó a GIT Defensa Judicial, VGC, VE y VEJ a mesa de segumiento el 28/08/2019 para obtener formulación del plan. No asistieron. Se convocó nuevamente esta mesa para el 05/09/2019 a las 10:00 a.m.  (Andrés Fernando Huérfano Huérfano)_x000a__x000a_05/09/2019 En sesión de 5/09/2019 (conforme acta), se comprometieron a efectuar remisión del plan las Vicepresidencias de Gestión Contractual y Estructuración. No asistieron GIT Defensa Judicial ni la Vicepresidencia Ejecutiva.  (Andrés Fernando Huérfano Huérfano)_x000a__x000a_26/09/2019 Mediante radicado No. 20193050141883, se remitió el avance de los informes enviados por VGC. Aún está pendiente Vicepresidencia Ejecutiva y Vicepresidencia de Estructuración.  (Andrés Fernando Huérfano Huérfano)_x000a__x000a_24/10/2019 Mediante radicado No. 20195000157873 de 17/10/2019 (Copia informada a la OCI), la V.Jurídica informó a la V.Jurídica, que se remitían los informes de seguimiento a la política de daño antijurídico.  (Andrés Fernando Huérfano Huérfano)_x000a_"/>
    <n v="1"/>
    <x v="0"/>
    <m/>
    <n v="10"/>
    <n v="2019"/>
    <m/>
    <m/>
    <s v="Auditoría Interna"/>
    <m/>
  </r>
  <r>
    <n v="3688"/>
    <n v="9"/>
    <x v="6"/>
    <s v="5.3.1._x0009_Se evidenció incumplimiento al contenido del procedimiento EPIT-P-007 (Versión 1), en lo que se refiere al uso de los registros dentro de los convenios 011-2017 AEROPUERTO DEL CAFE-ANI, I SECRETARIA G BOGOTA-ANI, I 002-2018 ANI-DEPTO CUND-E FERREA REGIONAL y  Ferrocarril de Antioquia (031-2017), lo cual impide a la Entidad corroborar y soportar el avance y ejecución de cada convenio, pudiendo configurarse además, riesgos asociados a la gestión contractual de la Entidad, como: el de adopción de decisiones inoportunas por parte de la Entidad o demoras en la ejecución de obligaciones contractuales y compromisos pactados (Esto conforme el mapa de riesgos de gestión contractual de 30 de abril de 2018, formulario SEPG-F-007)"/>
    <s v=""/>
    <m/>
    <m/>
    <s v="Técnico"/>
    <s v="ESTRUCTURACIÓN DE PROYECTOS DE INFRAESTRUCTURA DE TRANSPORTE"/>
    <x v="2"/>
    <s v="VE"/>
    <s v="Andrés Fernando Huérfano Huérfano"/>
    <s v="MARZO DE 2019"/>
    <s v="MARZO"/>
    <n v="2019"/>
    <m/>
    <m/>
    <s v="Acción preventiva"/>
    <s v="Proponer una versión 3 que incluya los ajustes sugeridos por la Oficina de Control Interno en el procedimiento de esquama de apoyo en APP o concesiones (EPIT-P-007)"/>
    <s v="31/05/2019"/>
    <d v="2019-09-30T00:00:00"/>
    <m/>
    <s v="_x000a__x000a_31/05/2019 El 30/05/2019, se efectuó reunión de seguimiento en la que se concluyó, según acta, que: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_x000a_ (Andrés Fernando Huérfano Huérfano)_x000a__x000a_08/08/2019 Mediante acta No. 4 de 01/08/2019, la V. Estructuración (Lina Leal/ Carlos Tapicha) manifestó que solicitarán el cierre a más tardar el 30/09/2019 con los soportes. (Andrés Fernando Huérfano Huérfano)_x000a__x000a_28/11/2019 Mediante radicado No. 20192000180993 de 26/11/2019, se informó a la OCI que &quot;el procedimiento (EPIT-P-007) fue eliminado del sistema y creado el formato&quot; según correo de 18 de noviembre de 2019, remitido por el usuario Nancy Paola Morales.  (Andrés Fernando Huérfano Huérfano)"/>
    <n v="1"/>
    <x v="0"/>
    <m/>
    <n v="11"/>
    <n v="2019"/>
    <m/>
    <m/>
    <s v="Auditoría Interna"/>
    <m/>
  </r>
  <r>
    <n v="3689"/>
    <n v="10"/>
    <x v="6"/>
    <s v="5.3.2._x0009_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a continuación:_x000a__x000a__x0009_Total de convenios vinculados al esquema de apoyo en APP o concesiones, relación de convenios vigentes, con plazo vencido y liquidados. _x000a__x0009_Reporte de los convenios 003-2017 ANI-ICCU (INSTITUTO DE INFRAESTRUCTURA Y CONCESIONES DE CUNDINAMARCA ICCU), I 004-2017 ANI-CORMAGDALENA (CORMAGDALENA), I 005-2017 ANI-DISTRITO CARTAGENA (DISTRITO TURÍSTICO Y CULTURAL DE CARTAGENA) y I 013-2017 (FERROCARRIL DE ANTIOQUIA S.A.S). _x000a__x000a_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
    <s v=""/>
    <m/>
    <m/>
    <s v="Administrativo"/>
    <s v="ESTRUCTURACIÓN DE PROYECTOS DE INFRAESTRUCTURA DE TRANSPORTE"/>
    <x v="2"/>
    <s v="VE"/>
    <s v="Andrés Fernando Huérfano Huérfano"/>
    <s v="MARZO DE 2019"/>
    <s v="MARZO"/>
    <n v="2019"/>
    <m/>
    <m/>
    <s v="Acción correctiva"/>
    <s v="Hacer una revisión y actualización de la matriz de control a los convenios de la Vicepresidencia de Estructuración. "/>
    <s v="31/05/2019"/>
    <d v="2019-09-30T00:00:00"/>
    <m/>
    <s v="_x000a__x000a_31/05/2019 El 30/05/2019, se efectuó sesión de seguimiento en el cual, según acta se concluyó: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_x000a_ (Andrés Fernando Huérfano Huérfano)_x000a__x000a_08/08/2019 Mediante acta No. 4 de 01/08/2019, la V. Estructuración (Lina Leal/ Carlos Tapicha) manifestó que solicitarán el cierre a más tardar el 30/09/2019 con los soportes. (Andrés Fernando Huérfano Huérfano)_x000a__x000a_04/12/2019 Mediante radicado No. 20192000173813, la VE remitió copia del informe de las acciones correctivas adoptadas.  (Andrés Fernando Huérfano Huérfano)"/>
    <n v="1"/>
    <x v="0"/>
    <m/>
    <n v="12"/>
    <n v="2019"/>
    <m/>
    <m/>
    <s v="Auditoría Interna"/>
    <m/>
  </r>
  <r>
    <n v="3690"/>
    <n v="11"/>
    <x v="6"/>
    <s v="1._x0009_No se evidenció que la interventoría haga entrega en tiempo de los informes mensuales; lo anterior es una obligación contractual consignada en el contrato de interventoría, cláusula 4.2., literal b, numeral iii, que se cita a continuación:_x000a_“Preparar y presentar a la Vicepresidencia de Gestión Contractual, Gerencia Modo Férreo, dentro de los diez (10) días calendario de cada mes, un Informe Mensual que, metodológicamente, comprenderá una parte ejecutiva y otra de temas generales.”"/>
    <s v=""/>
    <m/>
    <m/>
    <s v="Técnico"/>
    <s v="GESTIÓN CONTRACTUAL Y SEGUIMIENTO DE PROYECTOS DE INFRAESTRUCTURA DE TRANSPORTE"/>
    <x v="4"/>
    <s v="Bogotá - Belencito y Dorada - Chiriguana"/>
    <s v="Carlos Felipe Sánchez Pinzón"/>
    <s v="MARZO DE 2019"/>
    <s v="MARZO"/>
    <n v="2019"/>
    <m/>
    <m/>
    <s v="Acción correctiva y preventiva"/>
    <s v="1. Solicitar al contratista la entrega de la información requerida como soporte de las actividades ejecutadas mensualmente, antes del dia 5 de cada mes, manteniendo la revisión y verificación de la misma, por parte de la interventoría._x000a_2. Adelantar la fecha de elaboración del informe mensual de interventoría para que este sea revisado por el director de interventoría el dia 9 de cada mes y radicado oportunamente a la ANI los dias 10 de cada mes._x000a_3. demostrar cumplimiento de las acciones anteriores entregando los informes restantes en la fecha pactada."/>
    <d v="2019-04-01T00:00:00"/>
    <d v="2019-05-23T00:00:00"/>
    <m/>
    <s v="04/07/2019 -_x0009_Una vez revisado el plan de mejoramiento formulado por la Interventoría y los soportes de cumplimiento de este, se da cierre a la no conformidad (Carlos Felipe Sánchez Pinzón)"/>
    <n v="1"/>
    <x v="0"/>
    <m/>
    <n v="5"/>
    <n v="2019"/>
    <m/>
    <m/>
    <s v="Auditoría Interna a Proyectos"/>
    <m/>
  </r>
  <r>
    <n v="3691"/>
    <n v="12"/>
    <x v="6"/>
    <s v="2._x0009_No se evidenció que la interventoría haga seguimiento a las actas de vecindad elaboradas por el contratista; esto es una obligación contractual, consignada en el Anexo 4 del contrato de interventoría, numeral 4.3.13., literal e, la cual se cita a continuación:_x000a_“Verificar que con la debida anticipación al inicio de la obra se elabore por parte del Contratista el documento de acta de vecindad que contiene el registro detallado del estado actual estructural y/o funcional, incluidas las mejoras existentes (infraestructura, viviendas, bodegas, beneficiaderos, sistemas de riego, pozos, accesos a predios, etc.), de los predios que eventualmente pueden verse afectados por el proceso de construcción y operación de los corredores y hacer seguimiento y verificación de las actas de vecindad levantadas por el Contratista, y de las quejas de la comunidad sobre posibles daños a las construcciones aledañas a los predios en las diferentes etapas del contrato” (subrayado fuera del texto)._x000a_Al respecto, en la socialización de las conclusiones parciales por parte de la Oficina de Control Interno con los auditados, la Interventoría manifestó que esta obligación no le aplica, al no aplicar la elaboración de actas de vecindad, aun cuando “estas se realizaron con los propietarios de los predios aledaños (…)”; sin embargo, la OCI se mantiene en la no conformidad, pues se considera que al haberse elaborado las actas de vecindad, el interventor tiene la obligación de “hacer seguimiento y verificación de las actas de vecindad levantadas por el Contratista”, de acuerdo con lo previsto en la obligación anteriormente citada."/>
    <s v=""/>
    <m/>
    <m/>
    <s v="Técnico"/>
    <s v="GESTIÓN CONTRACTUAL Y SEGUIMIENTO DE PROYECTOS DE INFRAESTRUCTURA DE TRANSPORTE"/>
    <x v="4"/>
    <s v="Bogotá - Belencito y Dorada - Chiriguana"/>
    <s v="Carlos Felipe Sánchez Pinzón"/>
    <s v="MARZO DE 2019"/>
    <s v="MARZO"/>
    <n v="2019"/>
    <m/>
    <m/>
    <s v="Acción correctiva y preventiva"/>
    <s v="Se deja claridad en que no se realizaron actas de vecindad por no ser necesarias,  pues las obras ejecutadas estan ubicadas a distancias considerables de viviendas o construcciones, que  no inciden en ningun tipo de  afectación . _x000a_No obstante, sí se han realizado reuniones  con los propietarios para obtener permisos de acceso a algunos predios._x000a_1. Se presentan las actas de compromiso por permisos de acceso y cierre de las mismas,  que se elaboraron con la participación del contratista, la interventoría y los propietarios de predios aledaños, a quienes se les informó la posibilidad  de requerir algún tipo de acceso para para la movilización de equipos o personal,. . _x000a_(se anexan actas de los tramos Bogotá - Belencito; Dorada - Chiriguana)_x000a_2.  En los informes mensuales se incluirá un numeral destinado a relacionar las actas de reuniones de compromiso similares a las ejecutadas durante el desarrollo del contrato."/>
    <d v="2019-04-01T00:00:00"/>
    <d v="2019-05-23T00:00:00"/>
    <m/>
    <s v="04/07/2019 -_x0009_Una vez revisado el plan de mejoramiento formulado por la Interventoría y los soportes de cumplimiento de este, se da cierre a la no conformidad (Carlos Felipe Sánchez Pinzón)"/>
    <n v="1"/>
    <x v="0"/>
    <m/>
    <n v="5"/>
    <n v="2019"/>
    <m/>
    <m/>
    <s v="Auditoría Interna a Proyectos"/>
    <m/>
  </r>
  <r>
    <n v="3692"/>
    <n v="13"/>
    <x v="6"/>
    <s v="1._x0009_No se evidenció que la interventoría haga seguimiento a las obligaciones tributarias del Concesionario; esta obligación contractual está consignada en la sección (c) Área Financiera, Metodología y Planes de Cargas del Contrato de Interventoría N. 365 de 2015, Según se cita a continuación: _x000a__x000a_“Velar porque el concesionario cumpla con las obligaciones tributarias (impuestos y retenciones) sobre los pagos que efectúe a nombre de la AGENCIA NACIONAL DE INFRAESTRUCTURA. “"/>
    <s v=""/>
    <m/>
    <m/>
    <s v="Técnico"/>
    <s v="GESTIÓN CONTRACTUAL Y SEGUIMIENTO DE PROYECTOS DE INFRAESTRUCTURA DE TRANSPORTE"/>
    <x v="4"/>
    <s v="Chirajara - Fundadores"/>
    <s v="Mary Alexandra Cuenca Noreña"/>
    <s v="MARZO DE 2019"/>
    <s v="MARZO"/>
    <n v="2019"/>
    <m/>
    <m/>
    <s v="Acción correctiva"/>
    <s v="1._x0009_Se solicitó a la Fiduciaria mediante correo electrónico y en el comité de fiducia realizado en el mes de marzo, que incluya en las notas a los Estados Financieros el detalle de los impuestos pagados en el periodo._x000a_2._x0009_A partir del informe del mes de octubre de 2019, se incluirá la anotación referente al cumplimiento de pago de impuestos en el informe financiero mensual._x000a_"/>
    <d v="2019-05-31T00:00:00"/>
    <d v="2019-11-30T00:00:00"/>
    <m/>
    <s v="31/05/2019 30/05/2019 - Mediante memorando con Rad. 20194090434622 del 30/04/2019 la Interventoría allega a esta oficina el plan de mejoramiento para la no conformidad._x000a__x000a_Se allego a la OCI los soportes que evidencian lo siguiente: _x000a_-_x0009_Solicitud a la Fiduciaria mediante correo electrónico y en el comité de fiducia realizado en el mes de marzo, que incluya en las notas a los Estados Financieros el detalle de los impuestos pagados en el periodo._x000a_-_x0009_Borrador del informe de interventoría correspondiente al mes de marzo de 2019. _x000a_Dando un avance del 50% _x000a__x000a_Se solicita se allegue a esta oficina los informes financieros con radicado ANI correspondientes al mes de marzo y abril con la verificación referente al cumplimiento de impuestos para cerrar la no conformidad. _x000a_ (Mary Alexandra Cuenca Noreña)_x000a__x000a_05/11/2019 5/11/2019 - Se envió correo electrónico con el estado de la no conformidad, así mismo se solicito allegar a esta oficina los informes financieros con radicado ANI correspondientes al mes de marzo y abril con la verificación referente al cumplimiento de impuestos para cerrar la no conformidad y nueva fecha para el cierre de la no conformidad.  (Mary Alexandra Cuenca Noreña)_x000a__x000a_06/11/2019 06/11/2019 - La Supervisión y la Interventoria allego a esta oficina mediante correo electrónico los informes financieros 45 (correspondiente al mes de marzo Rad 20194090417122 de 24/04/2019) y 46 (correspondiente al mes de abril Rad 20194090530512 de 23/05/2019). No obstante, no se evidencia el cumplimiento de la segunda acción de mejora ya que aún no han incluido la anotación referente al cumplimiento de pago de impuestos en el informe financiero mensual. Por lo tanto se solicita se allegue nueva fecha para el cumplimiento de las acciones de mejora.  (Mary Alexandra Cuenca Noreña)_x000a__x000a_07/11/2019 Por correo electrónico la Supervisión allego a esta oficina la modificación de las acciones de mejora y nueva fecha de cierre para la no conformidad del 30/11/2019. (Mary Alexandra Cuenca Noreña)_x000a__x000a_05/06/2020 29/05/2020 – correo electrónico notificando vencimiento y solicitando evidencias._x000d__x000a__x000d__x000a_03/06/2020 – Mediante correo electrónico la supervisión allega los informes mensuales de Interventoria N 52, 53, 54 y 55 donde se evidencia lo referente al pago de impuestos del Concesionario, el cual se puede encontrar en las Conclusiones de cada informe. Lo anterior evidencia un cumplimiento del PMP al 100%. _x000d__x000a_ (Mary Alexandra Cuenca Noreña)"/>
    <n v="1"/>
    <x v="0"/>
    <m/>
    <n v="6"/>
    <n v="2020"/>
    <m/>
    <m/>
    <s v="Auditoría Interna a Proyectos"/>
    <m/>
  </r>
  <r>
    <n v="3693"/>
    <n v="14"/>
    <x v="6"/>
    <s v="1._x0009_No se evidenció que el Equipo de Supervisión haga seguimiento y revisión a la presentación del Inventario Socioeconómico que hace parte de las obligaciones contractuales de la Interventora; esta función está consignada en la sección e), Funciones o actividades del Equipo de Coordinación y Seguimiento del Proyecto del Manual de Seguimiento a Proyectos de Interventoría y Supervisión Contractual, según se cita a continuación: _x000a__x000a_“Verificar el adecuado ejercicio de la interventoría que ejerce la supervisión integral del contrato de concesión.”"/>
    <s v=""/>
    <m/>
    <m/>
    <s v="Técnico"/>
    <s v="GESTIÓN CONTRACTUAL Y SEGUIMIENTO DE PROYECTOS DE INFRAESTRUCTURA DE TRANSPORTE"/>
    <x v="4"/>
    <s v="Chirajara - Fundadores"/>
    <s v="Mary Alexandra Cuenca Noreña"/>
    <s v="MARZO DE 2019"/>
    <s v="MARZO"/>
    <n v="2019"/>
    <m/>
    <m/>
    <s v="Acción correctiva y preventiva"/>
    <s v="1._x0009_Oficio a la Interventoría con solicitud del inventario socioeconómico_x000d__x000a_2._x0009_Inventario socioeconómico de los años 2016, 2017 y 2018_x000d__x000a_"/>
    <d v="2019-05-31T00:00:00"/>
    <d v="2019-05-31T00:00:00"/>
    <m/>
    <s v="30/05/2019 30/05/2019 – Mediante memorando con Rad. 20195000065003 del 30/04/2019 la Supervisión allega a esta oficina el plan de mejoramiento para cumplir la no conformidad. De la misma manera, allega el oficio con Rad. 20196030091361 con el cual requiere a la interventoría el inventario socioeconómico y el Oficio con Rad. 20194090320672 con el cual la interventoría allega a la ANI los inventarios socioeconómicos de los años 2016, 2017 y 2018. Dando por cumplida la no conformidad. (100%) (Mary Alexandra Cuenca Noreña)"/>
    <n v="1"/>
    <x v="0"/>
    <m/>
    <s v="mayo"/>
    <n v="2019"/>
    <m/>
    <m/>
    <s v="Auditoría Interna a Proyectos"/>
    <m/>
  </r>
  <r>
    <n v="3694"/>
    <n v="15"/>
    <x v="6"/>
    <s v="2._x0009_No se evidenció que el equipo de coordinación y seguimiento del Proyecto haga seguimiento a la Matriz de Riesgos del Proyecto IP Chirajara – Fundadores; esta función está consignada en la sección b), Funciones o actividades del Equipo de Coordinación y Seguimiento del Proyecto del Manual de Seguimiento a Proyectos de Interventoría y Supervisión Contractual, según se cita a continuación: _x000a__x000a_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
    <s v=""/>
    <m/>
    <m/>
    <s v="Técnico"/>
    <s v="GESTIÓN CONTRACTUAL Y SEGUIMIENTO DE PROYECTOS DE INFRAESTRUCTURA DE TRANSPORTE"/>
    <x v="4"/>
    <s v="Chirajara - Fundadores"/>
    <s v="Mary Alexandra Cuenca Noreña"/>
    <s v="MARZO DE 2019"/>
    <s v="MARZO"/>
    <n v="2019"/>
    <m/>
    <m/>
    <s v="Acción correctiva y preventiva"/>
    <s v="Evidenciar gestión de seguimiento a los riesgos del proyecto mediante los siguientes documentos: _x000d__x000a_-_x0009_Reuniones periódicas con la firma interventora_x000d__x000a_-_x0009_Revisión y seguimiento al informe periódico que presenta la interventoría. _x000d__x000a_-_x0009_Atención a solicitudes formuladas por el líder del proyecto en temas relacionados con el componente de riesgo contractuales del proyecto_x000d__x000a_-_x0009_Asistencia a reuniones de seguimiento del proyecto programadas dentro de las instalaciones de la ANI_x000d__x000a__x000d__x000a_"/>
    <d v="2019-05-31T00:00:00"/>
    <d v="2019-06-01T00:00:00"/>
    <m/>
    <s v="_x000a__x000a_31/05/2019 30/05/2019 – Mediante memorando con Rad. 20195000065003 del 30/04/2019 la Supervisión allega a esta oficina el plan de mejoramiento para cumplir la no conformidad._x000d__x000a__x000d__x000a_Se allego a la OCI los soportes que evidencian lo siguiente: _x000d__x000a__x000d__x000a_-_x0009_Reuniones periódicas con la firma interventora_x000d__x000a_-_x0009_Revisión y seguimiento al informe periódico que presenta la interventoría. _x000d__x000a_-_x0009_Atención a solicitudes formuladas por el líder del proyecto en temas relacionados con el componente de riesgo contractuales del proyecto_x000d__x000a_-_x0009_Asistencia a reuniones de seguimiento del proyecto programadas dentro de las instalaciones de la ANI_x000d__x000a__x000d__x000a__x000d__x000a_Por lo tanto, se da cierre a la no conformidad. (100%)_x000d__x000a_ (Mary Alexandra Cuenca Noreña)"/>
    <n v="1"/>
    <x v="0"/>
    <m/>
    <n v="5"/>
    <n v="2019"/>
    <m/>
    <m/>
    <s v="Auditoría Interna a Proyectos"/>
    <m/>
  </r>
  <r>
    <n v="3695"/>
    <n v="16"/>
    <x v="6"/>
    <s v="3._x0009_No se evidenció gestión y seguimiento por parte del equipo de coordinación y seguimiento del Proyecto a la Matriz de Riesgos del Proceso a la Gestión Contractual de la ANI (https://www.ani.gov.co/r-institucionales-y-por-procesos ; Mapa de Riesgos Institucionales, actualización 2018), asociada a sus controles y mitigación respectivos de acuerdo a la ejecución del Proyecto. _x000a_"/>
    <s v=""/>
    <m/>
    <m/>
    <s v="Técnico"/>
    <s v="GESTIÓN CONTRACTUAL Y SEGUIMIENTO DE PROYECTOS DE INFRAESTRUCTURA DE TRANSPORTE"/>
    <x v="4"/>
    <s v="Chirajara - Fundadores"/>
    <s v="Mary Alexandra Cuenca Noreña"/>
    <s v="MARZO DE 2019"/>
    <s v="MARZO"/>
    <n v="2019"/>
    <m/>
    <m/>
    <s v="Acción preventiva"/>
    <s v="Socialización de la matriz de riesgos del proceso a la gestión contractual al equipo de supervisión del proyecto IP Chirajara Fundadores"/>
    <d v="2019-05-31T00:00:00"/>
    <d v="2019-06-01T00:00:00"/>
    <m/>
    <s v="_x000a__x000a_31/05/2019 30/05/2019 – Mediante memorando con Rad. 20195000065003 del 30/04/2019 la Supervisión allega a esta oficina el plan de mejoramiento para cumplir la no conformidad._x000d__x000a__x000d__x000a_Así mismo se allego a esta oficina el Acta de comité de regularización N. 61 del 27 de mayo de 2019 en la cual se solicita al equipo del proyecto familiarizarse con la Matriz de Riesgos Institucional y así mismo hacerle seguimiento continuo desde cada área en relación con su competencia de manera periódica. _x000d__x000a_Con esto, se da por cumplida la no conformidad. No obstante, se recomienda hacer seguimiento periódico a los riesgos del proceso con el objetivo de garantizar un mayor autocontrol de su gestión. (100%)_x000d__x000a_ (Mary Alexandra Cuenca Noreña)"/>
    <n v="1"/>
    <x v="0"/>
    <m/>
    <n v="5"/>
    <n v="2019"/>
    <m/>
    <m/>
    <s v="Auditoría Interna a Proyectos"/>
    <m/>
  </r>
  <r>
    <n v="3696"/>
    <n v="17"/>
    <x v="6"/>
    <s v="5.1.2 DESACTUALIZACION Y DEBILIDAD EN LOS CONTROLES PARA EL MANEJO Y CONTROL DEL PARQUE AUTOMOTOR DE LA ANI._x000a__x000a_Para el manejo y administración del parque automotor de la ANI, se proyectó la Resolución No. 619 del 19 de mayo de 2017 en la que se establece el reglamento para la administración y uso del mismo, y para el control de consumo de combustible se usa cuadro en base de datos llamado “Apéndice 4 – formato para informar los vehículos de la flota de un Entidad Compradora” el cual difiere en cantidad e identificación de los vehículos porque no aparece en la Resolución el vehículo de placa OKZ 740 y en el apéndice 4 no se observan los vehículos de placas YKB 053 y OKZ 049, por lo tanto es necesario verificar y actualizar la información que conlleve a un adecuado y eficiente control del manejo de los vehículos de la entidad."/>
    <s v=""/>
    <m/>
    <m/>
    <s v="Administrativo"/>
    <s v="GESTIÓN ADMINISTRATIVA Y FINANCIERA"/>
    <x v="5"/>
    <s v="Grupo Interno de Trabajo Administrativo y Financiero"/>
    <s v="Yuber Alexander Peña Cárdenas"/>
    <s v="MARZO DE 2019"/>
    <s v="MARZO"/>
    <n v="2019"/>
    <m/>
    <m/>
    <s v="Acción correctiva"/>
    <s v="1. Actualizar la Resolución No. 619 de mayo de 2019._x000d__x000a_2. Socialización de la Resolución."/>
    <d v="2019-06-26T00:00:00"/>
    <d v="2019-07-31T00:00:00"/>
    <m/>
    <s v="02/10/2019 En la verificación del avance en el mes de septiembre de 2019 el GIT de Servicios Generales informó que la Resolución No 619 de mayo de 2019 aún no ha sido actualizada pero que ya se encuentra el borrador y está pendiente la revisión y aprobación. Por lo tanto, no se presenta avance. (Yuber Alexander Peña Cárdenas)_x000a__x000a_07/05/2020 Mediante correo electrónico del 27/04/2020 se solicitó informar si la Resolución 1789 del 3 de diciembre ya fue ajustada. Mediante correo del 6/05/2020 se reitero el correo y el área de Servicios Generales respondió el mismo 6 de mayo, que ya se estaba haciendo el ajuste a la Resolución 1789 y que entre el 7 u 8 de mayo de 2020 se envía. (Yuber Alexander Peña Cárdenas)_x000a__x000a_26/05/2020 Mediante Resolución No. 20204010005915 del 14 de mayo de 2020 se corrigió el artículo tercero de la Resolución 1789 de 2019, incluyendo el vehículo de placa OKZ049 y eliminando el vehículo de placa OKZ740._x000d__x000a_Por lo anterior. La No Conformidad se da como subsanada. (Yuber Alexander Peña Cárdenas)"/>
    <n v="1"/>
    <x v="0"/>
    <m/>
    <n v="5"/>
    <n v="2020"/>
    <m/>
    <m/>
    <s v="Seguimiento Normativo"/>
    <m/>
  </r>
  <r>
    <n v="3697"/>
    <n v="18"/>
    <x v="6"/>
    <s v="6.1.1 Se evidenció que los actos administrativos que ordenaron pagos de condenas en el mes de diciembre de 2018, no fueron remitidos al día siguiente del pago de la condena, al Comité de Conciliación, tal como lo establece el artículo 2.2.4.3.1.2.12 del Decreto 1067 de 2015, modificado por el Decreto 1167 de 2016."/>
    <s v=""/>
    <m/>
    <m/>
    <s v="Jurídico"/>
    <s v="GESTIÓN JURÍDICA"/>
    <x v="1"/>
    <s v="Grupo Interno de Trabajo Defensa Judicial"/>
    <s v="Johana Catherine Durán Monroy"/>
    <s v="MARZO DE 2019"/>
    <s v="MARZO"/>
    <n v="2019"/>
    <m/>
    <m/>
    <s v="Acción correctiva y preventiva"/>
    <s v="1. Presentar el acto administrativo al Comité de conciliación._x000d__x000a_2. Definir puntos de control para que los actos administrativos en el futuro se presenten según los tiempos estipulados"/>
    <s v="13/08/2019"/>
    <d v="2019-08-31T00:00:00"/>
    <m/>
    <s v="13/08/2019 De acuerdo a los dos últimos seguimientos se evidencia que las acciones fueron efectivas y que la situación fue subsanada. (Johana Catherine Durán Monroy)"/>
    <n v="1"/>
    <x v="0"/>
    <m/>
    <n v="8"/>
    <n v="2019"/>
    <m/>
    <m/>
    <s v="Seguimiento Normativo"/>
    <m/>
  </r>
  <r>
    <n v="3698"/>
    <n v="19"/>
    <x v="6"/>
    <s v="6.1.2 Se estableció que los dos pagos realizados en agosto del 2018, no han sido sometidos al Comité de Conciliación, lo cual incumple el artículo 2.2.4.3.1.2.12 del Decreto 1069 de 2015, modificado por el Decreto 1167 de 2016, respecto a la obligación de someter a consideración del Comité de Conciliación, en un término no superior a cuatro (4) meses, los pagos realizados, para que se adopte la decisión motivada de iniciar o no el proceso de repetición. "/>
    <s v=""/>
    <m/>
    <m/>
    <s v="Jurídico"/>
    <s v="GESTIÓN JURÍDICA"/>
    <x v="1"/>
    <s v="Grupo Interno de Trabajo Defensa Judicial"/>
    <s v="Martha Guzmán León"/>
    <s v="MARZO DE 2019"/>
    <s v="MARZO"/>
    <n v="2019"/>
    <m/>
    <m/>
    <s v="Acción correctiva y preventiva"/>
    <s v="1. Unificación de controles diseñados para el control de pago de sentencias y trámite de acciones de repetición_x000a_2. Establecimiento de lineamentos para sesionar periódicamente en materia de acción de repetición _x000a_3. Designación de funcionario del GIT de Defensa Judicial con dedicación exclusiva como Secretario (a) Técnico (a) del Comité de Conciliación, como responsable de control a la gestión del Comité de Conciliación conforme al procedimiento adoptado para tal fin."/>
    <d v="2019-08-11T00:00:00"/>
    <d v="2020-03-31T00:00:00"/>
    <m/>
    <s v="13/08/2019 Consecuente con la relación que guarda esta no conformidad con el hallazgo No. 18 de la CGR en el informe de auditoría financiera vigencia 2018, se solicitó vía correo electrónico la remisión oficial del plan suscrito ante la CGR para conjurar el hallazgo y ser replicado como plan en esta no conformidad. (Johana Catherine Durán Monroy)_x000a__x000a_08/11/2019 Mediante Memorando No. 2019102015503 del 16 de octubre de 2019, se solicitó la suscripciòn del plan. Mediante Memorando 20197010164123 del 25 de octubre de 2019, se recibió el Plan de Mejora.  (Martha Guzmán León)_x000a__x000a_07/05/2020 07/05/2020. Los pagos a que se refiere esta no conformidad, corresponden: i) Resolución 1415 de 2/08/2018, pagos del 28/08/2018 y 4/09/2018. Se presentó al Comité de Conciliación el 10/07/2019, se decidió: “No iniciar demanda en ejercicio del medio de control de repetición, por ser improcedente en los términos del artículo 2° de la Ley 678 de 2001”, y ii) Resolución 1416 de 2/08/2018, pago 28/08/2018. Se presentó al Comité de Conciliación el 10/07/2019, decidió: “Presentar demanda en ejercicio del medio de control de repetición.” _x000a__x000a_En Informe de Seguimiento a las Acciones de Repetición de marzo de 2020, se concluyó respecto a estos dos asuntos que se presentaron al Comité de Conciliación para inicio o no de acción de repetición, el 10 de julio, que estaban por fuera del término de los cuatro (4) meses; sin embargo, el GIT de Defensa Judicial, adelantó las acciones correctivas propuestas en el plan de mejoramiento respecto a las no conformidades, presentando los asuntos en dichas sesiones.  _x000a__x000a_Esta no conformidad no guarda relación con el Hallazgo 18 del Informe de Auditoría Financiera de la Agencia Nacional de Infraestructura Vigencia 2018, de la Contraloría General de la República CGR-CDSITCEDR No. 027 Julio de 2019. Dicho hallazgo corresponde a las Resoluciones 819 y 820 de junio 28 de 2017, 1196 de agosto 29 de 2017, y 1481 de octubre 26 de 2017, de la ANI. (Se incorpora Informe CGR)"/>
    <n v="1"/>
    <x v="0"/>
    <m/>
    <n v="3"/>
    <n v="2020"/>
    <m/>
    <m/>
    <s v="Seguimiento Normativo"/>
    <m/>
  </r>
  <r>
    <n v="3699"/>
    <n v="20"/>
    <x v="6"/>
    <s v="5.2.1._x0009_Se evidenció incumplimiento al contenido del procedimiento GEJU-P-009 (Versión 1), en lo que se refiere al uso de los registros dentro de los expedientes de tribunal de arbitramento: _x000a__x000a_•_x0009_Aeropuerto El Dorado, expediente con Laudo de 27 de febrero de 2019_x000a_•_x0009_Coviandes, expediente con Laudo de 15 de mayo de 2018_x000a_•_x0009_Argos, expediente CCB No. 15769, activo y radicado desde el 30 de julio de 2018 y _x000a_•_x0009_Ferrocarril del pacífico, expediente iniciado el 11 de enero de 2018_x000a__x000a_Conforme lo expuesto en el numeral 4.4. de este informe, esto le dificulta a la Entidad las actividades para constatar, soportar y adoptar decisiones sobre el avance de los procedimientos sometidos a tribunales de arbitramento, pudiendo configurarse con esto, riesgos en materia de defensa judicial, como el contenido en el numeral 2 del mapa de riesgos por proceso de la gestión jurídica, consistente en “indebida o inadecuada defensa judicial de la agencia”, pues, la desactualización de información institucional del seguimiento, puede generar el vencimiento de etapas o la ausencia de contradicción.       "/>
    <s v="Deficiencias en gestión institucional y/o interinstitucional"/>
    <m/>
    <s v="Tribunal de Arbitramento"/>
    <s v="Jurídico"/>
    <s v="GESTIÓN JURÍDICA"/>
    <x v="1"/>
    <s v="Grupo Interno de Trabajo Defensa Judicial"/>
    <s v="Keiri Yulith Araújo Rodríguez"/>
    <s v="ABRIL DE 2019"/>
    <s v="ABRIL"/>
    <n v="2019"/>
    <m/>
    <m/>
    <s v="Acción correctiva y preventiva"/>
    <s v="PREVENTIVAS: 1. Actualizar el procedimiento GEJU-P-009, estableciendo con claridad los registros de las actuaciones surtidas en_x000a_desarrollo de los tribunales de arbitramento, que permitan un efectivo seguimiento al mismo, vinculando a éste el formato GEJU-F-026. 2. Diseñar y adoptar a través del Sistema Integrado de Gestión la herramienta ofimática (Excel) [Reporte de_x000a_Tribunales de Arbitramento] que dé cuenta del estado de cada tribunal de arbitramento. CORRECTIVAS: 1. Actualizar los expedientes objeto del hallazgo, conforme a los registros establecidos en el formato GEJU-F-026. _x000a_2. Diligenciar el Reporte de Tribunales de Arbitramento, con el estado de los trámites activos y terminados en_x000a_que la Entidad ha sido parte._x000a_"/>
    <d v="2019-06-28T00:00:00"/>
    <d v="2023-08-31T00:00:00"/>
    <m/>
    <s v="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reporta avance.  (Andrés Fernando Huérfano Huérfano)_x000a__x000a_09/12/2022 06/12/2022. Se envía reporte de seguimiento a la Vicepresidencia Jurídica. Vencido desde 30/11/2022.  (Andrés Fernando Huérfano Huérfano)_x000a__x000a_15/12/2022 Mediante memorando No. 20227010154623 de 13/12/2023, se solicitó prórroga hasta el 30/06/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_x000a__x000a_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_x000a__x000a_5/07/2023 Mediante correo electrónico del 30 de junio de 2023 la OCI aceptó la solicitud de prórroga solicitada hasta el 1 de julio de 2023. (Keiri Yulith Araújo Rodríguez)_x000a__x000a_5/07/2023 Mediante memorando interno con radicado No. 20237010096713 del 1 de julio de 2023 el Grupo Interno de Trabajo de Defensa Judicial remitió a la OCI  los soportes que dan cuenta del cumplimiento de las acciones propuestas para la No Conformidad y de manera adicional solicita prórroga para la presentación de los soportes correspondientes a la Unidad de Medida No. 5, relacionada con &quot;Actualización de expedientes&quot;. (Keiri Yulith Araújo Rodríguez)_x000a__x000a_06/07/2023 mediante memorando No. 20237910096713 la dependencia solicita al auditor la modificación de fecha de terminación del plan. Mediante correo electrónico de fecha 5 de julio el auditor informa apara la realización del cambio. Se modifica la fecha para el 31 de agosto de 2023 (Juan Diego Toro Bautista)_x000a__x000a_16/08/2023 Mediante correo electrónico del 16/08/2023, la Oficina de Control Interno remitió correo electrónico de seguimiento, solicitando que, una vez se cumpla el plazo de vencimiento establecido, es decir, el próximo 30 de agosto de 2023, se remitan los soportes documentales que evidencie el cumplimiento relacionado con la completitud de los expedientes físicos de Tribunales de Arbitramento. (Keiri Yulith Araújo Rodríguez)_x000a__x000a_4/09/2023 Mediante memorando interno con radicado No. 20237010129003 del 30/08/2023, el GIT de Defensa Judicial, informó a la Oficina de Control Interno sobre la actualización de los expedientes físicos en el archivo de gestión y de los expedientes digitales en ORFEO de aquellos procesos arbitrales objetos de la No Conformidad, con lo que se tiene por cumplida la acción de mejora propuesta. (Keiri Yulith Araújo Rodríguez)"/>
    <n v="1"/>
    <x v="2"/>
    <m/>
    <n v="9"/>
    <n v="2023"/>
    <m/>
    <m/>
    <s v="Auditoría Interna"/>
    <s v="https://anionline.sharepoint.com/:f:/s/PMPMotor/Emiu_ZlotgROgcigNu65vloBC1Zsu2V_nKhKkTCFkGp5qQ?e=K6eR2T"/>
  </r>
  <r>
    <n v="3700"/>
    <n v="21"/>
    <x v="6"/>
    <s v="5.2.2._x0009_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en el numeral 4.2.1. de este informe, 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
    <s v="Deficiencias en gestión institucional y/o interinstitucional"/>
    <m/>
    <m/>
    <s v="Jurídico"/>
    <s v="GESTIÓN JURÍDICA"/>
    <x v="1"/>
    <s v="Grupo Interno de Trabajo Defensa Judicial"/>
    <s v="Andrés Fernando Huérfano Huérfano"/>
    <s v="ABRIL DE 2019"/>
    <s v="ABRIL"/>
    <n v="2019"/>
    <m/>
    <m/>
    <s v="Acción preventiva"/>
    <s v="1. Diseñar y adoptar a través del Sistema Integrado de Gestión la herramienta ofimática (Excel) [Reporte de Tribunales de Arbitramento] que dé cuenta del estado de cada tribunal de arbitramento. 2. Diligenciar el Reporte de Tribunales de Arbitramento,_x000d__x000a_con el estado de los trámites activos y terminados en que la Entidad ha sido parte."/>
    <d v="2019-06-28T00:00:00"/>
    <s v="30/08/2022"/>
    <m/>
    <s v="23/01/2020 23/01/2020. Se envió correo a la dependencia responsable (OCI01) informando sobre el vencimiento.  (Andrés Fernando Huérfano Huérfano)_x000a__x000a_05/05/2020 Mediante radicado 20207010057823 de 21/04/2020, solicita prórroga del plazo para cumplimiento de la meta hasta 31/08/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No. 20227010109793 de 08/09/2022, se acredita el cumplimiento de las Unidades de Medida propuestas.  (Andrés Fernando Huérfano Huérfano)"/>
    <n v="1"/>
    <x v="2"/>
    <m/>
    <n v="9"/>
    <n v="2022"/>
    <m/>
    <m/>
    <s v="Auditoría Interna"/>
    <s v="https://anionline.sharepoint.com/:f:/s/PMPMotor/EvRqqmFjoDxHn9z5CAh4L9IB7yUPD5Lwj8V-PGKtZkSwSQ?e=Khpogj"/>
  </r>
  <r>
    <n v="3701"/>
    <n v="22"/>
    <x v="6"/>
    <s v="No se evidenció el informe de seguimiento correspondiente al segundo semestre del año 2018 asociado al proceso de Gestión contractual y seguimiento de proyectos de infraestructura de transporte, dando lugar al incumplimiento del capítulo 10 numeral 10.1 del Manual para la Administración de riesgos institucionales y anticorrupción en la ANI (SEPG-M-004)."/>
    <s v=""/>
    <m/>
    <m/>
    <s v="Riesgos"/>
    <s v="GESTIÓN CONTRACTUAL Y SEGUIMIENTO DE PROYECTOS DE INFRAESTRUCTURA DE TRANSPORTE"/>
    <x v="3"/>
    <s v="VEJ - VGC"/>
    <s v="Yuly Andrea Ujueta Castillo "/>
    <s v="ABRIL DE 2019"/>
    <s v="ABRIL"/>
    <n v="2019"/>
    <m/>
    <m/>
    <s v="Acción correctiva y preventiva"/>
    <s v="Mediante memorando radicado bajo el número 20193110134043, del 11 de septiembre de 2019, se confirman las siguientes actividades:_x000a__x000a_1. Acción correctiva: _x000a__x000a_Entregar el seguimiento del mapa de riesgos correspondiente al segundo semestre de 2018. (16/09/2019)_x000a__x000a_2. Acciónes preventivas: _x000a__x000a_Proponer a planeación que en conjunto con el área de sistemas se genere un mecanismo de captura donde todas las áreas involucradas puedan incorporar los datos, de manera tal que al terminar el semestre solo se deba hacer el análisis de la información. (20/09/2019)_x000a__x000a_La aplicación de la nueva metodología de identificación y gestión de riesgos propuesta por la Gerencia de Planeación, basada en la metodología del DAFP_x000a__x000a_Realizar reunión con planeación y pedirle que esta, mediante memorando solicite a cada área que delegue las personas encargadas del mapa de riesgos y su seguimiento. (30/09/2019) _x000a_"/>
    <s v="24/09/2019"/>
    <d v="2021-07-31T00:00:00"/>
    <m/>
    <s v="04/07/2019 En el mes de mayo y junio, se ha solicitado al área responsable, de generar el plan de acción pertinente. No se ha recibido respuesta. (Yuly Andrea Ujueta Castillo )_x000a__x000a_09/08/2019 El 5 de agosto de 2019, se radica memorando interno bajo el número 20191020115903, solicitando las acciones de mejora para la no conformidad. Hasta el momento no se ha recibido información al respecto. (Yuly Andrea Ujueta Castillo )_x000a__x000a_08/11/2019 Se entregó el seguimiento de los riesgos a planeación a través de memorando interno radicado bajo el número 20193110155133._x000d__x000a__x000d__x000a_Frente a las acciones preventivas propuestas, se manifiesta al equipo de riesgos del proceso, que estas actividades dependen de terceros. Se recomienda que se formulen acciones preventivas que sean realizadas por  los responsables del proceso y que no dependan de terceros._x000d__x000a__x000d__x000a_Revisarán las opciones y se formularán las acciones más aterrizadas al control del proceso. _x000d__x000a_ (Yuly Andrea Ujueta Castillo )_x000a__x000a_18/09/2020 Debido a los resultados de la auditoría asociada a la administración del riesgo, se evidenció que el 50% de las actividades propuestas para abordar esta no conformidad fueron cumplidas. Sin embargo, el proceso de Gestión Contractual y Seguimiento de Proyectos tiene pendiente enviar el informe ejecutivo seguimiento al Grupo Interno de Trabajo de Planeación._x000d__x000a__x000d__x000a_La Oficina de Control Interno, recomendó al equipo de riesgos de este proceso, que considerarán las acciones que dependían de terceros y las replantearan. Si bien el resultado del seguimiento de los riesgos de este proceso fue publicado en la página web de la Entidad a través del mapa de riesgos, debido a la corrección formulada para tratar esta no conformidad, esto no garantiza que el evento se vuelva a presentar. Por lo anterior las acciones planteadas no son efectivas._x000d__x000a__x000d__x000a_Se envía correo electrónico al proceso responsable, solicitando reporte de avances, si bien sea para ajustar fecha de cumplimiento o reformular las acciones. (Yuly Andrea Ujueta Castillo )_x000a__x000a_12/11/2020 De acuerdo con el seguimiento realizado a través de la auditoría de riesgos, el equipo de riesgo suministró evidencia de cumplimiento de 3 de las 4 actividades propuestas para abordar esta no conformidad. De acuerdo con lo anterior se registra un avance del 75% en esta no conformidad._x000d__x000a__x000d__x000a_Por otro lado, en correo recibido el 30 de septiembre del presente año, se solicitó remplazar la actividad “Trabajar en conjunto con planeación y sistemas en crear alertas bimestrales a los involucrados en el proceso de gestión contractual encargados del mapa de riesgos para que carguen la información requerida” por &quot;la aplicación de la nueva metodología de identificación y gestión de riesgos propuesta por la Gerencia de Planeación, basada en la metodología del DAFP&quot; y ajustar la fecha de cumplimiento para el 30 de julio de 2021. Se realizan los cambios y se ajusta el PMP.  (Yuly Andrea Ujueta Castillo )_x000a__x000a_13/11/2020  -Modificación de fecha- Solicitado por el auditor mediante correo electrónico de 12 de noviembre de 2020 (Yuly Andrea Ujueta Castillo )_x000a__x000a_29/04/2021 29 de abril de 2021: Teniendo en cuenta los resultados de la auditoría realizada a la gestión del riesgo, se evidenció que el plan de mejoramiento propuesto para tratar esta no conformidad, fue cumplido en un 100% a través de la actualización del mapa de riesgos del proceso. Este mapa de riesgos se encuentra legalizado a través del memorando interno radicado bajo el número 20213110061183. (Yuly Andrea Ujueta Castillo )"/>
    <n v="1"/>
    <x v="0"/>
    <m/>
    <n v="4"/>
    <n v="2021"/>
    <m/>
    <m/>
    <s v="Auditoría Interna"/>
    <m/>
  </r>
  <r>
    <n v="3702"/>
    <n v="23"/>
    <x v="6"/>
    <s v="7.3.2_x0009_Proceso Sistema Estratégico de Planeación y Gestión (Vicepresidencia de Planeación, Riesgos y Entorno)_x000a__x000a_De los 18 riesgos de corrupción identificados por la Entidad, 9 riesgos incumplen  el  capítulo 6 literal f asociado a las políticas de administración de riesgos de la Entidad, que se encuentran señaladas en el Manual para la Administración de riesgos institucionales y anticorrupción en la ANI (SEPG-M-004) y el numeral 3.2.3 asociado al tratamiento del riesgo de la guía para la administración del riesgo y el diseño de controles en entidades públicas, debido a que no pueden ser asumidos por la Entidad."/>
    <s v=""/>
    <m/>
    <m/>
    <s v="Riesgos"/>
    <s v="SISTEMA ESTRATÉGICO DE PLANEACIÓN Y GESTIÓN"/>
    <x v="7"/>
    <s v="Grupo Interno de Trabajo Planeación."/>
    <s v="Yuly Andrea Ujueta Castillo "/>
    <s v="ABRIL DE 2019"/>
    <s v="ABRIL"/>
    <n v="2019"/>
    <m/>
    <m/>
    <s v="Acción correctiva y preventiva"/>
    <s v="1. Corrección – ajustar el tratamiento en la matriz. 2. 2._x0009_Acción preventiva: Revisar y ajustar el manual para la administración de riesgos y oportunidades institucionales por procesos y medias anticorrupción en la ANI – SEPG-M-004."/>
    <d v="2019-05-31T00:00:00"/>
    <d v="2020-03-31T00:00:00"/>
    <m/>
    <s v="02/08/2019 La Oficina de Control Interno no evidenció la actulización del manual de riesgos en el seguimiento realizado en el mes de julio del presente año. se realizará nuevamente seguimiento en el mes de agosto. (Yuly Andrea Ujueta Castillo )_x000a__x000a_08/11/2019 Con respecto a la corrección propuesta, se evidenció que la Entidad ha venido realizando ajustes en la metodología de la administración del riesgo. Se han generado nuevos mapas de riesgos en los procesos, con identificación, valoración y tratamiento diferente. Por lo anterior, la corrección propuesta no fue efectuada debido a este cambio en los riesgos institucionales. Sin embargo, se revisaran las recomendaciones realizadas en el informe de auditoría de riesgos generado en el mes de octubre del presente año, que involucran ajustes  a los mapas de riesgos con la nueva metodología._x000a_ _x000a_Frente a la actualización del Manual para la administración de riesgos y oportunidades institucionales por procesos y medias anticorrupción en la ANI – SEPG-M-004, la Entidad se encuentra realizando los ajustes con respecto a la nueva metodología. Aún no se ha formalizado dicho manual._x000a__x000a_Por lo anterior, no se evidenció ningun avance en el cumplimiento de las acciones propuestas para tratar esta no conformidad. (Yuly Andrea Ujueta Castillo )_x000a__x000a_12/12/2019 de acuerdo con el reporte de seguimiento realizado por el Grupo Interno de Trabajo de Planeación, radicado bajo el número 20196010184913 del 2 de diciembre de 2019, se solicita realizar el cambio de la fecha de terminación del plan de acción propuesto para el 31 de marzo de 2020. Se realiza el ajuste de la fecha final asociada al cumplimiento de plan de acción propuesto y no se registran avances. (Yuly Andrea Ujueta Castillo )_x000a__x000a_26/05/2020 Se solicitó a los responsables, a través de correo electrónico del 14 de mayo del presente año, reportar los avances y ajustar las fechas de cumplimiento de las acciones de mejora. (Yuly Andrea Ujueta Castillo )_x000a__x000a_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_x000a__x000d__x000a_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_x000a__x000d__x000a_En consecuencia, se realiza el cierre de esta no conformidad y se mantiene vigente la 3817 en donde se relacionará el Plan de Mejoramiento propuesto por el GIT de planeación y los avances relacionados. (Yuly Andrea Ujueta Castillo )"/>
    <n v="1"/>
    <x v="0"/>
    <m/>
    <n v="6"/>
    <n v="2020"/>
    <m/>
    <m/>
    <s v="Auditoría Interna"/>
    <m/>
  </r>
  <r>
    <n v="3703"/>
    <n v="24"/>
    <x v="6"/>
    <s v="1._x0009_No obstante, la interventoría ha advertido al concesionario sobre actualizar el plan de obras, en virtud de que se vienen ejecutando actividades en la intersección Tres Puertas, que no se incluyen en la versión no objetada por parte de Interventoría, como se pudo verificar con la comunicación con radicado ANI No. 20184091125002 del 29/10/2018, donde se copió a la ANI, no se evidenció que la supervisión, quién ha sido informada al respecto según la comunicación anteriormente mencionada y con el radicado ANI No. 20194090114182 del 05/02/2018, tome acciones para que se cumpla lo dispuesto en la Sección 2.2 (b)(c) Contenido mínimo; Capitulo II Plan de Obras del Apéndice Técnico 9 del Contrato de Concesión No. 005 de 2014: “Este documento deberá incluir la relación de todos los ítems de obra de cada Intervención con sus precedencias, tiempos de ejecución, recursos de personal y requerimiento de equipos, desagregada para cada Unidad funcional y consolidada para toda la Fase de Construcción. En todo caso, el Plan de obras no podrá contradecir lo establecido en el Contrato y/o sus Especificaciones Técnicas. Adicionalmente, el Plan de Obras deberá Contener: (i) El desglose de los frentes de trabajo en cada Unidad Funcional. (ii) El volumen de obra a ejecutarse por semana… “(Subrayado y negrilla fuera de texto)_x000a_La ausencia de gestión por parte de la supervisión, en lo anteriormente descrito, contraría la función de la ANI consignada en el numeral 16; Articulo 4 del Decreto 4165 del 2011 según la cual la Entidad debe: “Supervisar, evaluar y controlar el cumplimiento de la normatividad técnica en los proyectos de concesión u otras formas de Asociación Público Privada a su cargo, de acuerdo con las condiciones contractuales.” (Subrayado y negrilla fuera de texto)"/>
    <s v=""/>
    <m/>
    <m/>
    <s v="Técnico"/>
    <s v="GESTIÓN CONTRACTUAL Y SEGUIMIENTO DE PROYECTOS DE INFRAESTRUCTURA DE TRANSPORTE"/>
    <x v="4"/>
    <s v="Autopista Conexión Pacífico 3"/>
    <s v="Mary Alexandra Cuenca Noreña"/>
    <s v="ABRIL DE 2019"/>
    <s v="ABRIL"/>
    <n v="2019"/>
    <m/>
    <m/>
    <s v="Acción correctiva"/>
    <s v="Se realizó el correctivo para actualizar el plan de obras de las actividades en la intersección Tres Puertas, en cumplimiento a lo dispuesto en la Sección 2.2 (b)(c) Contenido mínimo; Capitulo II Plan de Obras del Apéndice Técnico 9 del Contrato de Concesión No.005 de 2014, que no se incluyen en la versión no objetada por parte de Interventoría, indicando la trazabilidad de las acciones para el periodo de cura:                                                                                                                                                                                                                            -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_x0009_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de la comunicación que remita la Interventoría, para subsanar el presunto incumplimiento referente al ajuste del plan de obras de acuerdo  con las indicaciones reales del proyecto y las modificaciones a los diseños realizados por el Concesionario.                                                                                                                                                                         -_x0009_Mediante Comunicado EPSCOL-0436-19 con radicado ANI No. 20194090529862 del 23/05/2019, la Interventoría notifica el 22 de mayo de 2019 al Concesionario Pacifico Tres S.A.S, el presunto incumplimiento y 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_x000d__x000a_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                                   RESPONSABLE IMPLEMENTACIÓN: GERENTE DE PROYECTOS (JORGE ELIECER RIVILLAS HERRERA)_x000d__x000a_"/>
    <d v="2019-05-31T00:00:00"/>
    <d v="2019-12-31T00:00:00"/>
    <m/>
    <s v="_x000a__x000a_31/05/2019 31/05/2019 - Mediante memorando con Rad. 20195000080213 del 30/05/2019 la supervisión allega a esta oficina el plan de mejoramiento para la no conformidad con los siguientes soportes: _x000d__x000a__x000d__x000a_-_x0009_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_x000d__x000a_-_x0009_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_x000d__x000a__x000d__x000a_Se evidencia un avance del 70%. _x000d__x000a__x000d__x000a_A la espera del pronunciamiento del concesionario y la modificación del plan para cerrar la no conformidad. _x000d__x000a_ (Mary Alexandra Cuenca Noreña)_x000a__x000a_05/11/2019 5/11/2019 - Se envió correo electrónico con el estado de la no conformidad, así mismo se solicito allegar a esta oficina el pronunciamiento del concesionario y la modificación del plan para cerrar la no conformidad y nueva fecha de cierre de la no conformidad. (Mary Alexandra Cuenca Noreña)_x000a__x000a_07/11/2019 07/11/2019 - Mediante correo electrónico la Supervisión allego a esta Oficina las acciones efectuadas para el cumplimiento del plan de mejora, no obstante a la fecha no se ha actualizado el plan de obras y se solicito que se ampliara el plazo al 31/12/2019 para el cumplimiento de las acciones de mejora.  (80%) (Mary Alexandra Cuenca Noreña)_x000a__x000a_28/01/2020 16/12/2019 – Mediante oficio con rad ANI 20195000179793 del 22/11/2019 la Supervisión allega a esta oficina el plan de obras actualizado en virtud del EER para las UF2, 3.2 y 5; así mismo, allega la NO OBJECION del plan de obras mediante Oficio con rad ANI 20194091175742 del 07/11/2019. Con estas evidencias se da el 100% del cumplimiento del plan de mejora y se cierra la no conformidad.  (Mary Alexandra Cuenca Noreña)"/>
    <n v="1"/>
    <x v="0"/>
    <m/>
    <n v="12"/>
    <n v="2019"/>
    <m/>
    <m/>
    <s v="Auditoría Interna a Proyectos"/>
    <m/>
  </r>
  <r>
    <n v="3704"/>
    <n v="25"/>
    <x v="6"/>
    <s v="2._x0009_Se evidenció que en febrero de 2019 venció el término del Evento Eximente de Responsabilidad (EER) solicitado por el concesionario mediante comunicación con radicado ANI No. 20194090081862 del 28/012019, asociado a la ampliación de tres meses en el EER existente de Cafetales sin que la Entidad se haya pronunciado al respecto. Adicional a que esta situación afecta el normal desarrollo del proyecto evidencia falta de oportunidad en la gestión de la Entidad, lo que contraría   los principios de celeridad y eficacia de la función administrativa definidos en el artículo 209 de la Constitución Política de Colombia."/>
    <s v=""/>
    <m/>
    <m/>
    <s v="Jurídico"/>
    <s v="GESTIÓN CONTRACTUAL Y SEGUIMIENTO DE PROYECTOS DE INFRAESTRUCTURA DE TRANSPORTE"/>
    <x v="4"/>
    <s v="Autopista Conexión Pacífico 3"/>
    <s v="Mary Alexandra Cuenca Noreña"/>
    <s v="ABRIL DE 2019"/>
    <s v="ABRIL"/>
    <n v="2019"/>
    <m/>
    <m/>
    <s v="Acción correctiva"/>
    <s v="Previo a indicar las acciones desarrolladas, es importante aclarar que el acta de ampliación de plazo del periodo especial que se suscribe corresponde a un acta declarativa que no otorga el derecho contractual con que cuenta el Concesionario, para que en caso de presentar circunstancias que constituyan un EER, el mismo pueda ser declarado. En tal sentido, no puede perderse de vista que para el caso que nos ocupa, la Agencia ya había declarado el EER mediante Acta de declaratoria de Ocurrencia de un Evento Eximente de responsabilidad el día 18/01/2019, el cual prescribe que en caso de no superarse las labores de arqueología podrá ampliarse el plazo del periodo especial. Ahora, la fecha de la suscripción del acta que amplía dicho periodo especial obedece a la fecha en la cual, luego de realizar el estudio por la Interventoría, se obtuvieron los conceptos de las áreas correspondientes de la Agencia. _x000d__x000a__x000d__x000a_Dicho lo anterior, se informa que 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_x000a_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_x000a_"/>
    <d v="2019-05-31T00:00:00"/>
    <d v="2019-06-01T00:00:00"/>
    <m/>
    <s v="_x000a__x000a_31/05/2019 31/05/2019 - Mediante memorando con Rad. 20195000080213 del 30/05/2019 la supervisión allega a esta oficina el plan de mejoramiento para la no conformidad con los siguientes soportes: _x000d__x000a__x000d__x000a_-_x0009_Acta Ampliación EER Cafetales 26/04/2019_x000d__x000a_-_x0009_Acta declaratoria EER UF3.2_x000d__x000a__x000d__x000a_Con lo anterior se da por cumplida la no conformidad y el cierre de esta. (100%)_x000d__x000a_ (Mary Alexandra Cuenca Noreña)"/>
    <n v="1"/>
    <x v="0"/>
    <m/>
    <n v="5"/>
    <n v="2019"/>
    <m/>
    <m/>
    <s v="Auditoría Interna a Proyectos"/>
    <m/>
  </r>
  <r>
    <n v="3705"/>
    <n v="26"/>
    <x v="6"/>
    <s v="1._x0009_Se estableció que las respuestas a las solicitudes de ajustes, cuando el MHCP rechaza las valoraciones de obligaciones contingentes, se realizan en un término de (4) cuatro a (16) dieciséis meses, incumpliendo el término de (30) treinta días hábiles establecido en el Artículo No. 37 del Decreto 2043 de 2014."/>
    <s v=""/>
    <m/>
    <m/>
    <s v="Planeación"/>
    <s v="SISTEMA ESTRATÉGICO DE PLANEACIÓN Y GESTIÓN"/>
    <x v="7"/>
    <s v="Grupo Interno de Trabajo Riesgos"/>
    <s v="Yuber Alexander Peña Cárdenas"/>
    <s v="ABRIL DE 2019"/>
    <s v="ABRIL"/>
    <n v="2019"/>
    <m/>
    <m/>
    <s v="Acción correctiva y preventiva"/>
    <s v="Mediante Memorando con Radicado No. 20196020154913 del 15 de octubre de 2019 el GIT de  Riesgos, suscribe el Plan de Mejoramiento con las siguientes acciones de mejora:_x000a__x000a_Elaborar una circular institucinal cuyo objeto es informar la relevancia que tiene la consolidación de la información que le GITR debe presentar durante el proceso del seguimiento ante el MHCP, en el cual se especificarán las caracteristicas de la información en cuanto a calidad y tiempos de entrega (fecha de cumplimiento 15/11/2019)._x000a__x000a_Actas de las metas de trabajo con el MHCP que permita generar unidad de criterio para las valoraciones que presente la ANI durante el proceso de seguimiento (01/06/2020)_x000a__x000a_Remisión de un memorando a la Vicepresidencia Jurídica a fin de obtener concepto sobre la aplicabilidad real de lo contenido en el Decreto 2043 de 2014, específicamente referente a los plazos para la atención de observaciones en los seguimientos periódicos a las obligaciones contingentes. Condicionado al concepto recibido en respuesta a la consulta elevada a la Vicepresidencia Jurídica, remitir un comunicado al MHCP con las conclusiones respectivas. (30/04/2021)"/>
    <s v="16/10/2019"/>
    <d v="2021-08-31T00:00:00"/>
    <m/>
    <s v="02/09/2019 02/09/2019 Se proyecto Memorando con Radicado No. 20191020128533 del 02/09/2019 de reiteración para suscripción del Plan con las acciones de mejora. (Yuber Alexander Peña Cárdenas)_x000a__x000a_08/10/2020 Mediante correo electrónico del 01/09/2020 se solicitó el envío de los soportes de las acciones de mejora, como no se recibió respuesta, el 07/10/2020 se reitera la solicitud de envió de los soportes. (Yuber Alexander Peña Cárdenas)_x000a__x000a_30/11/2020 Mediante Memorando No 20206020140303 del 11/11/2020 la VPRE remite como evidencia de la acción 1 el Memorando No. 20206020138153 del 9/11/2020 donde el GIT Riesgos – VPRE, envía a VGC y VEJEC los lineamientos para la participación del GIT Riesgos con las demás áreas de la entidad, como los procedimientos ante el MHCP. Por lo tanto, la acción 1 se cumplió. (Yuber Alexander Peña Cárdenas)_x000a__x000a_10/12/2020 Mediante Memorando No 20206020140303 del 11/11/2020 la VPRE solicitó incluir una actividad adicional con fecha de cumplimiento para abril de 2021, mediante Memorando No. 20201020148823 del 30 de noviembre de 2020, la Oficina de Control Interno comunicó que la acción se incluirá en el PMP con la fecha de cumplimiento del 30 de abril de 2021._x000a_Adicionalmente, para la actividad No. 2 informó que en las capacitaciones realizadas por el MinHacienda se hicieron recomendaciones sobre la actualización de las metodologías. En la actualización se regularon aspectos que generaban diferencias en el momento de la revisión de los seguimientos._x000a_Como segunda actividad, se acordó que los archivos de los seguimientos serían compartidos vía correo electrónico con un enlace de acceso a los mismos a los archivos ubicados en la nube, en el espacio asignado a cada colaborador, de forma que el MHCP tuviera acceso oportuno a los documentos y pudiera emitir observaciones tanto vía correo electrónico, telefónico y generando incluso reuniones específicas para la revisión conjunta de los seguimientos remitidos._x000a__x000a_Registro del cumplimiento se anexaron pantallazos de las reuniones de los días 13/01/2019, 02/02/2019, 11 y 18/06/2019, 4/09/2019, 10 y 20/12/2019, 15 y 18/05/2020, 9 y 19/09/2019, 25 y 29/10/2019, 10/09/2020._x000a__x000a_Por lo anterior, la actividad 2 se cumplió. Queda pendiente la actividad nueva (3) con vencimiento 30/04/202, para lo cual, la VPRE anexó como avance el Memorando 20206020080033 del 25 de junio de 2020 para la Vicepresidencia Jurídica de Solicitud de concepto respecto a los plazos para la atención de observaciones hechas a los informes de seguimientos de riesgos. (Yuber Alexander Peña Cárdenas)_x000a__x000a_11/12/2020 mediante Memorando No 0206020140303 del 11/11/2020 la VPRE solicitó incluir una actividad adicional con fecha de cumplimiento para abril de 2021, y mediante Memorando No. 20201020148823 del 30 de noviembre de 2020, la Oficina de Control Interno comunicó que la acción se incluirá en el PMP con la fecha de cumplimiento del 30 de abril de 2021 (Yuber Alexander Peña Cárdenas)_x000a__x000a_08/04/2021 Mediante memorando No. 20211020057023 del 7/04/2021 se informó al GIT de Riesgos que se ajustaría la fecha de cumplimiento de la actividad de mejora, solicitada mediante memorando No. 20216020053443 del 26/03/2021 dejando fecha de cumplimiento del 31/08/2021. (Yuber Alexander Peña Cárdenas)_x000a__x000a_13/04/2021  -Modificación de fecha- De acuerdo con el correo remitido por el auditor el 9 de abril de 2021 solicitando esta modificación, con base en el memorando No. 20216020053443 del 26 de marzo de 2021 remitido por la dependencia responsables. (2019)_x000a__x000a_14/09/2021 Mediante correo del 14/09/2021 se solicitó al GIT de Riesgos el envío de las evidencias del cumplimiento de la acción de mejora No. 3 con fecha de terminación del 31/08/2021. (Yuber Alexander Peña Cárdenas)_x000a__x000a_28/09/2021 Mediante correo del 16/09/2021 la VAPRE suministró las evidencias de la acción No. 3 así: con los memorandos 20206020080033 del 25/06/2020 y el 20216020053573 del 26/03/2021 se realizó solicitud a la VJ conceptuar sobre los plazos de respuesta a las observaciones, con el memorando No. 20217020065863 del 26/04/2021 el GIT Asesoría Legal de Estructuración presentó el concepto y recomendó elevar consulta al MinHacienda. Mediante memorando No. 20216020267341 del 31/08/2021 la ANI informó el concepto jurídico emitido internamente._x000d__x000a__x000d__x000a_Por lo anterior, se da como subsanada la No Conformidad. (Yuber Alexander Peña Cárdenas)"/>
    <n v="1"/>
    <x v="0"/>
    <m/>
    <n v="9"/>
    <n v="2021"/>
    <m/>
    <m/>
    <s v="Auditoría Interna"/>
    <m/>
  </r>
  <r>
    <n v="3706"/>
    <n v="27"/>
    <x v="6"/>
    <s v="1._x0009_En la página web de la Entidad, no se evidenciaron los archivos: i) de seguimiento a la ejecución presupuestal del tercer trimestre de 2018; ii) seguimiento a la ejecución presupuestal del cuarto trimestre de 2018; y iii) el presupuesto aprobado de la vigencia 2019, incumpliendo presuntamente lo decretado en el Literal b) del Artículo 9o. Información mínima obligatoria respecto a la estructura del sujeto obligado de la Ley 1712 de 2014, en concordancia con el principio establecido en el Artículo 74 de la Ley 1474 de 2011."/>
    <s v=""/>
    <m/>
    <m/>
    <s v="Planeación"/>
    <s v="SISTEMA ESTRATÉGICO DE PLANEACIÓN Y GESTIÓN"/>
    <x v="7"/>
    <s v="Grupo Interno de Trabajo Planeación."/>
    <s v="Juan Diego Toro Bautista"/>
    <s v="Mayo de 2019"/>
    <s v="MAYO"/>
    <n v="2019"/>
    <m/>
    <m/>
    <s v="Acción correctiva y preventiva"/>
    <s v="1. Publicar la información faltante en la página web de la Entidad. 2. Revisión de las recomendaciones emitidas en el informe."/>
    <d v="2019-06-10T00:00:00"/>
    <d v="2019-07-31T00:00:00"/>
    <m/>
    <s v="10/06/2019 En la dirección https://www.ani.gov.co/presupuesto-historico se publicó la información relacionada con el seguimiento a la ejecución presupuestal del tercer trimestre de 2018, el seguimiento a la ejecución presupuestal del cuarto trimestre de 2018 y el presupuesto aprobado de la vigencia 2019. Pendiente un pronunciamiento respecto de las recomendaciones dadas en el informe de auditoría 2019. (Juan Diego Toro Bautista)_x000a__x000a_30/09/2019 Se verificó la publicación de los archivos faltantes https://www.ani.gov.co/ejecucion-vigencia-2019 (Juan Diego Toro Bautista)"/>
    <n v="1"/>
    <x v="0"/>
    <m/>
    <n v="9"/>
    <n v="2019"/>
    <d v="2019-05-24T00:00:00"/>
    <n v="1851"/>
    <s v="Auditoría Interna"/>
    <m/>
  </r>
  <r>
    <n v="3707"/>
    <n v="28"/>
    <x v="6"/>
    <s v="2._x0009_En la página web de la Entidad, El archivo contentivo del seguimiento realizado por la Gerencia de Planeación para el primer trimestre de 2019 se encuentra en formato pdf y no se evidencia en formato editable incumpliendo presuntamente lo decretado en el Artículo 3o. Otros principios de la transparencia y acceso a la información pública de la Ley 1712 de 2014 en su acápite de principio de la calidad de la información."/>
    <s v=""/>
    <m/>
    <m/>
    <s v="Planeación"/>
    <s v="SISTEMA ESTRATÉGICO DE PLANEACIÓN Y GESTIÓN"/>
    <x v="7"/>
    <s v="Grupo Interno de Trabajo Planeación."/>
    <s v="Juan Diego Toro Bautista"/>
    <s v="Mayo de 2019"/>
    <s v="MAYO"/>
    <n v="2019"/>
    <m/>
    <m/>
    <s v="Acción correctiva y preventiva"/>
    <s v="1. Publicar el archivo del seguimiento en  formato editable. 2. Revisión de las recomendaciones emitidas en el informe."/>
    <d v="2019-06-10T00:00:00"/>
    <d v="2019-07-31T00:00:00"/>
    <m/>
    <s v="10/06/2019 En la dirección https://www.ani.gov.co/presupuesto-historico se publicó la información relacionada con el seguimiento realizado por la Gerencia de Planeación para el primer trimestre de 2019 en formato editable. Pendiente un pronunciamiento respecto de las recomendaciones dadas en el informe de auditoría 2019. (Juan Diego Toro Bautista)_x000a__x000a_30/09/2019 Se verificó la publicación de los archivos faltantes https://www.ani.gov.co/ejecucion-vigencia-2019 (Juan Diego Toro Bautista)"/>
    <n v="1"/>
    <x v="0"/>
    <m/>
    <n v="9"/>
    <n v="2019"/>
    <d v="2019-05-24T00:00:00"/>
    <n v="1851"/>
    <s v="Auditoría Interna"/>
    <m/>
  </r>
  <r>
    <n v="3708"/>
    <n v="29"/>
    <x v="6"/>
    <s v="3._x0009_Al Intentar acceder al vínculo de Servicio al ciudadano – Ciudadano – Directorio Servidores Públicos SIGEP de la página web de la Entidad arroja error y no muestra la información, ni tampoco conduce a la página web dispuesta por el Estado en materia de servidores públicos y contratistas. Lo anterior evidencia un presunto incumplimiento al Literal c) del Artículo 9o. Información mínima obligatoria respecto a la estructura del sujeto obligado de la Ley 1712 de 2014."/>
    <s v=""/>
    <m/>
    <m/>
    <s v="Planeación"/>
    <s v="SISTEMA ESTRATÉGICO DE PLANEACIÓN Y GESTIÓN"/>
    <x v="7"/>
    <s v="Grupo Interno de Trabajo Planeación."/>
    <s v="Juan Diego Toro Bautista"/>
    <s v="Mayo de 2019"/>
    <s v="MAYO"/>
    <n v="2019"/>
    <m/>
    <m/>
    <s v="Acción correctiva y preventiva"/>
    <s v="1. actualizar y verificar el correcto funcionamiento del enlace al SIGEP en la página web de la Entidad. 2. Revisión de las recomendaciones emitidas en el informe."/>
    <d v="2019-06-10T00:00:00"/>
    <d v="2019-07-31T00:00:00"/>
    <m/>
    <s v="10/06/2019 En la se reparó el enlace que conduce al SIGEP. Pendiente un pronunciamiento respecto de las recomendaciones dadas en el informe de auditoría 2019. (Juan Diego Toro Bautista)_x000a__x000a_30/09/2019 Se verificó la efectividad del enlace a SIGEP https://www.funcionpublica.gov.co/web/sigep/hojas-de-vida (Juan Diego Toro Bautista)"/>
    <n v="1"/>
    <x v="0"/>
    <m/>
    <n v="7"/>
    <n v="2019"/>
    <d v="2019-05-24T00:00:00"/>
    <n v="1851"/>
    <s v="Auditoría Interna"/>
    <m/>
  </r>
  <r>
    <n v="3709"/>
    <n v="30"/>
    <x v="6"/>
    <s v="4._x0009_En la página web de la Entidad, en lo relacionado con indicadores de desempeño, no se evidencian los correspondientes al primer trimestre de 2019, lo cual presuntamente incumple el Literal d) del Artículo 9o. Información mínima obligatoria respecto a la estructura del sujeto obligado de la Ley 1712 de 2014."/>
    <s v=""/>
    <m/>
    <m/>
    <s v="Planeación"/>
    <s v="SISTEMA ESTRATÉGICO DE PLANEACIÓN Y GESTIÓN"/>
    <x v="7"/>
    <s v="Grupo Interno de Trabajo Planeación."/>
    <s v="Juan Diego Toro Bautista"/>
    <s v="Mayo de 2019"/>
    <s v="MAYO"/>
    <n v="2019"/>
    <m/>
    <m/>
    <s v="Acción correctiva y preventiva"/>
    <s v="1. Publicar la información faltante - indicadores de desempeño primer trimestre de 2019, en la página web de la Entidad. 2. Revisión de las recomendaciones emitidas en el informe."/>
    <d v="2019-06-10T00:00:00"/>
    <d v="2019-07-31T00:00:00"/>
    <m/>
    <s v="30/09/2019 Se verificó la publicación del archivo faltante https://www.ani.gov.co/sig/indicadores-por-proceso-0 (Juan Diego Toro Bautista)"/>
    <n v="1"/>
    <x v="0"/>
    <m/>
    <n v="7"/>
    <n v="2019"/>
    <d v="2019-05-24T00:00:00"/>
    <n v="1851"/>
    <s v="Auditoría Interna"/>
    <m/>
  </r>
  <r>
    <n v="3710"/>
    <n v="31"/>
    <x v="6"/>
    <s v="No se evidenció que la Interventoría lleve un registro de los egresos del Concesionario; sin embargo, esta es una de sus obligaciones contractuales, consignada en el Anexo 8 al contrato de interventoría, numeral 1.1, literal D y se cita a continuación: “Llevar registro de los ingresos, egresos e inversiones de la Sociedad Portuaria e informar cualquier situación anómala&quot;"/>
    <s v=""/>
    <m/>
    <m/>
    <s v="Financiero"/>
    <s v="GESTIÓN CONTRACTUAL Y SEGUIMIENTO DE PROYECTOS DE INFRAESTRUCTURA DE TRANSPORTE"/>
    <x v="0"/>
    <s v="Puerto Regional de Santa Marta "/>
    <s v="Carlos Felipe Sánchez Pinzón"/>
    <s v="Mayo de 2019"/>
    <s v="MAYO"/>
    <n v="2019"/>
    <m/>
    <m/>
    <s v="Acción correctiva"/>
    <s v="En reunión del 08/07/2019, la Supervisión informa frente a las no conformidades No. 3710 y 3711, que la Interventoría a la fecha no ha formulado acciones de mejoramiento, por lo que le requerirá formular el plan correspondiente antes del 31/07/2019."/>
    <s v="29/07/2019"/>
    <d v="2019-09-18T00:00:00"/>
    <m/>
    <s v="_x000a__x000a_9/07/2019 En cuanto a las no conformidades No. 3710 y 3711, la Supervisión informa que la Interventoría a la fecha no ha formulado acciones de mejoramiento, por lo que le requerirá formular el plan correspondiente antes del 31/07/2019. (Carlos Felipe Sánchez Pinzón)_x000a__x000a_17/09/2019 En reunión de seguimiento, la Supervisión informa que la Interventoría se encuentra preparando una respuesta donde explica y justifica el seguimiento que lleva de los egresos del Concesionario._x000d__x000a_Nueva fecha de finalización: 18/09/2019._x000d__x000a_ (Carlos Felipe Sánchez Pinzón)_x000a__x000a_29/10/2019 No se tiene seguimiento por inasistencia de la Interventoría. La fecha de finalización continúa vencida. (Carlos Felipe Sánchez Pinzón)_x000a__x000a_14/11/2019 Mediante correo electrónico se reitera a la Interventoría la obligación contractual que tiene de llevar un registro de los egresos del Concesionario y se le solicita formular fechas y acciones de mejoramiento para superar la no conformidad (Carlos Felipe Sánchez Pinzón)_x000a__x000a_19/12/2019 Una vez revisados los oficios con radicados ANI No. 20194091280202 del 06 de diciembre de 2019 y 20194091302752 del 13 de diciembre de 2019, se evidenció que la Interventoría hace seguimiento a los egresos del Concesionario, en el sentido de verificar que las inversiones reportadas no correspondan a costos o gastos no imputables a las inversiones contractuales, para lo cual implementa los criterios definidos mediante oficio con radicado ANI No. 20134090495762 del 5 de diciembre de 2013. Por consiguiente, se da cierre a la no conformidad No. 3710 en el plan de mejoramiento por procesos de la Entidad. (Carlos Felipe Sánchez Pinzón)"/>
    <n v="1"/>
    <x v="0"/>
    <m/>
    <n v="12"/>
    <n v="2019"/>
    <d v="2019-05-27T00:00:00"/>
    <n v="1848"/>
    <s v="Auditoría Interna a Proyectos"/>
    <m/>
  </r>
  <r>
    <n v="3711"/>
    <n v="32"/>
    <x v="6"/>
    <s v="No se evidenció que la Interventoría lleve un seguimiento actualizado del pago de contraprestación y tasa de vigilancia por parte del Concesionario; sin embargo, esta es una de sus obligaciones contractuales, consignada en el Anexo 8 al contrato de interventoría, numeral 1.2 y se cita a continuación: “Comprenderá el seguimiento, el control y la verificación del cumplimiento de los compromisos contractuales por parte del Concesionario en relación con el plan de inversiones, pago de contraprestación, tasa de vigilancia y demás aspectos financieros” (subrayado fuera del texto)._x000d__x000a__x000d__x000a_Lo anterior, se evidenció a partir de los reportes financieros de la Interventoría presentados en el informe mensual de Interventoría No. 87 correspondiente al mes de marzo de 2019, con radicado ANI No. 2019-409-035379-2._x000d__x000a_"/>
    <s v=""/>
    <m/>
    <m/>
    <s v="Financiero"/>
    <s v="GESTIÓN CONTRACTUAL Y SEGUIMIENTO DE PROYECTOS DE INFRAESTRUCTURA DE TRANSPORTE"/>
    <x v="0"/>
    <s v="Puerto Regional de Santa Marta "/>
    <s v="Carlos Felipe Sánchez Pinzón"/>
    <s v="Mayo de 2019"/>
    <s v="MAYO"/>
    <n v="2019"/>
    <m/>
    <m/>
    <s v="Acción correctiva"/>
    <s v="En reunión del 08/07/2019, la Supervisión informa frente a las no conformidades No. 3710 y 3711, que la Interventoría a la fecha no ha formulado acciones de mejoramiento, por lo que le requerirá formular el plan correspondiente antes del 31/07/2019."/>
    <s v="29/07/2019"/>
    <d v="2019-09-18T00:00:00"/>
    <m/>
    <s v="_x000a__x000a_9/07/2019 En cuanto a las no conformidades No. 3710 y 3711, la Supervisión informa que la Interventoría a la fecha no ha formulado acciones de mejoramiento, por lo que le requerirá formular el plan correspondiente antes del 31/07/2019. (Carlos Felipe Sánchez Pinzón)_x000a__x000a_17/09/2019 En reunión de seguimiento, la Supervisión informa que la Interventoría se encuentra preparando una respuesta donde explica y justifica el seguimiento que lleva del pago de contraprestación y de la tasa de vigilancia por parte del Concesionario._x000d__x000a_Nueva fecha de finalización: 18/09/2019._x000d__x000a_ (Carlos Felipe Sánchez Pinzón)_x000a__x000a_29/10/2019 La Supervisión comparte el informe de Interventoría No. 94 con radicado ANI No. 20194091056542, en el cual se actualiza el pago de la tasa de vigilancia hasta la fecha del informe, por lo que se evidencia el seguimiento de la Interventoría en este sentido._x000d__x000a__x000d__x000a_En cuanto al pago de contraprestación, mediante el informe de Interventoría No. 94 con radicado ANI No. 20194091056542, se evidencia que continúa sin estar al día el seguimiento. La fecha de finalización de acciones de mejoramiento continúa vencida._x000d__x000a_ (Carlos Felipe Sánchez Pinzón)_x000a__x000a_14/11/2019 Una vez revisado el concepto de la Interventoría radicado en la ANI mediante No. 20194091114772 del 23 de octubre de 2019, se evidenció que la Interventoría está llevando un seguimiento actualizado de la contraprestación pagada por el Concesionario, en consecuencia, se considera que se ha superado la causa de la no conformidad No. 3711 y se le da cierre en el plan de mejoramiento por procesos de la Entidad. (Carlos Felipe Sánchez Pinzón)"/>
    <n v="1"/>
    <x v="0"/>
    <m/>
    <n v="11"/>
    <n v="2019"/>
    <d v="2019-05-27T00:00:00"/>
    <n v="1848"/>
    <s v="Auditoría Interna a Proyectos"/>
    <m/>
  </r>
  <r>
    <n v="3712"/>
    <n v="33"/>
    <x v="6"/>
    <s v="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x v="0"/>
    <s v="Puerto Regional de Santa Marta "/>
    <s v="Adriana Barrios Rodríguez"/>
    <s v="Mayo de 2019"/>
    <s v="MAYO"/>
    <n v="2019"/>
    <m/>
    <m/>
    <s v="Acción correctiva"/>
    <s v="1. Hacer seguimiento a la circular (Radicado ANI No. 20194090000084) donde se solicita al Concesionario el cumplimiento de la Resolución 1219 de 2015, evidenciando la respuesta por parte del Concesionario._x000d__x000a_2. Evidenciar la instalación de la valla o la justificación de la decisión de no instalarla._x000d__x000a_"/>
    <d v="2019-09-07T00:00:00"/>
    <d v="2020-05-31T00:00:00"/>
    <m/>
    <s v="_x000a__x000a_9/07/2019 5._x0009_La supervisión presenta las acciones de mejoramiento y la fecha de finalización en el siguiente sentido:_x000a_1. Hacer seguimiento a la circular (Radicado ANI No. 20194090000084) donde se solicita al Concesionario el cumplimiento de la Resolución 1219 de 2015, evidenciando la respuesta por parte del Concesionario._x000a_2. Evidenciar la instalación de la valla o la justificación de la decisión de no instalarla._x000a_Fecha de finalización: 02/09/2019._x000a_Al respecto, se aclara que la fecha de finalización está prevista para, dependiendo del pronunciamiento del Concesionario, concluir el plan de mejoramiento en el caso más favorable o bien, reformular las acciones de mejoramiento._x000a_ (Carlos Felipe Sánchez Pinzón)_x000a__x000a_17/09/2019 En reunión de seguimiento, la Supervisión presenta las solicitudes que ha hecho al Concesionario sobre la instalación de vallas (radicado ANI 20193030319361 del 17/09/2019)._x000a_Nueva fecha de finalización: 30/10/2019._x000a_ (Carlos Felipe Sánchez Pinzón)_x000a__x000a_29/10/2019 La Supervisión informa que a la fecha el Concesionario radicó ante la Oficina de Comunicaciones de la ANI el arte de las vallas para su aprobación, adicionalmente, comparte la trazabilidad de su seguimiento a la instalación de la valla. En este sentido, se evidencia la gestión de la Supervisión hasta la fecha sobre la circular (Radicado ANI No. 20194090000084) donde se solicita al Concesionario el cumplimiento de la Resolución 1219 de 2015 y queda pendiente evidenciar la instalación de la valla._x000a__x000a_En este sentido, la Supervisión solicita reprogramar la fecha de finalización para el 31/12/2019._x000a_ (Carlos Felipe Sánchez Pinzón)_x000a__x000a_19/12/2019 Se reprograma el plan de mejoramiento para el 30 de mayo de 2020, a solicitud de la Supervisión y una vez revisado el avance reportado por la Supervisión mediante correo electrónico del 17/12/2019. (Carlos Felipe Sánchez Pinzón)_x000a__x000a_12/06/2020 Mediante correo electrónico se solicitó a la Supervisión allegar las evidencias de finalización de las acciones de mejoramiento pendientes, dada la fecha de finalización el 30 de mayo de 2020. (Carlos Felipe Sánchez Pinzón)_x000a__x000a_10/07/2020 El 9 de julio de 2020 se envía correo electrónico a la Supervisión del contrato solicitándo evidencias de la ejecución del Plan de Mejoramiento _x000a__x000a_El 10 de julio de 2020 se recibe correo electronico por parte de la Supervisión adjuntando la información correspondiente a la gestión desarrollada por la Supervisión y por la Interventoría para la instalación de la Valla Informativa, adicionalmente se recibe la evidencia de instalación de la Valla en el proyecto de SPR Santa Marta, por lo cual se cierra la No Conformidad, notificando por correo a la Supervisión. (Adriana Barrios Rodríguez)"/>
    <n v="1"/>
    <x v="0"/>
    <m/>
    <n v="7"/>
    <n v="2020"/>
    <d v="2019-05-27T00:00:00"/>
    <n v="1848"/>
    <s v="Auditoría Interna a Proyectos"/>
    <m/>
  </r>
  <r>
    <n v="3713"/>
    <n v="34"/>
    <x v="6"/>
    <s v="No se evidenció que la supervisión actualice en el SECOP las Resoluciones de aprobación de planes bienales de inversión; sin embargo, la publicación de la información de ejecución contractual es un deber de la ANI, consignado en la Ley 1712 de 2014, en el artículo 11, según se cita a continuación: “ARTÍCULO 11. INFORMACIÓN MÍNIMA OBLIGATORIA RESPECTO A SERVICIOS, PROCEDIMIENTOS Y FUNCIONAMIENTO DEL SUJETO OBLIGADO. Todo sujeto obligado deberá publicar la siguiente información mínima obligatoria de manera proactiva (…) g) Sus procedimientos, lineamientos, políticas en materia de adquisiciones y compras, así como todos los datos de adjudicación y ejecución de contratos, incluidos concursos y licitaciones;” . Adicionalmente, esta es una función encargada a la supervisión del proyecto, según el Manual de seguimiento a proyectos e interventoría y supervisión contractual, en el numeral 2.2.3, literal e: “Velar por el cumplimiento por parte de la Entidad, de los principios de publicidad de los Procesos de Contratación en lo que tiene que ver con la etapa de ejecución;”"/>
    <s v=""/>
    <m/>
    <m/>
    <s v="Técnico"/>
    <s v="GESTIÓN CONTRACTUAL Y SEGUIMIENTO DE PROYECTOS DE INFRAESTRUCTURA DE TRANSPORTE"/>
    <x v="0"/>
    <s v="Puerto Regional de Santa Marta "/>
    <s v="Adriana Barrios Rodríguez"/>
    <s v="Mayo de 2019"/>
    <s v="MAYO"/>
    <n v="2019"/>
    <m/>
    <m/>
    <s v="Acción correctiva"/>
    <s v="1._x0009_Realizar la publicación de las Resoluciones en el SECOP o justificar el porqué no publicarlas._x000d__x000a_Fecha de finalización: 31/07/2019._x000d__x000a_"/>
    <d v="2019-09-07T00:00:00"/>
    <d v="2021-03-31T00:00:00"/>
    <m/>
    <s v="_x000a__x000a_9/07/2019 6._x0009_La supervisión presenta las acciones de mejoramiento y la fecha de finalización en el siguiente sentido:_x000a_1._x0009_Realizar la publicación de las Resoluciones en el SECOP o justificar el porqué no publicarlas._x000a_Fecha de finalización: 31/07/2019._x000a_ (Carlos Felipe Sánchez Pinzón)_x000a__x000a_17/09/2019 En reunión de seguimiento, la Supervisión manifiesta que realizará la solicitud al área de contratación para la publicación de las Resoluciones de aprobación de los planes bienales en SECOP._x000a_Nueva fecha de finalización: 23/09/2019._x000a_ (Carlos Felipe Sánchez Pinzón)_x000a__x000a_29/10/2019 La Supervisión evidencia la solicitud al área encargada para la publicación en SECOP de las resoluciones respectivas. En este sentido, la Supervisión solicita reprogramar la fecha de finalización para el 30/11/2019. (Carlos Felipe Sánchez Pinzón)_x000a__x000a_19/12/2019 No se ha evidenciado que la supervisión actualice en el SECOP las Resoluciones de aprobación de planes bienales de inversión. Continúa abierta con fecha de finalización vencida al 30/11/2019, lo cual se informa mediante correo electrónico del 20/12/2019. (Carlos Felipe Sánchez Pinzón)_x000a__x000a_20/12/2019 Se reprograma la fecha de finaización del plan de mejoramiento para el 30 de noviembre de 2020 atendiendo a la solicitud. Sin embargo, para evidenciar que se ha superado la dificultad que dio origen a la no conformidad, únicamente es necesario demostrar que se tienen cargados en SECOP los documentos de ejecución contractual actualizados a la fecha. (Carlos Felipe Sánchez Pinzón)_x000a__x000a_30/11/2020  -Modificación de fecha- Mediante correo electrónico del 30 de noviembre de 2020 la Supervisión solicitó prórroga hasta el 30 de diciembre de 2020 debido a que la resoluciones de aprobación de los planes bianuales 2017-2018 y 2019-2020 se encuentran en proceso de ejecutoria para ser cargadas en el SECOP. (Adriana Barrios Rodríguez)_x000a__x000a_1/12/2020 Se envió correo electrónico a la Supervisión los días 11 y 30 de noviembre solicitando las evidencias de la realización del Plan de Mejoramiento, a lo cual la Supervisión respondió por correo electrónico, que las resoluciones ya han sido emitidas y se encuentran en trámite para ser cargadas en el SECOP, por lo que solicitan plazo hasta el 30 de diciembre de 2020, se procede a cambiar la fecha de finalización en el PMP de la entidad.  (Adriana Barrios Rodríguez)_x000a__x000a_24/12/2020  -Modificación de fecha- Mediante correo electrónico del 24 de diciembre de 2020, la Supervisión solicitó ampliación del plazo para cumplir con el plan de mejoramiento hasta el 30 de marzo de 2021 debido a que se tiene pendiente atender recurso de reposición contra aprobación de plan bienal 2019-2020. (Adriana Barrios Rodríguez)_x000a__x000a_24/03/2021 La supervisión remitió el link del SECOP en donde se evidencia la publicación de la resolución 20203030016465 del 13 de noviembre de 2020 Por la cual se aprueba el Plan Bianual de Inversiones 2019-2020 del Contrato de Concesión Portuaria No. 006 de 1993 otorgado a la SOCIEDAD PORTUARIA REGIONAL DE SANTA MARTA S.A, con lo cual se cierra la No Conformidad.  (Adriana Barrios Rodríguez)"/>
    <n v="1"/>
    <x v="0"/>
    <m/>
    <n v="3"/>
    <n v="2021"/>
    <d v="2019-05-27T00:00:00"/>
    <n v="1848"/>
    <s v="Auditoría Interna a Proyectos"/>
    <m/>
  </r>
  <r>
    <n v="3714"/>
    <n v="35"/>
    <x v="6"/>
    <s v="Debido a que en la presente auditoría se evidenció la ejecución de inversiones por parte del Concesionario sin la aprobación de la ANI en los planes bienales 2017-2018 y 2019-2020, se reitera la no conformidad No. 3509, abierta a partir de la auditoría de esta Oficina al proyecto en el año 2017 , la cual se cita a continuación: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Frente a esto, en desarrollo de la auditoría se citó a la Supervisión para hacer seguimiento a las acciones de mejoramiento y como consecuencia, se reformularon las acciones y se ajustó su fecha de finalización (ver sección 7.2 del informe de auditoría)._x000d__x000a_"/>
    <s v=""/>
    <m/>
    <m/>
    <s v="Técnico"/>
    <s v="GESTIÓN CONTRACTUAL Y SEGUIMIENTO DE PROYECTOS DE INFRAESTRUCTURA DE TRANSPORTE"/>
    <x v="0"/>
    <s v="Puerto Regional de Santa Marta "/>
    <s v="Adriana Barrios Rodríguez"/>
    <s v="Mayo de 2019"/>
    <s v="MAYO"/>
    <n v="2019"/>
    <m/>
    <m/>
    <s v="Acción correctiva"/>
    <s v="1. Presentar Resolución de aprobación de plan bienal 2017-2018._x000d__x000a_2. Presentar Resolución de aprobación de plan bienal 2019-2020 dentro de la bienalidad._x000d__x000a_"/>
    <d v="2019-09-07T00:00:00"/>
    <d v="2020-11-30T00:00:00"/>
    <m/>
    <s v="_x000a__x000a_9/07/2019 7._x0009_Dado que la causa de esta no conformidad corresponde con la de la no conformidad No. 3509, se incorpora el mismo plan de mejoramiento, el cual se copia a continuación:_x000a_1. Presentar Resolución de aprobación de plan bienal 2017-2018._x000a_2. Presentar Resolución de aprobación de plan bienal 2019-2020 dentro de la bienalidad._x000a_Adicionalmente, en virtud de la reformulación, se solicita reprogramar la fecha de finalización para el 31/12/2019._x000a_ (Carlos Felipe Sánchez Pinzón)_x000a__x000a_17/09/2019 En reunión de seguimiento, la Supervisión presenta la Resolución de aprobación de plan bienal 2017-2018, evidenciando la ejecución de la primera acción de mejoramiento. Avance: 50%._x000a_La fecha de finalización continúa sin modificación para el 31/12/2019._x000a_ (Carlos Felipe Sánchez Pinzón)_x000a__x000a_29/10/2019 La Supervisión informa que continúa trabajando con la Interventoría para lograr la imputación de las inversiones del plan bienal 2013-2014 y en la aprobación del plan bienal 2019-2020. La fecha de finalización continúa para el 31/12/2019. (Carlos Felipe Sánchez Pinzón)_x000a__x000a_19/12/2019 Se reprograma el plan de mejoramiento para el 30 de septiembre de 2020, a petición de la Supervisión y una vez revisadas las evidencias de avance allegadas mediante correo electrónico del 17/12/2019. (Carlos Felipe Sánchez Pinzón)_x000a__x000a_8/09/2020 Se remite correo electrónico el 8 de septiembre de 2020 solicitando a la supervisión estado de avance respecto a la aprobación del plan bienal 2019-2020.  (Adriana Barrios Rodríguez)_x000a__x000a_1/12/2020 El 11 de noviembre de 2020 se recibe por parte de la supervisión la resolución de aprobación del Plan Bianual 2017-2018  20203030015235 del 26 de octubre de 2020, se confirma recepción por correo electrónico y se solicita el estado de avance de la segunda acción de mejoramiento y el 30 de noviembre de 2020 se recibe por parte de la supervisión la resolución de aprobación del Plan Bianual 2019-2020 20203030016465 del 13 de noviembre de 2020, con esto se cumple la segunda acción de mejora del Plan de Mejoramiento por lo cual se procede a cerrar la No Conformidad, recomendando a la Supervisión se liderar acciones preventivas para que no se presente nuevamente, en el desarrollo del contrato de concesión, la situación que dio origen a la No Conformidad, es decir que el concesionario no adelante inversiones de los planes bianuales sin aprobación de la ANI. (Adriana Barrios Rodríguez)"/>
    <n v="1"/>
    <x v="0"/>
    <m/>
    <n v="12"/>
    <n v="2020"/>
    <d v="2019-05-27T00:00:00"/>
    <n v="1848"/>
    <s v="Auditoría Interna a Proyectos"/>
    <m/>
  </r>
  <r>
    <n v="3715"/>
    <n v="36"/>
    <x v="6"/>
    <s v="No se evidenció una debida imputación al plan de inversiones definido en la cláusula séptima del contrato de concesión No. 004 de 2007, modificado a través del artículo primero de la Resolución No. 1010 de 2013, ya que, con corte a diciembre de 2008, se debió imputar una inversión  acumulada de USD 2,000,000, asociada a la reposición y mejoramiento de los sistemas de operación y mantenimiento de las mangueras de las TLU (Unidades de Cargue de Tanqueros); no obstante, con corte a esa misma fecha, se ha reportado una inversión de USD 6,026,413.37 sin tener claridad de que actividades hacen parte del plan de inversiones y cuales han sido ejecutadas a cuenta y riesgo del Concesionario. "/>
    <s v=""/>
    <m/>
    <m/>
    <s v="Técnico"/>
    <s v="GESTIÓN CONTRACTUAL Y SEGUIMIENTO DE PROYECTOS DE INFRAESTRUCTURA DE TRANSPORTE"/>
    <x v="0"/>
    <s v="CENIT - Terminal Coveñas"/>
    <s v="Daniel Felipe Sáenz Lozano"/>
    <s v="Mayo de 2019"/>
    <s v="MAYO"/>
    <n v="2019"/>
    <m/>
    <m/>
    <s v="Acción correctiva"/>
    <s v="1. Concepto Técnico – Verificación Plan de Inversiones. 33%_x000d__x000a_2. Concepto Financiero – Verificación e Imputación de Inversiones Contractuales y a Cuenta y Riesgo. 33%_x000d__x000a_3. Acciones de ajuste necesarias indicadas en los Conceptos Técnico y Financiero. 33%"/>
    <d v="2019-07-01T00:00:00"/>
    <s v="28/02/2022"/>
    <m/>
    <s v="01/07/2019 El 27 de junio de 2019, vía correo electrónico, se recibió plan de mejoramiento. Se confirmó recibo y se hicieron observaciones al respecto, vía correo electrónico. (Daniel Felipe Sáenz Lozano)_x000a__x000a_16/12/2019 Mediante correo electrónico del 11 de diciembre de 2019, la Supervisión solicitó prórroga para cumplir con el plan de mejoramiento, a más tardar, el primer semestre de 2020. Lo anterior debido a que, a diciembre de 2019, reporta que se realiza la revisión de la ejecución contra la facturación y reportes contables entregados por el Concesionario. Por otro lado, el Concesionario tiene proyectado ejecución de inversiones para el año 2019, por lo cual, es necesario tener la información o reporte de ejecución final para realizar la imputación. Según lo indicado por la Supervisión, lo anterior ayuda a garantizar que las inversiones se hayan realizado completamente en ejecución física y contable. El plan de mejoramiento no sufre modificaciones._x000a__x000a_En este sentido, se modifica fecha de terminación de plan de mejoramiento para el 30 de junio de 2020. (Daniel Felipe Sáenz Lozano)_x000a__x000a_04/06/2020 Mediante correo electrónico del 3 de junio de 2020 la Supervisión solicitó ampliación del término para cumplir con el plan de mejoramiento hasta el 31 de diciembre de 2020, debido a que, a pesar de que se ha adelantado gestión al respecto, no se ha logrado verificar la totalidad de las inversiones._x000a_(Daniel Felipe Sáenz Lozano)_x000a__x000a_03/12/2020 Mediante correo electrónico del 3 de diciembre de 2020 se solicitaron evidencias de cumplimiento del plan de mejoramiento, cuya terminación se tiene prevista para diciembre de 2020. (Daniel Felipe Sáenz Lozano)_x000a__x000a_09/12/2020 Mediante correo electrónico del 9 de diciembre de 2020, el Líder del Equipo de Coordinación y Seguimiento remitió copia del documento titulado “Concepto Técnico – Imputación plan de inversiones años 2009 y 2014 y obras adicionales autorizadas mediante Resolución 1010 de 2013 Sociedad Portuaria Transporte y Logística de Hidrocarburos – CENIT Coveñas Contrato de concesión portuaria No. 004 de 2007.”, donde se concluye que “(…) dentro del proceso de imputación de las inversiones para los años 2009 y 2014 (…) se puede evidenciar que el concesionario cumple con las respectivas inversiones (…)”. Documento radicado mediante comunicación ANI No. 20203030152333 del 07 de diciembre de 2020. Lo anterior demostró el cumplimiento de la acción de mejoramiento No. 1; razón por la cual, se registra un avance del 33%._x000d__x000a__x000d__x000a_En cuanto a la acción de mejoramiento No. 2, se evidenció que a través de comunicación con radicado ANI No. 20203030150953 del 3 de diciembre de 2020, la Gerencia de Proyectos Portuarios solicitó el concepto correspondiente al GIT Financiero encargado del proyecto. (Daniel Felipe Sáenz Lozano)_x000a__x000a_09/12/2020  -Modificación de fecha- Mediante correo electrónico del 9 de diciembre de 2020, el Líder del Equipo de Coordinación y seguimiento solicitó prorroga del plan de mejoramiento hasta marzo de 2021, debido a que a la fecha no se cuenta con el concepto financiero que permita registrar cumplimiento de la acción de mejora No. 2, lo que a su vez condiciona el cumplimiento de la acción de mejora No. 3. (Daniel Felipe Sáenz Lozano)_x000a__x000a_27/01/2021 Mediante correo electrónico del 27-01-2021 se recibió concepto financiero acerca de la imputación del plan de inversiones (Rad ANI No. 20203080168653 del 31 de diciembre de 2020), donde se concluye, entre otros que, el Concesionario cumplió con las inversiones previstas, existiendo inversiones en exceso imputables a cuenta y riesgo. Dicho concepto financiero demuestra cumplimiento de la acción de mejoramiento No. 2 y permite registrar un avance del 66%._x000d__x000a__x000d__x000a_Con base en el concepto financiero, el Concesionario debe ajustar información en los formatos de inversión, sobre las inversiones ejecutadas a cuenta y riesgo, lo que condiciona el cumplimiento de la acción de mejoramiento No. 3, sobre lo que se solicitó una fecha de cumplimiento. (Daniel Felipe Sáenz Lozano)_x000a__x000a_27/01/2021  -Modificación de fecha- Mediante correo electrónico la Supervisión solicitó modificar la fecha del cumplimiento para el próximo 30 de agosto de 2021, toda vez que el ajuste requerido al Concesionario depende de la presentación, revisión y validación del reporte de inversiones semestrales 1-2021. (Daniel Felipe Sáenz Lozano)_x000a__x000a_29/07/2021  -Modificación de fecha- Mediante correo electrónico del 26 de julio de 2021 la Supervisión solicitó prórroga para dar cumplimiento al plan de mejoramiento hasta el 28 de febrero de 2022 debido a que “el ajuste requerido no se realizó en el reporte de inversiones  semestrales 1-2021 porque no se ha realizado la capitalización de las inversiones que se encuentran en el ítem infraestructura en construcción el cual deberá pasar al ítem propiedad planta y equipo, esto se debe a que las facturas las pagó Ecopetrol y debe entrar al sistema de CENIT Coveñas, adicionalmente, por trámite interno de la concesión para evitar estas situaciones, se adelanta el traspaso completo de las funciones de operador y administrador de Ecopetrol a CENIT, en tal sentido dependerá de la presentación, revisión y validación del reporte de inversiones semestrales 2-2021 para realizar los ajustes correspondientes.” (Daniel Felipe Sáenz Lozano)_x000a__x000a_27/01/2022 Mediante correo electrónico del 26 de enero de 2022 la Supervisión demostró que se ha trabajado en los ajustes en los reportes de inversiones del Concesionario. Ejemplo de ello se evidencia con la capitalización de las obras ejecutadas en el año 2019 (Radicado ANI No. 20214091309062 del 10-11-2021), y la entrega de los formatos de inversión de la ANI GCSP-F-011 y GCSP-F-044 con corte a diciembre de 2021, que han sido revisados y aprobados por la ANI. Esta gestión demuestra que se han implementado acciones de ajuste a los reportes de inversiones, orientadas a una adecuada imputación de estas, lo que evidencia cumplimiento de la acción de mejoramiento No. 3 y por ende del plan de mejoramiento. (Daniel Felipe Sáenz Lozano)"/>
    <n v="1"/>
    <x v="0"/>
    <m/>
    <n v="1"/>
    <n v="2022"/>
    <d v="2019-05-30T00:00:00"/>
    <n v="1845"/>
    <s v="Auditoría Interna a Proyectos"/>
    <m/>
  </r>
  <r>
    <n v="3716"/>
    <n v="37"/>
    <x v="6"/>
    <s v="No se evidenció que en el Sistema Electrónico de Contratación Pública – SECOP se haya publicado la totalidad de actos administrativos y modificaciones contractuales suscritos en la ejecución del contrato de concesión No. 004 de 2007, lo cual va en contravía de los principios definidos en la Ley 1712 de 2017 Por medio de la cual se crea la Ley de Transparencia y del Derecho de Acceso a la Información Pública Nacional y se dictan otras disposiciones y del artículo 6 del Decreto 103 de 2015 que la reglamenta, compilado en el Decreto 1081 de 2015, artículo 2.1.1.2.1.7"/>
    <s v=""/>
    <m/>
    <m/>
    <s v="Técnico"/>
    <s v="GESTIÓN CONTRACTUAL Y SEGUIMIENTO DE PROYECTOS DE INFRAESTRUCTURA DE TRANSPORTE"/>
    <x v="0"/>
    <s v="CENIT - Terminal Coveñas"/>
    <s v="Daniel Felipe Sáenz Lozano"/>
    <s v="Mayo de 2019"/>
    <s v="MAYO"/>
    <n v="2019"/>
    <m/>
    <m/>
    <s v="Acción correctiva"/>
    <s v="1. Solicitud desde la Gerencia Técnica a la Gerencia de Contratación realizar la Publicación de los Actos Administrativos y Modificaciones Contractuales en el sistema Electrónico de Contratación Pública – SECOP_x000d__x000a_2. Formato de radicación a Colombia Compra Eficiente – SECOP_x000d__x000a_3. Publicación Documentos relacionados de actos administrativos y/o Modificaciones de la Sociedad Portuaria Cenit Coveñas."/>
    <d v="2019-07-01T00:00:00"/>
    <d v="2019-12-31T00:00:00"/>
    <m/>
    <s v="_x000a__x000a_01/07/2019 El 27 de junio de 2019, vía correo electrónico, se recibió plan de mejoramiento. Se confirmó recibo y se hicieron observaciones al respecto, vía correo electrónico. (Daniel Felipe Sáenz Lozano)_x000a__x000a_16/12/2019 Mediante correo electrónico de 11 de diciembre de 2019, la Supervisión remitió evidencias de cumplimiento del plan de mejoramiento, así:_x000d__x000a__x000d__x000a_1. Solicitud desde la Gerencia Técnica a la Gerencia de Contratación realizar la Publicación de los Actos Administrativos y Modificaciones Contractuales en el sistema Electrónico de Contratación Pública – SECOP: Se evidenció que mediante correo electrónico del 22 de mayo de 2019 se solicitó a la Gerencia de Contratación actualizar los documentos contractuales asociados a CENIT – Terminal Coveñas en el SECOP._x000d__x000a__x000d__x000a_2. Formato de radicación a Colombia Compra Eficiente – SECOP: Se evidenció solicitud de la ANI a Colombia Compra Eficiente, realizada el 24 de mayo de 2019, para actualizar los documentos contractuales disponibles en la web asociados a CENIT – Terminal Coveñas._x000d__x000a__x000d__x000a_3. Publicación Documentos relacionados de actos administrativos y/o Modificaciones de la Sociedad Portuaria Cenit Coveñas: Una vez verificado en enlace https://www.colombiacompra.gov.co/secop/concesiones-de-las-sociedades-portuarias, se evidenció que en SECOP se cuenta con los documentos contractuales del proyecto CENIT – Terminal Coveñas._x000d__x000a__x000d__x000a_En virtud de que se ha cumplido con el plan de mejoramiento se da cierre a la no conformidad._x000d__x000a_ (Daniel Felipe Sáenz Lozano)"/>
    <n v="1"/>
    <x v="0"/>
    <m/>
    <n v="12"/>
    <n v="2019"/>
    <d v="2019-05-30T00:00:00"/>
    <n v="1845"/>
    <s v="Auditoría Interna a Proyectos"/>
    <m/>
  </r>
  <r>
    <n v="3717"/>
    <n v="38"/>
    <x v="6"/>
    <s v="No se evidenció que se haya exigido al Concesionario la instalación de una cubierta en el área de acceso vehicular intervenida a partir de lo resuelto en la Resolución No. 1010 del 19 de septiembre de 2013, a pesar de que esta actividad quedó definida en el artículo segundo y en el artículo cuarto del acto administrativo citado. No exigir el cumplimiento de las obligaciones al Concesionario y no reportar este tipo de situaciones a la Entidad van en contra de las Facultades y deberes de los Supervisores y los Interventores definidos en el artículo 84 de la Ley 1474 de 2011."/>
    <s v=""/>
    <m/>
    <m/>
    <s v="Técnico"/>
    <s v="GESTIÓN CONTRACTUAL Y SEGUIMIENTO DE PROYECTOS DE INFRAESTRUCTURA DE TRANSPORTE"/>
    <x v="0"/>
    <s v="CENIT - Terminal Coveñas"/>
    <s v="Daniel Felipe Sáenz Lozano"/>
    <s v="Mayo de 2019"/>
    <s v="MAYO"/>
    <n v="2019"/>
    <m/>
    <m/>
    <s v="Acción correctiva"/>
    <s v="1. Concepto Técnico: Verificación y reporte ejecución de inversiones Resolución No. 1010 del 19 de septiembre de 2013. 25%_x000d__x000a_2. Concepto Financiero: Verificación ejecución contable inversiones Resolución NO. 1010 del 19 de septiembre de 2013. 25%_x000d__x000a_3. Concepto Jurídico: Respuesta Jurídica Contractual por la no ejecución de la instalación de una cubierta en el área de acceso vehicular intervenida a partir de lo resuelto en la Resolución No. 1010 del 19 de septiembre de 2013. 25%_x000d__x000a_4. Acciones de mejora y disposiciones indicadas en los conceptos técnico, financiero y jurídico. 25%"/>
    <d v="2019-07-01T00:00:00"/>
    <d v="2021-03-31T00:00:00"/>
    <m/>
    <s v="01/07/2019 El 27 de junio de 2019, vía correo electrónico, se recibió plan de mejoramiento. Se confirmó recibo y se hicieron observaciones al respecto, vía correo electrónico. (Daniel Felipe Sáenz Lozano)_x000a__x000a_16/12/2019 Mediante correo electrónico del 11 de diciembre de 2019, la Supervisión solicitó prórroga para cumplir con el plan de mejoramiento, a más tardar, el primer semestre de 2020, informando que, a diciembre de 2019, se está realizando la revisión en conjunto con el Concesionario, para verificar la ejecución de las inversiones de la Resolución 1010 de 2013 y justificar las causas de la no Ejecución de la Cubierta, así mismo demostrar que el objeto de la Modernización de las Instalaciones se cumplió garantizando la funcionalidad de la Infraestructura. Asimismo, la Supervisión informó que se adelantan mesas de trabajo con las Gerencias Jurídicas y Financiera para definir la forma mediante la cual se debe actualizar o aclarar la no ejecución de la cubierta. _x000a__x000a_En este sentido, se modifica fecha de terminación de plan de mejoramiento para el 30 de junio de 2020. (Daniel Felipe Sáenz Lozano)_x000a__x000a_04/06/2020 Mediante correo electrónico del 3 de junio de 2020 la Supervisión solicitó ampliación del término para cumplir con el plan de mejoramiento hasta el 31 de diciembre de 2020 debido a que se viene trabajando en las acciones de mejoramiento 1 y 2. A pesar de que se ha adelantado gestión al respecto, no se ha logrado verificar la totalidad de las inversiones._x000a_(Daniel Felipe Sáenz Lozano)_x000a__x000a_03/12/2020 Mediante correo electrónico del 3 de diciembre de 2020 se solicitaron evidencias de cumplimiento del plan de mejoramiento, cuya terminación se tiene prevista para diciembre de 2020. (Daniel Felipe Sáenz Lozano)_x000a__x000a_09/12/2020 Mediante correo electrónico del 9 de diciembre de 2020, el Líder del Equipo de Coordinación y Seguimiento remitió copia del documento titulado “Concepto Técnico – Cumplimiento obras Resolución No. 1010 de 2013 Sociedad Portuaria CENIT Coveñas”, donde se concluye que “(…) el reemplazo de la cubierta como ítem estipulado en la Resolución 1010 de 2013, obedeció al ajuste del diseño conceptual basado en la limitación que presentaría este elemento en la prestación del servicio, enmarcado en un acceso restringido para el ingreso de vehículos con carga extra dimensionada necesarios para la operación de la terminal portuaria, razón por la cual los recursos destinados para esta actividad fueron finalmente utilizados en la misma obra, pero acondicionados operacionalmente de una mejor manera, en la cual se prestaría un mejor servicio en el acceso al terminal portuario y que incluso llevó a una inversión mayor en las obras pasando de COP$580.000.000 programados a COP$938.134.536 ejecutados, con lo cual el objeto de la modernización de las Instalaciones se cumplió garantizando la funcionalidad de la infraestructura planta física de la portería del muelle de servicios.”. Documento radicado mediante comunicación ANI No. 20203030122363 del 5 de octubre de 2020. Lo anterior demostró el cumplimiento de la acción de mejoramiento No. 1._x000d__x000a__x000d__x000a_En cuanto a la acción de mejoramiento No. 2, se evidenció que a través de comunicación con radicado ANI No. 20203030122403 del 5 de octubre de 2020, la Gerencia de Proyectos Portuarios solicitó el concepto correspondiente al GIT Financiero encargado del proyecto._x000d__x000a__x000d__x000a_Respecto a la acción de mejoramiento No. 3, se evidenció que la Gerencia del GIT de Asesoría a la Gestión Contractual encargado del proyecto se pronunció en los siguientes términos mediante la comunicación con radicado ANI No. 20207050128083 del 16 de octubre de 2020:_x000d__x000a__x000d__x000a_“(…) ante la evidencia técnica que no se ejecutó uno de los ítems de inversión autorizados mediante Resolución No. 1010 de 2013, debe justificarse de manera detallada si técnicamente las circunstancias fácticas acaecidas presuponen o no la existencia de un presunto incumplimiento derivado de la no ejecución del ítem denominado” cubierta en super board” prevista en la Resolución que se analiza. _x000d__x000a__x000d__x000a_Al respecto debe tenerse especial cuidado, toda vez que, conforme a los antecedentes, el presunto incumplimiento deviene de hace más de tres años, circunstancia que debe analizarse de cara al término consagrado en el artículo 52 del Código de Procedimiento Administrativo y de lo Contencioso Administrativo3, el cual dispone que la facultad sancionadora de la administración caduca a los 3 años de ocurrido el hecho que pudiere ocasionarlo._x000d__x000a__x000d__x000a_Así las cosas, impulsar el proceso sancionatorio correspondiente, desplegar la actuación administrativa y expedir el acto administrativo, tendría por virtualidad afectar la validez de su contenido y del tipo de sanción que se buscaría imponer, toda vez, que según se desprende de los supuestos facticos, la obligación de ejecución del ítem asociado a la cubierta de acceso al muelle de servicio prevista en la Resolución 1010 de 2013, data del 2014, valga decir a la fecha han transcurrido más de 5 años que se hizo exigible el cumplimiento de la obligación, por lo que la expedición del acto administrativo contentivo de las resultas del proceso administrativo sancionatorio, escaparía de la órbita temporal asignada a la entidad para hacerlo, precisamente por operar la caducidad del término establecido por la Ley, para ejercer e imponer la sanción de manera oportuna. _x000d__x000a__x000d__x000a_En los anteriores términos rendimos el concepto requerido, sin perjuicio del análisis y consideraciones que sobre el particular desde el punto de vista financiero se adelante.”_x000d__x000a__x000d__x000a_Debido a que se demostró el cumplimiento de las acciones de mejoramiento No. 1 y 3 se registra un avance del 50%._x000d__x000a_ (Daniel Felipe Sáenz Lozano)_x000a__x000a_09/12/2020  -Modificación de fecha- Mediante correo electrónico del 9 de diciembre de 2020, el Líder del Equipo de Coordinación y seguimiento solicitó prórroga del plan de mejoramiento hasta marzo de 2021, debido a que a la fecha no se cuenta con el concepto financiero que permita registrar cumplimiento de la acción de mejora No. 2, lo que a su vez condiciona el cumplimiento de la acción de mejora No. 4. (Daniel Felipe Sáenz Lozano)_x000a__x000a_27/01/2021 Mediante correo electrónico del 27-01-2021 se recibió concepto financiero acerca de la ejecución de inversiones de la Resolución No. 1010 de 2013 (Rad ANI No. 20203080167633 del 30 de diciembre de 2020), donde se concluye, entre otros que, “(…) las inversiones descritas en la Resolución No. 1010 de 2013, no están contempladas en el plan de Inversiones aprobado en la Cláusula Séptima del Contrato de Concesión No. 004 de 2007, son inversiones adicionales, que de acuerdo con la imputación técnica y financiera estarían cumplidas en actividad y monto.” Lo anterior demuestra cumplimiento de la acción de mejora No. 2 y permite registrar un avance del 75%._x000d__x000a__x000d__x000a_En virtud de los conceptos técnico, financiero y jurídico, se solicitó a la Supervisión, mediante correo electrónico, un pronunciamiento sobre la acción de mejoramiento No. 4. (Daniel Felipe Sáenz Lozano)_x000a__x000a_27/01/2021 Mediante correo electrónico la Supervisión informa que “(…) los conceptos técnico, jurídico y financiero son claros en el tema de la cubierta y los mismos no manifiestan el requerimiento o implementación de acciones.”_x000d__x000a__x000d__x000a_Lo anterior demuestra que se dio cumplimiento al plan de mejoramiento, orientado a demostrar que no procede la exigencia de la construcción de una cubierta en el área de acceso vehicular a la terminal portuaria. (Daniel Felipe Sáenz Lozano)"/>
    <n v="1"/>
    <x v="0"/>
    <m/>
    <n v="1"/>
    <n v="2021"/>
    <d v="2019-05-30T00:00:00"/>
    <n v="1845"/>
    <s v="Auditoría Interna a Proyectos"/>
    <m/>
  </r>
  <r>
    <n v="3718"/>
    <n v="39"/>
    <x v="6"/>
    <s v="No se evidenció que en el terminal petrolero de Coveñas se cuente con una valla con la información del contrato de concesión No. 004 de 2007,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
    <s v=""/>
    <m/>
    <m/>
    <s v="Técnico"/>
    <s v="GESTIÓN CONTRACTUAL Y SEGUIMIENTO DE PROYECTOS DE INFRAESTRUCTURA DE TRANSPORTE"/>
    <x v="0"/>
    <s v="CENIT - Terminal Coveñas"/>
    <s v="Daniel Felipe Sáenz Lozano"/>
    <s v="Mayo de 2019"/>
    <s v="MAYO"/>
    <n v="2019"/>
    <m/>
    <m/>
    <s v="Acción correctiva y preventiva"/>
    <s v="1._x0009_Radicación Circular Remisión Resolución 542 de marzo de 2018 - Instructivo instalación de Vallas. (33%)_x000a_2._x0009_Remisión Circular de la ANI con nuevas disposiciones para instalación de Vallas. Radicado No. 2019409000026-4 del 19 de junio de 2019. Resolución 1935 de mayo de 2019. (33%)_x000a_3._x0009_Requerir Concepto Jurídico sobre la exigibilidad de la valla informativa para determinar si es aplicable o no la misma a la fecha. (34%)_x000a_3.1 De ser aplicables se procederá a solicitar su instalación y de no llevarse a cabo la instalación de procederá a tomar acciones legales_x000a_3.2 De no ser aplicables se solicitará a la oficina de control interno el cierre de la no conformidad por no ser procedente."/>
    <d v="2019-07-01T00:00:00"/>
    <d v="2020-06-30T00:00:00"/>
    <m/>
    <s v="01/07/2019 El 27 de junio de 2019, vía correo electrónico, se recibió plan de mejoramiento. A la fecha se evidencia que la Gerencia Portuaria ha cumplido con dos de las tres acciones de mejoramiento propuestas. _x000a__x000a_Respecto de la primera acción (Radicación Circular Remisión Resolución 542 de marzo de 2018 - Instructivo instalación de Vallas), mediante radicado No. 20194090000084 del 4 de marzo de 2019 se emitió una circular a las sociedades portuarias con el propósito de que se diera cumplimiento a la Resolución No. 542 de 9 de marzo de 2018, la cual se reiteró al concesionario del contrato No. 004 de 2007 mediante radicado No. 20193030161061 del 24 de mayo de 2019. _x000a__x000a_Respecto de la segunda acción (Remisión Circular de la ANI con nuevas disposiciones para instalación de Vallas. Radicado No. 2019409000026-4 del 19 de junio de 2019. Resolución 1395 de mayo de 2019) se evidenció que se dio cumplimiento mediante radicado No. 20194090000264 del 19 de junio de 2019._x000a_ _x000a_En este sentido, teniendo en cuenta que se ha dado cumplimiento a dos de tres acciones de mejoramiento, se registra un avance del 66%; no obstante, se recomendó a la Supervisión que la tercera acción de mejoramiento se oriente hacia la disponibilidad física de la valla en la zona del proyecto, más que a la reiteración de su instalación. (Daniel Felipe Sáenz Lozano)_x000a__x000a_03/07/2019 Vía correo electrónico la Supervisión informó que, con respecto a la disposición física de la Valla con la información del proyecto, se plantea tener una nueva acción del Plan de Mejoramiento, solo en el caso, de que el Concesionario no realice la actividad y no disponga de la Valla, así: Concepto Jurídico, Compromiso Contractual de instalación de la Valla - Tomar acciones legales contractuales por la No ejecución de la instalación de la Valla._x000a__x000a_En este sentido, se tendrían 4 acciones de mejoramiento, cada una con peso del 25%. En vista de que se han cumplido dos acciones, el avance es del 50%. (Daniel Felipe Sáenz Lozano)_x000a__x000a_16/12/2019 Mediante correo electrónico del 11 de diciembre de 2019 la Supervisión remitió copia del radicado No. 20193030423311 del 6 de diciembre de 2019, con el cual reiteró al Concesionario atender los requerimientos para la instalación de la valla siguiendo los parámetros de diseño establecidos en la Resolución No. 1935 del 24 de mayo de 2019. Lo anterior evidencia cumplimiento de la acción de mejoramiento No. 3._x000a__x000a_Respecto del cumplimiento de la acción de mejoramiento No. 4, la Supervisión solicitó prórroga hasta el 30 de junio de 2020._x000a__x000a_En este sentido, se modifica fecha de terminación de plan de mejoramiento para el 30 de junio de 2020. Avance a la fecha 75%._x000a_ (Daniel Felipe Sáenz Lozano)_x000a__x000a_04/05/2020 Vía correo electrónico la Supervisión solicitó el cierre de la no conformidad debido a que la instalación de la valla no procede, teniendo en cuenta que las obras en la terminal portuaria finalizaron en diciembre de 2019. Al respecto, la Oficina de Control Interno recomendó que, en ese sentido, se debe reformular la cuarta acción de mejoramiento. Una vez reformulada esta acción y una vez se demuestre su cumplimiento se procederá a dar cierre. (Daniel Felipe Sáenz Lozano)_x000a__x000a_04/06/2020 Mediante correo electrónico del 3 de junio de 2020 se informó a la Supervisión que el plan de mejoramiento vence el 30 de junio de 2020. Al respecto, la Supervisión informó que se encuentra preparando concepto jurídico para dar cierre a la No Conformidad._x000a_(Daniel Felipe Sáenz Lozano)_x000a__x000a_18/06/2020 Mediante correo electrónico la Supervisión solicitó modificar el plan de mejoramiento de la siguiente manera:_x000a__x000a_1. Radicación Circular Remisión Resolución 542 de marzo de 2018 - Instructivo instalación de Vallas._x000a_2. Remisión Circular de la ANI con nuevas disposiciones para instalación de Vallas. Radicado No. 2019409000026-4 del 19 de junio de 2019. Resolución 1935 de mayo de 2019._x000a_3. Requerir Concepto Jurídico sobre la exigibilidad de la valla informativa para determinar si es aplicable o no la misma a la fecha._x000a_3.1 De ser aplicables se procederá a solicitar su instalación y de no llevarse a cabo la instalación de procederá a tomar acciones legales_x000a_3.2 De no ser aplicables se solicitará a la oficina de control interno el cierre de la no conformidad por no ser procedente._x000a__x000a_Se procedió a modificar el plan de mejoramiento, del cual a la fecha se ha evidenciado el cumplimiento de las acciones No. 1 y 2. Respecto a la acción de mejoramiento No. 3, se evidenció que mediante comunicación con radicado ANI No. 20207050076493 del 16 de junio de 2020, la Gerencia de Asesoría Legal de la Vicepresidencia Jurídica se pronunció frente a la exigibilidad de la instalación de la valla informativa, planteando que:_x000a__x000a_&quot;en caso de Plan de Inversiones ejecutado (...) la disposición física de la valla para la etapa constructiva, no resultaría exigible, toda vez, que al tenor de lo dispuesto en el artículo 5 y parágrafo tercero de la referida normativa, su permanencia se circunscribiría a la fase de constructiva de unas obras contempladas en el Plan de Inversiones del proyecto, que en estricto sentido estarían finalizadas y de la otra, porque de encontrarse finalizadas y entregadas por el Concesionario, habría cesado el término de exigibilidad de 180 días._x000a__x000a_Por lo anteriormente expuesto, la exigibilidad actual y disponibilidad física de la valla en la zona del proyecto en los términos y especificaciones indicados por el Ministerio de Transporte, en estricto sentido, resultaría contraria a lo dispuesto en el artículo 20 de la Constitución Política y dejaría sin sustento el espíritu de información real y veraz que sirvió de base para la expedición de la resolución en comento.&quot;_x000a__x000a_En el mencionado correo electrónico la Supervisión informó &quot;que para el 2019 y 2020 no se ejecutan obras y teniendo en cuenta que las ultimas obras ejecutadas fueron en el 2016 (adelanto inversiones 2019) tampoco aplicaría la valla informativa, en ese orden de ideas no es exigible la valla informativa de proyecto en construcción ni en entregado.&quot;_x000a__x000a_En ese orden de ideas, se evidenció cumplimiento de la acción de mejoramiento No. 3.2 y se dio cierre a la No Conformidad. (Daniel Felipe Sáenz Lozano)"/>
    <n v="1"/>
    <x v="0"/>
    <m/>
    <n v="6"/>
    <n v="2020"/>
    <d v="2019-05-30T00:00:00"/>
    <n v="1845"/>
    <s v="Auditoría Interna a Proyectos"/>
    <m/>
  </r>
  <r>
    <n v="3719"/>
    <n v="40"/>
    <x v="6"/>
    <s v="Se evidenció que la Interventoría no está dando cumplimiento a los tiempos de entrega de sus informes mensuales, como por ejemplo con el Informe mensual de enero con Rad ANI. 20194090178362 del 21/02/2019 y el informe mensual de febrero con Rad ANI. 20194090288252 del 20/03/2019. Según la sección 5.4.1 Informes del Plan de Cargas del Contrato de Interventoría N. 261 del 2016, estos informes se deben entregar dentro de los 15 días calendario de cada mes: _x000d__x000a_“Preparar y presentar a la Vicepresidencia de Gestión Contractual, Grupo Interno de Carreteras, dentro de los QUINCE (15) días calendario de cada mes (…)”_x000d__x000a_La entrega tardía de los informes de interventoría puede dar lugar a inoportunidad de la información reportada a la Supervisión y así dificultar un seguimiento y control adecuado al proyecto. _x000d__x000a_"/>
    <s v=""/>
    <m/>
    <m/>
    <s v="Administrativo"/>
    <s v="GESTIÓN CONTRACTUAL Y SEGUIMIENTO DE PROYECTOS DE INFRAESTRUCTURA DE TRANSPORTE"/>
    <x v="4"/>
    <s v="IP Vía al Puerto"/>
    <s v="Mary Alexandra Cuenca Noreña"/>
    <s v="Mayo de 2019"/>
    <s v="MAYO"/>
    <n v="2019"/>
    <m/>
    <m/>
    <s v="Acción correctiva"/>
    <s v="Coordinar los tiempos del personal involucrado en la realización, edición y entrega de los informes. _x000d__x000a_1._x0009_Entrega de los informes en los tiempos contractuales. _x000d__x000a_"/>
    <d v="2019-08-08T00:00:00"/>
    <d v="2019-09-30T00:00:00"/>
    <m/>
    <s v="08/08/2019 01/08/2019 – Se allego mediante correo electrónico el plan de mejora de la interventoría. No obstante, se evidencia que se sigue incumpliendo en los tiempos de entrega de los informes mensuales de interventoría.  (Mary Alexandra Cuenca Noreña)_x000a__x000a_05/11/2019 5/11/2019 - Se envió correo electrónico a la Supervisión con el estado de la no conformidad, así mismo se solicito allegar a esta oficina Los informes de Interventoria correspondientes de los meses de mayo, junio, julio, agosto y septiembre de 2019 y nueva fecha de cierre de la no conformidad. (Mary Alexandra Cuenca Noreña)_x000a__x000a_06/11/2019 06/11/2019 - La supervisión allego a esta Oficina por medio de correo electrónico los informes de Interventoria julio (20194090841712 de 14/08/2109), agosto (20194090987322 de 19/09/2019), los cuales evidencian el cumplimiento de la fecha de radicación de los informes mensuales de Interventoria. Por lo anterior, se da cierre a la no conformidad (100%). (Mary Alexandra Cuenca Noreña)"/>
    <n v="1"/>
    <x v="0"/>
    <m/>
    <n v="11"/>
    <n v="2019"/>
    <d v="2019-05-31T00:00:00"/>
    <n v="1844"/>
    <s v="Auditoría Interna a Proyectos"/>
    <m/>
  </r>
  <r>
    <n v="3720"/>
    <n v="41"/>
    <x v="6"/>
    <s v="De la muestra auditada, se observó que en algunas carpetas contractuales faltan documentos que certifican la afiliación del contratista -persona natural- al Sistema General de Seguridad Social integral, los cuales se enuncian a continuación:_x000a_Contrato VAF 237-19: No se observó certificado de afiliación a Salud y pensión, y _x000a_Contrato VPRE 232-2019: No se evidenció la certificación de afiliación a EPS_x000a__x000a_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
    <s v=""/>
    <m/>
    <m/>
    <s v="Administrativo"/>
    <s v="GESTIÓN JURÍDICA"/>
    <x v="1"/>
    <s v="Grupo Interno de Trabajo de Contratación"/>
    <s v="Johana Catherine Durán Monroy"/>
    <s v="Mayo de 2019"/>
    <s v="MAYO"/>
    <n v="2019"/>
    <m/>
    <m/>
    <s v="Acción correctiva y preventiva"/>
    <s v="1. Remisión de  documentos para acción correctiva. _x000d__x000a_2._x0009_Modificación del Formato SOLICITUD DE INICIO DE PROCESO DE MODALIDAD DIRECTA PARA CONTRATOS DE PRESTACIÓN DE SERVICIOS PROFESIONALES Y DE APOYO A LA GESTIÓN Código: GCOP-F-039 versión 2, se incluye columna de verificación y nombre del abogado líder_x000d__x000a_3._x0009_Reiteración de circular &quot;PUBLICIDAD EN EL SECOP I Y SECOP II DE ACTUACIONES CORRESPONDIENTES A LA ETAPA DE EJECUCIÓN CONTRACTUAL&quot;, donde se incluirá lo relacionado con ARL._x000d__x000a_"/>
    <s v="29/07/2019"/>
    <d v="2019-07-31T00:00:00"/>
    <m/>
    <s v="_x000a__x000a_29/07/2019 Seguimiento realizado el 29 de julio de 2019: _x000d__x000a_1._x0009_Mediante memorando No. 20197030100023 del 10 de julio de 2019, el GIT de Contratación remitió el PMP, al analizar la Oficina de Control Interno las acciones observó que estas no atacaban la causa raíz de la No conformidad, motivo por el cual se convocó de manera conjunta entre el GIT de Contratación y la OCI a mesa de trabajo, la cual se realizó el día 15  de julio, las principales conclusiones se pueden sintetizar así: 1. Se suprime de la No conformidad el contrato VAF 237-19, toda vez que de acuerdo a lo remitido por el GIT en memorando No. 2019703010023 y una vez verificado por la OCI la Afiliación de la EPS se encontraba publicado en el SECOP II y en la carpeta, por lo que se mantiene solo el contrato VPRE 232 de 2019. 2. Se sugiere por parte de la OCI plantear acciones de mejoramiento de acuerdo con el procedimiento y/o guía de análisis causa raíz que se encuentra el Sistema Integrado de Gestión y dar alcance por parte del GIT de Contratación al PMP.  (soportes se puede observar en el archivo de la Oficina de Control Interno)_x000d__x000a_2._x0009_Mediante memorando No. 20197030102543 del 17 de julio de 2019, el GIT de Contratación dio alcance al memorando No. 20197030100023 de fecha 10 de julio de 2019, donde remite el Plan de Mejoramiento por Procesos, una vez analizado el contenido por la OCI respecto de la acción No. 1 “Se remite documentos para la acción correctiva”, se consulto al GIT de Contratación quien vía correo electrónico realizan la precisión de la acción así: “(…) se remitió mediante memorando No. 20197030100023 de fecha 10 de julio de 2019 del contrato VPRE 232-2019 Sergio Felipe Wilches Rodriguez, planillas de aportes al sistema de seguridad social de los periodos anteriores a la celebración del contrato (noviembre 2018, diciembre 2018 y enero de 2019)” (soportes se puede observar en el archivo de la Oficina de Control Interno)_x000d__x000a__x000d__x000a_ANALISIS DE SEGUIMIENTO DE LA OCI:  Una vez verificado lo anterior se observa por la OCI que se encuentra mencionados documentos, sin embargo, los mismos se verificaran de manera física en la unidad documental de la carpeta y en el sistema SECOP II._x000d__x000a_ (Johana Catherine Durán Monroy)_x000a__x000a_01/08/2019 Seguimito  01 de agosto de 2019:  Se realizó verificación del cumplimiento de la accion No. 1 y se establece un cumplimiento respecto de la acción del 100%: sobre el particular es importante señalar: 1.Una vez verificada la unidad documental del contrato en mención, el día de ayer 29 de julio de 2019, se observó que se encuentran los soportes de las planillas de noviembre 2018, diciembre 2018 y enero de 2019. ( lo anterior fue notificado mediante correo electronico de fecha 30 de julio de 2019- soporte que se encuentra en el archivo de la Oficina de Control Interno - PMP de la auditoría) 2. Respecto del cargue de los documentos en el SECOP II y con base en la respuesta emitida por colombia compra eficiente se observa el cargue de los documentos en el sistema SECOP II en el item Ejecución del contrato ( los soportes - pantallazgos y correo de respuesta de la mesa de ayuda de colombia compra eficiente fueron remitidos mediante correo electronico del 31 de julio de 2019 al líder y el equipo del proceso, para consulta se encuentran en el archivo de la Oficina de Control Interno en la unidad documental del PMP de la auditoría). Expuesto lo anterior se designa una ponderación igual  a cada acción. motivo por el cual se da un procentaje de avance del 33.33% (Johana Catherine Durán Monroy)_x000a__x000a_06/08/2019 06/08/2019, Mediante correo electronico remitido el día 05 de agosto de 2019, el GIT de Contratación, remitio soporte de cumplimiento de las acciones de mejoramiento No. 02 y 03, sobre el particular la Oficina de Control Interno realiza las siguientes precisiones: accion No. 02 modificación del Formato SOLICITUD DE INICIO DEL PROCESO MODALIDAD DIRECTA PARA CONTRATOS DE PRESTACIÓN DE SERVICIOS PROFESIONALES: se realizó la verificación del formato en el Sistema Integrado de Gestión, observandose la modificación la cual puede ser consultada en el Link https://www.ani.gov.co/sig/formatos?field_codigo_value=&amp;title=SOLICITUD+DE+INICIO+DE+PROCESO+DE+MODALIDAD+DIRECTA+PARA+CONTRATOS+DE+PRESTACI%C3%93N+DE+SERVICIOS+PROFESIONALES+Y+DE+APOYO+A+LA+GEST&amp;field_tipo_de_formato_tid=All ( corte de la consulta 06/08/2019). _x000d__x000a_Accion de mejoramiento No. 3 Reiteración de la circular PUBLICIDAD EN EL SECOP I y SECOP II  de actuaciones correspondientes a la etapa de ejecución contractual, donde se incluira lo relacionado a la ARL, sobre el particular se remite la circular de radicado en el sistema de información ORFEO mediante radicado No. 2019   del 19 de julio de 2019, una vez consultado en el sistema se observa que fue remitido a las vicepresidencias ( ver pantallazo del historico del documento en ORFEO- papeles de seguimiento PMP que se encuentran en el archivo de la Oficina de Control Interno). _x000d__x000a__x000d__x000a_Expuesto lo anterior y realizada la verificación correspondiente se observa el cumplimiento de las acciones de mejoramiento 2 y 3 . por lo que las acciones planteadas para esta No conformidad se cumplen al 100%.  (Johana Catherine Durán Monroy)"/>
    <n v="1"/>
    <x v="0"/>
    <m/>
    <n v="8"/>
    <n v="2019"/>
    <d v="2019-06-04T00:00:00"/>
    <n v="1840"/>
    <s v="Auditoría Interna"/>
    <m/>
  </r>
  <r>
    <n v="3721"/>
    <n v="42"/>
    <x v="6"/>
    <s v="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
    <s v=""/>
    <m/>
    <m/>
    <s v="Administrativo"/>
    <s v="GESTIÓN JURÍDICA"/>
    <x v="1"/>
    <s v="Grupo Interno de Trabajo de Contratación"/>
    <s v="Johana Catherine Durán Monroy"/>
    <s v="Junio de 2019"/>
    <s v="JUNIO"/>
    <n v="2019"/>
    <m/>
    <m/>
    <m/>
    <m/>
    <m/>
    <d v="2019-07-31T00:00:00"/>
    <m/>
    <s v="31/07/2019 ANULADA. Esta no conformidad se cierra por no existir un estado de anulación. La descripción de la situación obedece a una observación, no constituye no conformidad. Sin embargo y en virtud de no perderla de vista, la descripción de la situación se sumó a la de la no conformidad 3720."/>
    <n v="1"/>
    <x v="0"/>
    <m/>
    <n v="7"/>
    <n v="2019"/>
    <d v="2019-06-04T00:00:00"/>
    <n v="1840"/>
    <s v="Auditoría Interna"/>
    <m/>
  </r>
  <r>
    <n v="3722"/>
    <n v="43"/>
    <x v="6"/>
    <s v="1._x0009_No se evidenció que en el terminal de la Sociedad Portuaria Regional de Buenaventura se cuente con una valla con la información del contrato de concesión No. 009 de 1994,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
    <s v=""/>
    <m/>
    <m/>
    <s v="Técnico"/>
    <s v="GESTIÓN CONTRACTUAL Y SEGUIMIENTO DE PROYECTOS DE INFRAESTRUCTURA DE TRANSPORTE"/>
    <x v="0"/>
    <s v="Sociedad Portuaria Regional de Buenaventura"/>
    <s v="Daniel Felipe Sáenz Lozano"/>
    <s v="Junio de 2019"/>
    <s v="JUNIO"/>
    <n v="2019"/>
    <m/>
    <m/>
    <s v="Acción correctiva"/>
    <s v="1. Hacer seguimiento a la circular (Radicado ANI No. 20194090000084) donde se solicita al Concesionario el cumplimiento de la Resolución 1219 de 2015, evidenciando la respuesta por parte del Concesionario. 50%_x000d__x000a_2. Evidenciar la instalación de la valla o la justificación de la decisión de no instalarla. 50%"/>
    <d v="2019-07-08T00:00:00"/>
    <d v="2020-10-31T00:00:00"/>
    <m/>
    <s v="08/07/2019 Se llevó a cabo mesa de trabajo con la Supervisión, en la cual se definió plan de mejoramiento. (Daniel Felipe Sáenz Lozano)_x000a__x000a_23/08/2019 Vía correo electrónico se solicitó a la Supervisión evidencias del cumplimiento de las acciones de mejoramiento definidas en reunión interna del 8 de julio de 2019:_x000a__x000a_1. Hacer seguimiento a la circular (Radicado ANI No. 20194090000084) donde se solicita al Concesionario el cumplimiento de la Resolución 1219 de 2015, evidenciando la respuesta por parte del Concesionario. 50%_x000a_2. Evidenciar la instalación de la valla o la justificación de la decisión de no instalarla. 50%_x000a__x000a_Lo anterior, en virtud de que el plan de mejoramiento vigente vence el próximo 2 de septiembre. (Daniel Felipe Sáenz Lozano)_x000a__x000a_4/09/2019 El 27 de agosto de 2019, vía correo electrónico, se recibió de parte de la Supervisión copia de la comunicación con radicado ANI No. 20193030288061, mediante la cual se reiteró al Concesionario lo solicitado en la circular con radicado ANI No. 20194090000084. Pendiente evidenciar acciones de parte del Concesionario, así como instalación de la valla o justificación de la decisión de no instalarla. (Daniel Felipe Sáenz Lozano)_x000a__x000a_26/09/2019 Vía correo electrónico se reiteró solicitud de evidenciar cumplimiento del plan de mejoramiento, el cual a la fecha se encuentra vencido. (Daniel Felipe Sáenz Lozano)_x000a__x000a_04/10/2019 Con base en información remitida vía correo electrónico por parte de la Supervisión, se evidenció respuesta del Concesionario a la solicitud de instalación de la valla hecha por el Equipo de Proyectos Portuarios mediante comunicación ANI No. 2019303288061 (Ver rad ANI No. 20194090933662 del 6 de septiembre de 2019). Asimismo, se evidenció gestión al interior de la Entidad para aprobar los diseños presentados por el Concesionario. Lo anterior evidencia cumplimiento de la acción de mejoramiento No. 1. En vista de que el plan de mejoramiento se encuentra vencido, se solicitó a la Supervisión proponer una nueva fecha para evidenciar la instalación de la valla en la terminal portuaria. Avance a la fecha del 50%. (Daniel Felipe Sáenz Lozano)_x000a__x000a_30/10/2019 El 29 de octubre, vía correo electrónico, se solicitó a la Supervisión evidencias del cumplimiento de la acción de mejoramiento No. 2. La Supervisión, atendiendo requerimiento, demostró gestión para la instalación de la valla. En virtud de que la valla no se ha instalado, se otorgó prórroga del plan de mejoramiento hasta el 31-12-2019. (Daniel Felipe Sáenz Lozano)_x000a__x000a_14/11/2019 Mediante correo electrónico del 13-11-2019 la Supervisión remitió evidencia de gestión con la Oficina de Comunicaciones respecto del arte de la valla, con el objetivo de obtener aprobación correspondiente. (Daniel Felipe Sáenz Lozano)_x000a__x000a_21/11/2019 Mediante correos electrónico del 20-11-2019 la Supervisión remitió evidencia de gestión con la Oficina de Comunicaciones respecto del arte de la valla, con el objetivo de obtener aprobación correspondiente. (Daniel Felipe Sáenz Lozano) (Daniel Felipe Sáenz Lozano)_x000a__x000a_16/12/2019 A lo largo de diciembre de 2019 se ha evidenciado gestión entre la Supervisión y SPRBUN para obtener la aprobación de los diseños de la valla y proceder a su instalación. (Daniel Felipe Sáenz Lozano)_x000a__x000a_28/01/2020 El 27/01/2020, vía correo electrónico se solicitó a la Supervisión documentación que soporte los avances que se han tenido para subsanar la no conformidad cuyo plan, acorde al PMP vigente, venció el pasado 31 de diciembre de 2019.  (Daniel Felipe Sáenz Lozano)_x000a__x000a_30/01/2020 A partir de la solicitud de la Oficina de Control Interno, la Supervisión, vía correo electrónico indicó que el diseño de la valla actualmente se encuentra en aprobación por parte del Ministerio de Transporte. Con base en lo anterior, se solicitó la definición de una fecha para el cierre del plan de mejoramiento. (Daniel Felipe Sáenz Lozano)_x000a__x000a_12/03/2020 Vía correo electrónico se solicitó a la Supervisión documentación que soporte los avances que se han tenido para subsanar la no conformidad cuyo plan, acorde al PMP vigente, venció el pasado 31 de diciembre de 2019. (Daniel Felipe Sáenz Lozano)_x000a__x000a_27/03/2020 Mediante correo electrónico del 26 de marzo de 2020 la Supervisión presenta evidencias de la gestión que se adelanta para instalar la valla y solicita solicitud de prorróga hasta el 31 de octubre de 2020 para cumplir con el plan de mejoramiento. (Daniel Felipe Sáenz Lozano)_x000a__x000a_10/07/2020 Mediante correo electrónico del 9 de julio de 2020 la Gerencia de Proyectos Portuarios demostró la instalación de la valla informativa en la terminal portuaria, lo cual permite dar cierre a la No Conformidad. (Daniel Felipe Sáenz Lozano)"/>
    <n v="1"/>
    <x v="0"/>
    <m/>
    <n v="7"/>
    <n v="2020"/>
    <d v="2019-07-02T00:00:00"/>
    <n v="1812"/>
    <s v="Auditoría Interna a Proyectos"/>
    <m/>
  </r>
  <r>
    <n v="3723"/>
    <n v="44"/>
    <x v="6"/>
    <s v="No se evidenció oportunidad en la aprobación de las pólizas actualizadas del contrato de interventoría No. SEA-15-2012 ya que las actualizaciones a las pólizas de Responsabilidad Civil Extracontractual y de Seguro de Cumplimiento se constituyeron en febrero de 2017, sin que a la fecha se cuente con la aprobación de la ANI, situación que contraría lo previsto en la sección 9.07 (b) de dicho contrato y en el artículo 41 de la Ley 80 de 1993."/>
    <s v=""/>
    <m/>
    <m/>
    <s v="Jurídico"/>
    <s v="GESTIÓN CONTRACTUAL Y SEGUIMIENTO DE PROYECTOS DE INFRAESTRUCTURA DE TRANSPORTE"/>
    <x v="0"/>
    <s v="Sociedad Portuaria Regional de Buenaventura"/>
    <s v="Daniel Felipe Sáenz Lozano"/>
    <s v="Junio de 2019"/>
    <s v="JUNIO"/>
    <n v="2019"/>
    <m/>
    <m/>
    <s v="Acción correctiva"/>
    <s v="1. Presentar diligenciados los formatos de aprobación de pólizas (GCSP-F-003) para el contrato de Interventoría No. SEA-015-2012. 100%"/>
    <d v="2019-07-08T00:00:00"/>
    <d v="2019-07-31T00:00:00"/>
    <m/>
    <s v="_x000a__x000a_08/07/2019 Se llevó a cabo mesa de trabajo con la Supervisión, en la cual se definió plan de mejoramiento. (Daniel Felipe Sáenz Lozano)_x000a__x000a_12/07/2019 Vía correo electrónico, el Líder de Equipo de la Supervisión remitió formato GCSP-F-003 en el que el Vicepresidente de Gestión Contractual aprobó las pólizas del contrato No. SEA 015 de 2012 (De cumplimiento y de Responsabilidad Civil Extracontractual). Se solicitó número de radicado asignado para dar cierre a la no conformidad. (Daniel Felipe Sáenz Lozano)_x000a__x000a_30/07/2019 Se evidenció que mediante radicado No. 20193030112503 del 20 de julio se remitieron al área de Gestión Documental de la Entidad los originales de la aprobación de las pólizas de cumplimiento y de responsabilidad civil extracontracutal del contrato de interventoría No. SEA-015-2012. Lo anterior permite dar cierre a la no conformidad. (Daniel Felipe Sáenz Lozano)"/>
    <n v="1"/>
    <x v="0"/>
    <m/>
    <n v="7"/>
    <n v="2019"/>
    <d v="2019-07-02T00:00:00"/>
    <n v="1812"/>
    <s v="Auditoría Interna a Proyectos"/>
    <m/>
  </r>
  <r>
    <n v="3724"/>
    <n v="45"/>
    <x v="6"/>
    <s v="No se evidenció que se haya dado cumplimiento al artículo cuarto de la Resolución No. 2319 del 24 de diciembre de 2018 Por la cual se aprueba el Plan Bianual de Inversiones 2017-2018 del Contrato de Concesión Portuaria No. 009 de 1994, según el cual se debía comunicar la Resolución a la Superintendencia Delegada de Puertos de la Superintendencia de Puertos y Transporte, a la Capitanía del Puerto de Buenaventura, a la Autoridad Nacional de Licencias Ambientales – ANLA, a la Alcaldía Distrital de Buenaventura y al Consorcio Interpuertos en su calidad de interventor del Contrato de Concesión Portuaria No. 009 de 1994, lo cual contraría los lineamientos definidos en la Ley 1437 del 18 de enero de 2011 Por la cual se expide el Código de Procedimiento Administrativo y de lo Contencioso Administrativo."/>
    <s v=""/>
    <m/>
    <m/>
    <s v="Jurídico"/>
    <s v="GESTIÓN JURÍDICA"/>
    <x v="1"/>
    <s v="Sociedad Portuaria Regional de Buenaventura"/>
    <s v="Daniel Felipe Sáenz Lozano"/>
    <s v="Junio de 2019"/>
    <s v="JUNIO"/>
    <n v="2019"/>
    <m/>
    <m/>
    <s v="Acción correctiva"/>
    <s v="Comunicar la Resolución No. 2319 a:_x000d__x000a__x000d__x000a_1. Superintendencia Delegada de Puertos de la Superintendencia de Puertos y Transporte. 20%_x000d__x000a_2. Capitanía del Puerto de Buenaventura. 20%_x000d__x000a_3. Autoridad Nacional de Licencias Ambientales – ANLA. 20%_x000d__x000a_4. Alcaldía Distrital de Buenaventura. 20%_x000d__x000a_5. Consorcio Interpuertos. 20%"/>
    <s v="30/07/2019"/>
    <d v="2019-08-31T00:00:00"/>
    <m/>
    <s v="_x000a__x000a_30/07/2019 Vía correo electrónico el Líder del Equipo de Apoyo a la Supervisión remitió copia de las notificaciones electrónicas, del 5 de julio de 2019, a:_x000d__x000a__x000d__x000a_1. Superintendencia Delegada de Puertos de la Superintendencia de Puertos y Transporte (Identificador del certificado: E15092508-S)_x000d__x000a_2. Capitanía del Puerto de Buenaventura (Identificador del certificado: E15092399-S)_x000d__x000a_3. Autoridad Nacional de Licencias Ambientales – ANLA (Identificador del certificado: E15092406-S)_x000d__x000a_4. Alcaldía Distrital de Buenaventura (Identificador del certificado: E15092477-S)_x000d__x000a__x000d__x000a_Asimismo, se recibió copia de notificación, también realizada el 5 de julio de 2019, a la SPRBUN (E11510291-S) y copia de comunicación mediante la cual la Interventoría confirmó que la Resolución 2319 se le notificó al Concesionario el 31 de diciembre de 2018 (Radicado ANI No. 2019409073401 del 17 de julio de 2019)._x000d__x000a__x000d__x000a_Se tiene pendiente evidenciar notificación al Consorcio Interpuerto. Avance a la fecha: 80% (Daniel Felipe Sáenz Lozano)_x000a__x000a_23/08/2019 Vía correo electrónico se solicitaron evidencias de notificación de la Resolución No. 2319 al Consorcio Interpuertos para lograr dar cierre a la no conformidad. (Daniel Felipe Sáenz Lozano)_x000a__x000a_27/08/2019 El 26 de agosto de 2019, la Vicepresidencia Jurídica, vía correo electrónico, indicó que &quot;la interventoría se entiende comunicada por conducta concluyente, según lo prevé la ley 1437  en su artículo 72, refiriendose a la manera en que se notifican los actos administrativos, dispone que: Sin el lleno de los anteriores requisitos no se tendrá por hecha la notificación, ni producirá efectos legales la decisión, a menos que la parte interesada revele que conoce el acto, consienta la decisión o interponga los recursos legales. Lo que se conoce como notificación por conducta concluyente.&quot; _x000d__x000a__x000d__x000a_Dado que la notificación por conducta incluyente se evidenció en la comunicación con radicado ANI No. 20194090734012 del 17 de julio de 2019 (Asunto: Confirmación notificación Resolución 2319 del 24 de diciembre de 2018 que aprobó el plan bianual de inversiones 2017-2018 de la SPRBUN) se da cierre a la no conformidad. (Daniel Felipe Sáenz Lozano)"/>
    <n v="1"/>
    <x v="0"/>
    <m/>
    <n v="8"/>
    <n v="2019"/>
    <d v="2019-07-02T00:00:00"/>
    <n v="1812"/>
    <s v="Auditoría Interna a Proyectos"/>
    <m/>
  </r>
  <r>
    <n v="3725"/>
    <n v="46"/>
    <x v="6"/>
    <s v="1._x0009_Para la liquidación de vacaciones del mes de mayo de 2019 el GIT de Talento Humano generó la Resolución No. 659 del 14 de mayo de 2019, de la cual, se observó que el día que empiezan las vacaciones es el 1 de junio que es un sábado y este no es día hábil, por lo que, el cálculo se debe hacer desde el día 4 de junio que es el primer día hábil lo que genera veintidós (22) días de vacaciones y no veinticinco (25) como se liquidó en la resolución."/>
    <s v=""/>
    <m/>
    <m/>
    <s v="Administrativo"/>
    <s v="GESTIÓN DEL TALENTO HUMANO"/>
    <x v="5"/>
    <s v="Grupo interno de trabajo de talento humano."/>
    <s v="Yuber Alexander Peña Cárdenas"/>
    <s v="Junio de 2019"/>
    <s v="JUNIO"/>
    <n v="2019"/>
    <m/>
    <m/>
    <s v="Acción correctiva y preventiva"/>
    <s v="Acción Corrección:_x000d__x000a_Mediante Resolución No. 946 del 27 de junio de 2019, se corrige el artículo primero de la Resolución No. 659 del 14 de mayo de 2019, en el sentido de indicar la fecha correcta a partir de la cual se concede el disfrute de vacaciones y la liquidación de las mismas de la Servidora Pública Martha Inés Lobo Soler, así mismo se ordena descontar a la Servidora Pública Martha Inés Lobo Soler, la diferencia de la suma inicialmente liquidad, suma que fue descontada en la nómina del mes de julio de 2019._x000d__x000a__x000d__x000a_Acción Preventiva:_x000d__x000a_Mediante Correo electrónico del 27/06/2019, se le solicitó a la ingeniera Marcela Jaramillo (Ingeniera Externa del Sistema SINFAD), como acción inmediata parametrizar el aplicativo SINFAD, de manera que se validen los días festivos y fines de semana, con el fin de que NO permita el ingreso de la programación de vacaciones en estos días. Mediante correo del 10 de julio de 2019, la Ingeniera Marcela Jaramillo, informa que la acción quedó realizada siempre y cuando esa fecha este registrada en el calendario de Festivos SINFAD, para lo cual se adjunta pantallazo."/>
    <d v="2019-02-08T00:00:00"/>
    <d v="2019-05-08T00:00:00"/>
    <m/>
    <s v="_x000a__x000a_02/08/2019 Mediante Meorando con radicado 20194030112863 del 30/07/2019, la Coordinación del GIT de Talento Humano envía copia de la Resolución No. 946 del 27/06/2019 en la que se corrige el artículo 1 de la Resolución No. 659 de 2019 ordenando descontar $75.745 y se anexa el desprendible de nómina del día 29/07/2019 con fecha de pago del 1 al 31 de julio de 2019 en el que se observa menor valor de $75.745 pagado del sueldo básico, por lo que ya se realizó la acción corrección._x000d__x000a__x000d__x000a_Para la acción preventiva, el GIT de Talento Humano suministró correo electrónico del 27 de junio de 20198 solicitando la alerta en el SINFAD y también suministro el correo electrónico del 10 de julio de 2019 en el que la Ingeniera del SINFAD informa que ya se realizó la adición en el SINFAD la validación de festivo de la fecha de inicio de vacaciones. Para soportar el debido funcionamiento de la alerta, se anexa pantallazo del &quot;SINFAD Registro de la programación de Vacaciones&quot; en el que se observa que se le ingresó fecha de incio de disfrute de vacaciones del 27/07/2019 y el SINFAD reporta alerta &quot;Error en la fecha de inicio de disfrute, 20/07/2019, es un día festivo verifique._x000d__x000a__x000d__x000a_Por lo anterior, el 02/08/2019 se da como subsanada la No conformidad. (Yuber Alexander Peña Cárdenas)"/>
    <n v="1"/>
    <x v="0"/>
    <m/>
    <n v="8"/>
    <n v="2019"/>
    <d v="2019-07-02T00:00:00"/>
    <n v="1812"/>
    <s v="Auditoría Interna"/>
    <m/>
  </r>
  <r>
    <n v="3726"/>
    <n v="47"/>
    <x v="6"/>
    <s v="Se evidenció incumplimiento al contenido del procedimiento GEJU-P-008 (Versión 1), en lo que se refiere a la incorporación en las carpetas de cada expediente de los registros de los expedientes descritos en el numeral 4.5.1. de este informe, hecho que le dificulta a la Entidad constatar, soportar y adoptar decisiones sobre el avance de las acciones de tutela, pudiendo configurarse con esto, riesgos en materia de defensa judicial, como el contenido en el numeral 2 del mapa de riesgos por proceso de la gestión jurídica, consistente en “indebida o inadecuada defensa judicial de la agencia”, lo cual puede generar el vencimiento de etapas o la ausencia de contradicción que se puede configurar en sanciones procesales. "/>
    <s v="Deficiencias en gestión institucional y/o interinstitucional"/>
    <m/>
    <s v="Tutelas"/>
    <s v="Jurídico"/>
    <s v="GESTIÓN JURÍDICA"/>
    <x v="1"/>
    <s v="Grupo Interno de Trabajo Defensa Judicial"/>
    <s v="Keiri Yulith Araújo Rodríguez"/>
    <s v="Junio de 2019"/>
    <s v="JUNIO"/>
    <n v="2019"/>
    <m/>
    <m/>
    <s v="Acción correctiva y preventiva"/>
    <s v="Radicado No. 20197010129203 de 02/09/2019. A. Preventivas: 1. Actualizar el procedimiento GEJU-P-008, estableciendo con claridad los registros de las actuaciones que_x000a_permita un seguimiento concreto y documentado de cada expediente en el que se consigne de forma específica y estandarizada la información que se considere necesaria para identificar el estado de la misma. 2. Diseñar y adoptar a través del Sistema Integrado de_x000a_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_x000a_2019."/>
    <d v="2019-04-09T00:00:00"/>
    <d v="2023-06-30T00:00:00"/>
    <m/>
    <s v="08/08/2019 Mediante correo de 08/08/2019 (OCI55) se indicó al GIT Defensa Judicial&quot;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quot;. _x000a_ (Andrés Fernando Huérfano Huérfano)_x000a__x000a_23/01/2020 23/01/2020. Se envió correo a la dependencia responsable (OCI01) informando sobre el vencimiento próximo (28/02/2020).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reporta avance.  (Andrés Fernando Huérfano Huérfano)_x000a__x000a_09/12/2022 06/12/2022. Se envía reporte de seguimiento a la Vicepresidencia Jurídica. Vencido desde 30/11/2022.  (Andrés Fernando Huérfano Huérfano)_x000a__x000a_15/12/2022 Mediante memorando No. 20227010154623 de 13/12/2023, se solicitó prórroga hasta el 30/06/2023. Se informó sobre el seguimiento. Se aplica al avance actual. Está en trámite varias UM (Andrés Fernando Huérfano Huérfano)_x000a__x000a_15/12/2022 Mediante memorando No. 20227010154623 de 13/12/2022, se solicitó prórroga hasta el 30/06/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_x000a__x000a_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_x000a__x000a_5/07/2023 Mediante correo electrónico del 30 de junio de 2023 la OCI aceptó la solicitud de prórroga solicitada hasta el 1 de julio de 2023. (Keiri Yulith Araújo Rodríguez)_x000a__x000a_5/07/2023 Mediante correo electrónico del 30 de junio de 2023 la OCI aceptó la solicitud de prórroga solicitada hasta el 1 de julio de 2023 (Keiri Yulith Araújo Rodríguez)_x000a__x000a_5/07/2023 Mediante memorando interno con radicado No. 20237010096713 del 1 de julio de 2023 el GIT de Defensa Judicial remitió a la OCI los soportes de cumplimiento del Plan de Mejora propuesto. (Keiri Yulith Araújo Rodríguez)"/>
    <n v="1"/>
    <x v="2"/>
    <m/>
    <n v="7"/>
    <n v="2023"/>
    <d v="2019-07-02T00:00:00"/>
    <n v="1812"/>
    <s v="Auditoría Interna"/>
    <s v="https://anionline.sharepoint.com/:f:/s/PMPMotor/EkmgK-strmRBrbIevDB2O1IBh5ZG1i4rk3F3X9Qer5KDbQ?e=yvGvWy"/>
  </r>
  <r>
    <n v="3727"/>
    <n v="48"/>
    <x v="6"/>
    <s v="Se evidenció incumplimiento al contenido del artículo 20 del Decreto 2591 de 1991 y el procedimiento GEJU-P-008 (Versión 1) en lo que se refiere a la oportuna contradicción dentro de la acción de tutela No. 2018-053, puesto que se ejerció respuesta a la autoridad judicial de forma extemporánea, pudiendo configurarse con esto, riesgos en materia de defensa judicial, como el contenido en el numeral 2 del mapa de riesgos por proceso de la gestión jurídica, consistente en “indebida o inadecuada defensa judicial de la agencia”, por mediar la configuración de presunción de que habla la norma en comento.   "/>
    <s v="Incumplimiento normativo"/>
    <m/>
    <s v="Tutelas"/>
    <s v="Jurídico"/>
    <s v="GESTIÓN JURÍDICA"/>
    <x v="1"/>
    <s v="Grupo Interno de Trabajo Defensa Judicial"/>
    <s v="Keiri Yulith Araújo Rodríguez"/>
    <s v="Junio de 2019"/>
    <s v="JUNIO"/>
    <n v="2019"/>
    <n v="20231020082203"/>
    <d v="2023-06-06T00:00:00"/>
    <s v="Acción correctiva"/>
    <s v="Radicado No. 20197010129203 de 02/09/2019. 1. Informe de la gestión adelantada en el marco de la acción de tutela que permita determinar las causas por las cuales se dio respuesta de manera extemporánea. 2. Según las causas identificadas en el informe, establecer en el procedimiento la directriz para evitar que se repita la situación."/>
    <d v="2019-04-09T00:00:00"/>
    <s v="30/05/2023"/>
    <s v="6/06/2023 La No Conformidad No. 3727 se formuló y formalizó a través del memorando interno con radicado No. 20191020095853 del 2 de julio de 2019, en el marco de la Auditoría al procedimiento de las acciones de tutela cuando la entidad es accionada, toda vez que se evidenció extemporaneidad en la contestación de_x000a_la acción de tutela No. 2018-053._x000a__x000a_Dentro de lo argumentado, en relación con las unidades de medida propuestas para la No Conformidad numerada por la herramienta de control PMP – Pocket con el No. 3727, la Oficina de Control Interno se pronuncia en los siguientes términos:_x000a__x000a_1. Respecto de lo relacionado con la discusión sobre la presentación en oportunidad del informe de tutela ante el despacho judicial, objeto de la No Conformidad, se precisa que la oportunidad para presentar los argumentos y soportes a la Oficina de Control Interno sobre el incumplimiento que hoy nos permite analizar el plan de mejoramiento implementado, se surtió en la instancia de socialización de la auditoría y por lo tanto en el marco del presente seguimiento y análisis de cumplimiento y efectividad no se emiten comentarios sobre el particular._x000a__x000a_No obstante, teniendo en cuenta que el informe sobre la gestión adelantada por el Grupo Interno de Trabajo de Defensa Judicial es el soporte de la acción de mejora propuesta, fue objeto de análisis de cara a la declaratoria de efectividad del plan de mejoramiento._x000a__x000a_2. Respecto de lo las directrices implementadas con el fin de subsanar las causas que generaron la extemporaneidad de que trata la No Conformidad objeto de análisis, se evidenció que el Grupo Interno de Trabajo de Defensa Judicial remitió como soporte de la acción de mejora i) el procedimiento GEJU-P008 Procedimiento de las acciones de tutela cuando la entidad es accionada actualizado Versión 002 de fecha 19/12/2022, incluyendo lo relacionado con el registro de los correos electrónicos de los despachos judiciales y de la Entidad emitidos y/o recibidos en el marco de la gestión adelantada respecto de las acciones de tutela en las que la Entidad es accionada y ii) la precisión en relación con la importancia y necesidad de asociar al procedimiento objeto de actualización, la herramienta de control documentada en el formato GEJU-F-047_x000a_Reporte acciones de tutela versión 001 de fecha 27/07/2022, con el fin de atacar las causas originadoras del incumplimiento del que trata la No Conformidad 3727._x000a__x000a_De manera adicional, es importante mencionar que de acuerdo con el Plan Anual de Auditoría de la Oficina de Control Interno para la vigencia 2022, esta oficina ejecutó la auditoría, entre otros, al procedimiento interno denominado “Acciones de tutela cuando la Entidad es Accionada” documentado en el_x000a_procedimiento con código GEJU-P-008, Versión 001 del 27/09/2017, para la cual no se evidenció incumplimiento sobre la materia por parte del Grupo Interno de Trabajo de Defensa Judicial y por lo tanto no se formularon No Conformidades. De esto se concluye que i) desapareció la causa de hecho y que ii) no hay repetición de las causas identificadas en la No Conformidad No. 3727, teniendo en cuenta que, tal y como consta en el informe de auditoría de la vigencia 2022, no se evidenció incumplimiento relacionado con las causas indicadas en el informe de auditoría de la vigencia 2019._x000a__x000a_Por lo expuesto anteriormente, la Oficina de Control Interno declara efectivo el Plan de Mejoramiento propuesto para la No Conformidad No. 3727. (Keiri Yulith Araújo Rodríguez)"/>
    <s v="08/08/2019 Mediante correo de 08/08/2019 (OCI55) se indicó al GIT Defensa Judicial&quot;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quot;.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solicitó prórroga al 30/11/2022. Reportan formular solicitud que está en trámite de respuesta.  (Andrés Fernando Huérfano Huérfano)_x000a__x000a_09/12/2022 06/12/2022. Se envía reporte de seguimiento a la Vicepresidencia Jurídica. Vencido desde 30/11/2022.  (Andrés Fernando Huérfano Huérfano)_x000a__x000a_15/12/2022 Mediante memorando No. 20227010154623 de 13/12/2023, se solicitó prórroga hasta el 31/01/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2/03/2023 Mediante correo electrónico solicité a los responsables la remisión de los soportes que evidencian el cumplimiento de las Unidades de Medida propuestas para la No Conformidad, teniendo en cuenta que se encuentra en estado vencida.  (Keiri Yulith Araújo Rodríguez)_x000a__x000a_4/04/2023 Mediante memorando interno con radicado 20237010049553 del 30/03/2023, la Vicepresidencia Jurídica solicitó a la OCI prórroga hasta el 30/05/2023 para cumplir con el Plan de Mejoramiento propuesto. Mediante radicado 20231020050563 del 3 de abril de 2023 la OCI informó a la Vicepresidencia Jurídica que concede la prórroga y además recomienda: i) adelantar acciones_x000a_de autocontrol y ii) analizar la viabilidad de estudiar si las mismas son efectivas o de lo contrario se sugiere reformularlas con el fin de evitar que persista la causa raíz, se generen oportunidades de mejora y se evite la posible materialización de riesgos.  (Keiri Yulith Araújo Rodríguez)_x000a__x000a_12/04/2023  -Modificación de fecha- Mediante correo electrónico el auditor solicita la modificación de la fecha de terminación, con base en la solicitud realizada por la dependencia mediante memorando No. 20237010049553 del 30 de mayo y respectiva aprobación por parte de la OCI mediante memorando No. 20231020050563 del 3 de abril de 2023. (2019)_x000a__x000a_2/06/2023 Mediante memorando interno radicado bajo No. 20237010078083 del 30/05/2023, el GIT de Defensa Judicial remitió los soportes que evidencian el cumplimiento de las acciones propuestas. (Keiri Yulith Araújo Rodríguez)_x000a__x000a_6/06/2023 Se efectuó análisis de efectividad del Plan de Mejoramiento. (Keiri Yulith Araújo Rodríguez)_x000a__x000a_6/06/2023 Mediante memorando interno con radicado No. 20231020082203 del 6/06/2023, la OCI informó al GIT  de Defensa Judicial sobre el cumplimiento al 100% y la declaratoria de efectividad del plan de mejoramiento. (Keiri Yulith Araújo Rodríguez)"/>
    <n v="1"/>
    <x v="0"/>
    <s v="Efectiva"/>
    <n v="6"/>
    <n v="2023"/>
    <d v="2019-07-02T00:00:00"/>
    <n v="1812"/>
    <s v="Auditoría Interna"/>
    <s v="https://anionline.sharepoint.com/:f:/s/PMPMotor/EmnOPxURfrxFjm91PfGEK6cBQFxD-u40J50SRzjhXryANQ?e=SvBoVL"/>
  </r>
  <r>
    <n v="3728"/>
    <n v="49"/>
    <x v="6"/>
    <s v="Se evidenció incumplimiento al contenido del procedimiento GEJU-P-008 (Versión 1) en lo que se refiere al adecuado y diligente seguimiento de las acciones de tutela identificadas en los numerales 4.5.2. y 4.5.3. de este informe, pudiendo configurarse con esto, riesgos en materia de defensa judicial, como el contenido en el numeral 2 del mapa de riesgos por proceso de la gestión jurídica, consistente en “indebida o inadecuada defensa judicial de la agencia”, puesto que, conforme lo encontrado tanto en los reportes proferidos por el GIT Defensa Judicial, como en los expedientes examinados, se notaron inconsistencias tanto de orden procedimental como de incorporación de datos que pueden generar el vencimiento de etapas o la ausencia de contradicción configurables en sanciones procesales.  "/>
    <s v="Deficiencias en gestión institucional y/o interinstitucional"/>
    <m/>
    <s v="Tutelas"/>
    <s v="Jurídico"/>
    <s v="GESTIÓN JURÍDICA"/>
    <x v="1"/>
    <s v="Grupo Interno de Trabajo Defensa Judicial"/>
    <s v="Keiri Yulith Araújo Rodríguez"/>
    <s v="Junio de 2019"/>
    <s v="JUNIO"/>
    <n v="2019"/>
    <m/>
    <m/>
    <s v="Acción correctiva y preventiva"/>
    <s v="Radicado No. 20197010129203 de 02/09/2019. A. Preventiva. 1. Actualizar el procedimiento GEJU-P-008, estableciendo con claridad los registros de las actuaciones que_x000a_permita un seguimiento concreto y documentado de cada expediente en el que se consigne de forma específica y estandarizada la información que se considere necesaria para identificar el estado de la misma. 2. Diseñar y adoptar a través del Sistema Integrado de 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_x000a_2019. "/>
    <d v="2019-04-09T00:00:00"/>
    <d v="2023-06-30T00:00:00"/>
    <m/>
    <s v="08/08/2019 Mediante correo de 08/08/2019 (OCI55) se indicó al GIT Defensa Judicial&quot;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quot;.  (Andrés Fernando Huérfano Huérfano)_x000a__x000a_23/01/2020 23/01/2020. Se envió correo a la dependencia responsable (OCI01) informando sobre el vencimiento próximo.  (Andrés Fernando Huérfano Huérfano)_x000a__x000a_05/05/2020 Mediante radicado 20207010057823 de 21/04/2020, solicita prórroga del plazo para cumplimiento de la meta hasta 30/09/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reporta avance. Solicitaron prórroga para el 30/11/2022.  (Andrés Fernando Huérfano Huérfano)_x000a__x000a_09/12/2022 06/12/2022. Se envía reporte de seguimiento a la Vicepresidencia Jurídica. Vencido desde 30/11/2022.  (Andrés Fernando Huérfano Huérfano)_x000a__x000a_15/12/2022 Mediante memorando No. 20227010154623 de 13/06/2023, se solicitó prórroga hasta el 30/06/2023. Se informó sobre el seguimiento. Se aplica al avance actual. Está en trámite varias UM. (Andrés Fernando Huérfano Huérfano)_x000a__x000a_15/12/2022 Mediante memorando No. 20227010154623 de 13/12/2022, se solicitó prórroga hasta el 30/06/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_x000a__x000a_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_x000a__x000a_5/07/2023 Mediante correo electrónico del 30 de junio de 2023 la OCI aceptó la solicitud de prórroga solicitada hasta el 1 de julio de 2023. (Keiri Yulith Araújo Rodríguez)_x000a__x000a_5/07/2023 Mediante correo electrónico del 30 de junio de 2023 la OCI aceptó la solicitud de prórroga solicitada hasta el 1 de julio de 2023 (Keiri Yulith Araújo Rodríguez)_x000a__x000a_5/07/2023 Mediante memorando interno con radicado No. 20237010096713 del 1 de julio de 2023 el GIT de Defensa Judicial remitió a la OCI los soportes de cumplimiento del Plan de Mejora propuesto. (Keiri Yulith Araújo Rodríguez)"/>
    <n v="1"/>
    <x v="2"/>
    <m/>
    <n v="7"/>
    <n v="2023"/>
    <d v="2019-07-02T00:00:00"/>
    <n v="1812"/>
    <s v="Auditoría Interna"/>
    <s v="https://anionline.sharepoint.com/:f:/s/PMPMotor/EuDyedVVf9xEkrrfqztmH_cBrsVHAI1lIEUbPfu426jQ1A?e=3BBad4"/>
  </r>
  <r>
    <n v="3729"/>
    <n v="50"/>
    <x v="6"/>
    <s v="7.3.1_x0009_Se evidenció el incumplimiento del instructivo asociado a la elaboración, actualización y seguimiento del plan estratégico, plan de acción y plan operativo (SEPG-I-008) en los siguientes criterios:_x000d__x000a__x000d__x000a_a._x0009_Capítulo 4.1 página 6: De acuerdo con las funciones establecidas para el Grupo Interno de Trabajo de Planeación, este debe: “…Elaborar la presentación del Plan Estratégico de la Entidad para los siguientes 4 años y publicar en la página web de la Entidad para ponerlo a consideración de las partes interesadas…” _x000d__x000a__x000d__x000a_b._x0009_Capítulo 4.2 página 9: La coordinación del Grupo Interno de Planeación, debe: “…Elaborar el documento oficial se seguimiento del plan estratégico y el plan de acción para la siguiente vigencia y publicarlos en la página web de la Entidad para ponerlo a consideración de las partes interesadas…”_x000d__x000a__x000d__x000a_c._x0009_Capítulo 4.1 página 6: La coordinación del Grupo Interno de planeación, debe: “Elaborar la resolución de aprobación del Plan Estratégico; Enviar la resolución para aprobación y firma del presidente de la Agencia Nacional de Infraestructura; publicar la resolución de aprobación y el plan estratégico en la página web…”"/>
    <s v=""/>
    <m/>
    <m/>
    <s v="Administrativo"/>
    <s v="SISTEMA ESTRATÉGICO DE PLANEACIÓN Y GESTIÓN"/>
    <x v="7"/>
    <s v="Grupo Interno de Trabajo Planeación"/>
    <s v="Yuly Andrea Ujueta Castillo "/>
    <s v="Junio de 2019"/>
    <s v="JUNIO"/>
    <n v="2019"/>
    <m/>
    <m/>
    <s v="Acción correctiva y preventiva"/>
    <s v="Mediante memorando interno bajo el número de radicado 20196010113593 del 31 de julio del presente año, la Vicepresidencia de planeación, riesgos y entorno, informó el plan de mejoramiento para tratar la no conformidad. A continuación se relacionan las acciones de mejora propuestas que componen el plan de mejoramiento:_x000a_1._x0009_Revisión y ajuste del instructivo  “elaboración, actualización y seguimiento del plan estratégico, plan de acción y plan operativo (SEPG-I-008)”. Fecha de cumplimiento: 31 de marzo de 2020._x000a_2._x0009_Realizar la logística de la jornada de planeación estratégica 2020, fecha de cumplimiento: 30 de septiembre de 2019._x000a_3._x0009_Realizar jornada de planeación estratégica 2020, fecha de cumplimiento: 31 de diciembre de 2019._x000a_4._x0009_Publicar planeación estratégica 2020 en la página web, para recibir comentarios de la ciudadanía y partes interesadas, fecha de cumplimiento: 12 de enero de 2020._x000a_De acuerdo con la información anterior, se realizará seguimiento en el mes de septiembre con el fin de verificar el cumplimiento de la primera acción propuesta."/>
    <d v="2019-02-08T00:00:00"/>
    <d v="2020-03-31T00:00:00"/>
    <m/>
    <s v="12/12/2019 de acuerdo con el reporte de seguimiento realizado por el Grupo Interno de Trabajo de Planeación, radicado bajo el número 20196010184913 del 2 de diciembre de 2019, se reportan los siguientes avances con respecto al plan de acción propuesto:_x000a_1.Revisión y ajuste del instructivo: se solicita realizar el cambio de la fecha de cumplimiento de esta actividad para el 31 de marzo de 2020. Se realizan los ajustes pertinentes._x000a_2. Se adelantó la logística para la jornada de planeación estratégica la cual concluirá con la jornada con la alta dirección los días 16 y 17 de diciembre de 2019._x000a_3. La planeación estratégica con la alta dirección se realizará los días 16 y 17 de diciembre del presente año. Estas dos últimas actividades se encuentran dentro del tiempo programado para su cumplimiento._x000a__x000a_De acuerdo con lo anterior, se evidenció el cumplimiento de una de las cuatro actividades propuestas en el plan e acción. Por esta razón se registra un avance del 25% en esta no conformidad (Yuly Andrea Ujueta Castillo )_x000a__x000a_26/05/2020 Se solicitó a los responsables, a través de correo electrónico del 14 de mayo del presente año, reportar los avances y ajustar las fechas de cumplimiento de las acciones de mejora. (Yuly Andrea Ujueta Castillo )_x000a__x000a_25/06/2020 25/06/2020: Se realizó seguimiento al cumplimiento de las actividades formuladas por el responsable para tratar esta no conformidad. Se evidenció que el instructivo asociado a la elaboración, actualización y seguimiento del plan estratégico, plan de acción y plan operativo, fue actualizado en el mes de septiembre de 2019. Sin embargo en comunicado recibido el 2 de diciembre de 2019, se solicito por parte del responsable aplazar esta actividad al 30 de marzo de 2020, debido a que se realizarán otros ajustes al instructivo._x000d__x000a__x000d__x000a_Por otra parte, se evidenció en el acta No. 63 del Comité de gestión y desempeño del mes de diciembre, el cumplimiento de las acciones correspondientes a realizar la logística de la jornada de planeación estratégica 2020 y realizar la jornada de planeación estratégica 2020._x000d__x000a__x000d__x000a_ De igual manera, se evidenció en la página web de la entidad la publicación de plan estratégico y plan de acción de la Entidad en los siguientes vínculos: _x000d__x000a_https://www.ani.gov.co/planes/plan-de-accion-ani-21716_x000d__x000a_https://www.ani.gov.co/planes/plan-estrategico-ani-21715_x000d__x000a__x000d__x000a_Por lo anterior, se dio cumplimiento a las actividades 2 y 3 formuladas en este plan de acción. Por lo anterior, se avance a un 50% de cumplimiento teniendo en cuenta que se han cumplido al 100% dos de las cuatro actividades propuestas_x000d__x000a__x000d__x000a_Se solicita al GIT de planeación reporte de avance de las actividades correspondientes a la actualización del instructivo “elaboración, actualización y seguimiento del plan estratégico, plan de acción y plan operativo (SEPG-I-008)” y Publicar planeación estratégica 2020 en la página web, para recibir comentarios de la ciudadanía y partes interesadas._x000d__x000a__x000d__x000a_Se encuentra pendiente confirmar, si el plan estratégico se encuentra aprobado por el Consejo Directivo y si se generó la resolución. (Yuly Andrea Ujueta Castillo )_x000a__x000a_27/07/2020 se recibió correo electrónico el 30 de junio del presente año, donde se informa el cumplimiento de las actividades señaladas anteriormente de la siguiente manera: _x000d__x000a__x000d__x000a_Se realizó la actualización del instructivo “elaboración, actualización y seguimiento del plan estratégico, plan de acción y plan operativo (SEPG-I-008)”. Se verificó en la página web de la Entidad y se encontró que la última actualización de este documento fue el 17 de septiembre de 2019._x000d__x000a__x000d__x000a_En cuanto a la actividad asociada a “Publicar planeación estratégica 2020 en la página web, para recibir comentarios de la ciudadanía y partes interesadas”, se informó que este plan se encuentra publicado en la página web de la Entidad en el siguiente vinculo: https://www.ani.gov.co/planes/plan-estrategico-ani-21715_x000d__x000a__x000d__x000a_Se evidenció a través de la Resolución 20206010009625 del 14 de julio del presente año, la adopción de la nueva misión, visión, así como el plan de acción para la vigencia 2020 de la ANI._x000d__x000a__x000d__x000a_Por lo anterior, se evidenció el cumplimiento de los planes de mejoramiento propuesto y se procede al cierre de la no conformidad. (Yuly Andrea Ujueta Castillo )"/>
    <n v="1"/>
    <x v="0"/>
    <m/>
    <n v="7"/>
    <n v="2020"/>
    <d v="2019-07-02T00:00:00"/>
    <n v="1812"/>
    <s v="Auditoría Interna"/>
    <m/>
  </r>
  <r>
    <n v="3730"/>
    <n v="51"/>
    <x v="6"/>
    <s v="No se evidenció que la Interventoría elabore o actualice el inventario del proyecto; sin embargo, esto hace parte de dos de sus obligaciones contractuales consignadas en el Anexo 4 del contrato de interventoría, numeral 5.3.2, literal b, que se citan a continuación:_x000d__x000a_“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NACIONAL DE INFRAESTRUCTURA en todo momento.”_x000d__x000a_“Adicional a lo anterior, se deberá actualizar el inventario férreo conforme a lo descrito en el punto anterior, de los tramos férreos que se encuentren pendientes de terminar su rehabilitación o construcción y en servicio u operación”"/>
    <s v=""/>
    <m/>
    <m/>
    <s v="Técnico"/>
    <s v="GESTIÓN CONTRACTUAL Y SEGUIMIENTO DE PROYECTOS DE INFRAESTRUCTURA DE TRANSPORTE"/>
    <x v="4"/>
    <s v="Férreo Pacifico"/>
    <s v="Carlos Felipe Sánchez Pinzón"/>
    <s v="Abril de 2019"/>
    <s v="ABRIL"/>
    <n v="2019"/>
    <m/>
    <m/>
    <s v="Acción correctiva"/>
    <s v="La Supervisión aclara que la obligación de la Interventoría consiste en actualizar el inventario presentado por el Concesionario cada vez que haya cambios en el mismo, lo cual a la fecha no ha sucedido. Con el fin de demostrar el seguimiento que la Interventoría ha hecho al inventario del proyecto, la Interventoría presentará una comunicación con el resumen de su gestión a la fecha."/>
    <d v="2019-12-07T00:00:00"/>
    <d v="2019-07-31T00:00:00"/>
    <m/>
    <s v="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25/10/2019 En reunión del 25/10/2019, la Supervisión presenta el informe con radicado ANI No. 20194090790172 del 31/07/2019 de la Interventoría Consorcio Trenes del Pacífico, en la que se reporta la gestión de la Interventoría para dar cumplimiento a su obligación de actualizar el inventario férreo del proyecto férreo concesionado cada vez que haya cambios en el mismo, para lo que a lo largo de su contrato ha solicitado al Concesionario la actualización del inventario correspondiente a los años 20216, 2017 y 2018._x000d__x000a__x000d__x000a_En consecuencia, se evidencia la ejecución de acciones de mejoramiento asociadas a la no conformidad No. 3730, por lo que se le da cierre en el plan de mejoramiento por procesos de la Entidad._x000d__x000a_ (Carlos Felipe Sánchez Pinzón)"/>
    <n v="1"/>
    <x v="0"/>
    <m/>
    <n v="10"/>
    <n v="2019"/>
    <s v="13/05/2019"/>
    <n v="1862"/>
    <s v="Auditoría Interna a Proyectos"/>
    <m/>
  </r>
  <r>
    <n v="3731"/>
    <n v="52"/>
    <x v="6"/>
    <s v="No se evidenció que la Interventoría elabore y actualice un inventario socioeconómico en torno al proyecto; sin embargo, esta es una de sus obligaciones contractuales, consignada en el Anexo 4 del contrato de interventoría, numeral 5.3.3, literal d, la cual se cita a continuación:_x000d__x000a_“Realizar un inventario Socioeconómico sobre la industria, agroindustria y comercio asentado alrededor del derecho de vía, actualizable anualmente.”"/>
    <s v=""/>
    <m/>
    <m/>
    <s v="Técnico"/>
    <s v="GESTIÓN CONTRACTUAL Y SEGUIMIENTO DE PROYECTOS DE INFRAESTRUCTURA DE TRANSPORTE"/>
    <x v="4"/>
    <s v="Férreo Pacifico"/>
    <s v="Adriana Barrios Rodríguez"/>
    <s v="Abril de 2019"/>
    <s v="ABRIL"/>
    <n v="2019"/>
    <m/>
    <m/>
    <s v="Acción preventiva"/>
    <s v="1._x0009_Presentar el informe de la Interventoría Consorcio Trenes del Pacífico en el cual explique las razones por las cuales dicha obligación no aplica para una Interventoría del modo férreo._x000a_2._x0009_Presentar el informe del análisis al interior del equipo de seguimiento del proyecto, en el cual se presenten conclusiones relacionadas con el cumplimiento de la obligación de la Interventoría Consorcio Trenes del Pacífico de hacer un inventario socioeconómico._x000a_3._x0009_Presentar el informe de la Interventoría Consorcio Concesión Férreo en el cual se revise la aplicabilidad en el modo férreo de las obligaciones establecidas en el anexo de metodología y plan de cargas de trabajo del contrato 518 de 2019._x000a_4._x0009_Presentar el informe del análisis al interior del equipo de seguimiento del proyecto, en el cual se presenten conclusiones relacionadas con el numeral anterior del plan de mejoramiento."/>
    <d v="2019-12-07T00:00:00"/>
    <d v="2020-08-31T00:00:00"/>
    <m/>
    <s v="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25/10/2019 En reunión del 25/10/2019, La Supervisión informa que la Interventoría Consorcio Trenes del Pacífico se encuentra preparando un informe para explicar las razones por las cuales dicha obligación no aplica para una Interventoría del modo férreo. Además, informa que la nueva Interventoría, Consorcio Concesión Férreo preparará un informe en el cual se revise la aplicabilidad en el modo férreo de las obligaciones establecidas en el anexo de metodología y plan de cargas de trabajo del contrato 518 de 2019._x000a__x000a_En este sentido, se solicita reformular y reprogramar el plan de mejoramiento_x000a_Fecha de finalización: 02 de marzo de 2020._x000a_ (Carlos Felipe Sánchez Pinzón)_x000a__x000a_10/07/2020 El 20 de abril de 2020 la OCI envió un correo electronico a la Supervisión solicitando el envío de las evidencias de las acciones de mejora visto que el Plan de Mejoramiento venció el 2 de marzo de 2020. _x000a__x000a_El 29 de abril de 2020 la OCI envió el correo nuevamente visto que no se obtuvo respuesta. _x000a__x000a_El 29 de abril de 2020 la Supervisión respondió solicitando la posibilidad de modificar la fecha del PMP, a lo cual la OCI informó la metodología que se aplica para realizar esta acción, como respuesta la Supervisión envió un correo electrónico tomando un nuevo compromiso respecto a las acciones de mejora 3 y 4 del Plan de Mejoramiento, solicitando como nueva fecha de finalización el 30 de junio de 2020. _x000a__x000a_El 9 de julio de 2020 se envía correo a la Supervisión evidenciando que el 30 de junio de 2020 venció la fecha de terminación del Plan de Mejoramiento, por lo cual se solicita el envío de las evidencias correspondientes. (Adriana Barrios Rodríguez)_x000a__x000a_22/07/2020 el 15 de julio la Supervisión remitió el oficio con Rad ANI N. 20203070199101 para el Consorcio Concesión Ferreo, solicitando la realización del informe de acción de mejora para la NC 3731, da al concesionario un plazo de 3 días hábiles para la respuesta. (Adriana Barrios Rodríguez)_x000a__x000a_28/07/2020 28/07/2020: se recibe memorando con Rad ANI N. 20203070093203 del 27 de julio de 2020 por parte de la supervisión en donde se presenta el avance del plan de mejoramiento a la fecha y comunican que harán el envío de los demás soportes requeridos por el PMP para el 31 de julio de 2020 (Adriana Barrios Rodríguez)_x000a__x000a_31/07/2020 La OCI responde con radicado ANI N. 20201020095283 del 31 de julio de 2020 a la supervisión notificando un avance del 50% en el Plan de Mejoramiento por Procesos de la Entidad, visto que han sido enviadas las evidencias de las acciones de mejora 1 y 2, y se establece como nueva fecha de finalización del PMP para el próximo 21 de agosto de 2020. (Adriana Barrios Rodríguez)_x000a__x000a_22/09/2020 El 17 de septiembre de 2020 se recibe el memorando 20203070115123 por parte de la Supervisión evidenciando el cumplimiento de las acciones de mejora 3 y 4 por lo cual se procede a cerrar la No Conformidad, informando a la Supervisión a través del memorando 20201020116523 del 22 de septiembre de 2020 (Adriana Barrios Rodríguez)"/>
    <n v="1"/>
    <x v="0"/>
    <m/>
    <n v="9"/>
    <n v="2020"/>
    <s v="13/05/2019"/>
    <n v="1862"/>
    <s v="Auditoría Interna a Proyectos"/>
    <m/>
  </r>
  <r>
    <n v="3732"/>
    <n v="53"/>
    <x v="6"/>
    <s v="Teniendo en cuenta los incumplimientos alertados por la Interventoría, en relación con la falta de presentación de informes de cumplimiento ambiental por parte de Tren de Occidente S.A. a la Autoridad Ambiental (a partir de los cuales evidencia el cumplimiento de las disposiciones ambientales aplicables), no se evidenciaron acciones por parte de la Entidad para conminar al contratista al cumplimiento de sus obligaciones enmarcadas en el acuerdo décimo tercero del acuerdo conciliatorio del 01 de febrero de 2018, el cual se cita a continuación:_x000d__x000a_“TDO mantiene la obligación de adelantar la gestión ambiental necesaria para culminar las obligaciones ambientales pendientes, incluyendo los cobros por evaluación y seguimiento y demás obligaciones pendientes con la Autoridad Nacional de Licencias Ambientales- ANLA._x000d__x000a_TDO deberá dar cumplimiento a las obligaciones del Plan de Manejo Ambiental y licenciamiento de las variantes que se exponen a continuación: (…)_x000d__x000a_Será responsabilidad de TDO, por su cuenta y riesgo, adelantar las actividades y obras objeto del presente Acuerdo Conciliatorio, según lo establecido en las Licencias y Permisos Ambientales y garantizar que el Proyecto, en sus diferentes etapas, cumpla con la Ley Aplicable de carácter ambiental.”_x000d__x000a_Como parte del proceso de socialización previa de la no conformidad por parte de la Oficina de Control Interno y respuesta por parte de la Supervisión, esta última solicitó a la Sociedad TDO el cumplimiento ambiental asociado con las alertas de la Interventoría, frente a lo cual TDO respondió demostrando su gestión, concluyendo que se está dando cumplimiento a las disposiciones ambientales señaladas._x000d__x000a_Al respecto, la Oficina de Control Interno considera que esta gestión hace parte de las acciones de mejoramiento de la supervisión frente a la no conformidad; sin embargo, por sí sola no evidencia que se haya superado la dificultad señalada, pues no se evidencia un pronunciamiento de la supervisión ni la posición de la interventoría, así como tampoco se evidencian acciones para prevenir que se vuelvan a materializar situaciones como la señalada._x000d__x000a_En consecuencia, esta no conformidad se mantiene, con el fin de evidenciar la implementación de un plan de mejoramiento completo que incluya la totalidad de acciones correctivas y preventivas necesarias."/>
    <s v=""/>
    <m/>
    <m/>
    <s v="Técnico"/>
    <s v="GESTIÓN CONTRACTUAL Y SEGUIMIENTO DE PROYECTOS DE INFRAESTRUCTURA DE TRANSPORTE"/>
    <x v="4"/>
    <s v="Férreo Pacifico"/>
    <s v="Carlos Felipe Sánchez Pinzón"/>
    <s v="Abril de 2019"/>
    <s v="ABRIL"/>
    <n v="2019"/>
    <m/>
    <m/>
    <m/>
    <s v="1. Solicitar al Concesionario (TDO) un informe de cumplimiento de las obligaciones ambientales consignadas en el Acuerdo décimo tercero del Acuerdo conciliatorio del 01 de febrero de 2018._x000a_2. Solicitar a la Interventoría su concepto sobre el cumplimiento ambiental reportado por el Concesionario._x000a_3. Solicitar al Concesionario atender las observaciones del Interventor sobre el informe de cumplimiento de las disipaciones ambientales en cabeza del Concesionario._x000a_4. Evidenciar mediante concepto de la Interventoría que el Concesionario está dando cumplimiento a las obligaciones ambientales consignadas en el Acuerdo décimo tercero del Acuerdo conciliatorio del 01 de febrero de 2018."/>
    <d v="2019-06-01T00:00:00"/>
    <d v="2019-07-22T00:00:00"/>
    <m/>
    <s v="04/07/2019 Se formuló un plan de mejoramiento por parte de la Supervisión, en el cual se da cuenta de la gestión realizada a la fecha y se formulan las demás acciones de mejoramiento para superar las dificultades señaladas en la no conformidad. (Carlos Felipe Sánchez Pinzón)_x000a__x000a_25/10/2019 En reunión del 25/10/2019, la Supervisión presenta el comunicado de la Interventoría Consorcio Tren de Occidente con radicado ANI No. 20194090969752, en el cual se hace seguimiento a las obligaciones ambientales del Contratista Trenes del Pacífico y da su concepto evidenciando el cumplimento en materia ambiental del Acuerdo Conciliatorio del 01 de febrero de 2018. Con esto, se evidencia el cumplimiento de las acciones de mejoramiento y se da cierre a la no conformidad No. 3732 en el plan de mejoramiento por procesos de la Entidad. (Carlos Felipe Sánchez Pinzón)"/>
    <n v="1"/>
    <x v="0"/>
    <m/>
    <n v="10"/>
    <n v="2019"/>
    <s v="13/05/2019"/>
    <n v="1862"/>
    <s v="Auditoría Interna a Proyectos"/>
    <m/>
  </r>
  <r>
    <n v="3733"/>
    <n v="54"/>
    <x v="6"/>
    <s v="1._x0009_No se evidenció que la interventoría actualice su página web. Teniendo en cuenta que esta información está dispuesta al público, se aumenta el riesgo de tener información incongruente o no actualizada y de incumplir el artículo tercero de la Ley 1712 de 2014, respecto a algunos de los principios allí señalados:_x000d__x000a_“Ley 1712 de 2014, ARTÍCULO 3o. OTROS PRINCIPIOS DE LA TRANSPARENCIA Y ACCESO A LA INFORMACIÓN PÚBLICA. En la interpretación del derecho de acceso a la información se deberá adoptar un criterio de razonabilidad y proporcionalidad, así como aplicar los siguientes principios:_x000d__x000a_Principio de transparencia. Principio conforme al cual toda la información en poder de los sujetos obligados definidos en esta ley se presume pública, en consecuencia de lo cual dichos sujetos están en el deber de proporcionar y facilitar el acceso a la misma en los términos más amplios posibles y a través de los medios y procedimientos que al efecto establezca la ley, excluyendo solo aquello que esté sujeto a las excepciones constitucionales y legales y bajo el cumplimiento de los requisitos establecidos en esta ley…_x000d__x000a_…Principio de eficacia. El principio impone el logro de resultados mínimos en relación con las responsabilidades confiadas a los organismos estatales, con miras a la efectividad de los derechos colectivos e individuales._x000d__x000a_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_x000d__x000a_Principio de la divulgación proactiva de la información. El derecho de acceso a la información no radica únicamente en la obligación de dar respuesta a las peticiones de la sociedad, sino también en el deber de los sujetos obligados de promover y generar una cultura de transparencia, lo que conlleva la obligación de publicar y divulgar documentos y archivos que plasman la actividad estatal y de interés público, de forma rutinaria y proactiva, actualizada, accesible y comprensible, atendiendo a límites razonables del talento humano y recursos físicos y financieros…”_x000d__x000a_"/>
    <s v=""/>
    <m/>
    <m/>
    <s v="Administrativo"/>
    <s v="GESTIÓN CONTRACTUAL Y SEGUIMIENTO DE PROYECTOS DE INFRAESTRUCTURA DE TRANSPORTE"/>
    <x v="0"/>
    <s v="4G- Segunda Ola - Autopista Mar 2."/>
    <s v="Mary Alexandra Cuenca Noreña"/>
    <s v="Junio de 2019"/>
    <s v="JUNIO"/>
    <n v="2019"/>
    <m/>
    <m/>
    <s v="Acción correctiva"/>
    <s v="Actualización de la pagina web de la interventoría. "/>
    <d v="2019-05-09T00:00:00"/>
    <d v="2019-10-09T00:00:00"/>
    <m/>
    <s v="_x000a__x000a_05/09/2019 05/09/2019 – Mediante correo electrónico el 16/08/2019 la interventoría allego a esta oficina el plan de mejora y el estado de la no conformidad. Se evidencia que la pagina web se actualizo atendiendo la no conformidad y dándole cumplimiento a la misma. (100%).  (Mary Alexandra Cuenca Noreña)"/>
    <n v="1"/>
    <x v="0"/>
    <m/>
    <n v="9"/>
    <n v="2019"/>
    <d v="2019-07-02T00:00:00"/>
    <n v="1812"/>
    <s v="Auditoría Interna a Proyectos"/>
    <m/>
  </r>
  <r>
    <n v="3734"/>
    <n v="55"/>
    <x v="6"/>
    <s v="Se evidenció incumplimiento en cuanto a la periodicidad de la  publicación de la “Revista Digital”, toda vez que en la política de comunicación interna se indicó una periodicidad mensual, y únicamente se publicaron siete (7) ediciones de la revista y no doce (12) como se había previsto inicialmente.  "/>
    <s v=""/>
    <m/>
    <m/>
    <s v="Administrativo"/>
    <s v="GESTIÓN DE LA INFORMACIÓN Y COMUNICACIONES"/>
    <x v="6"/>
    <s v="Oficina de comunicaciones"/>
    <s v="Luz Mary Hernández Villadiego"/>
    <s v="Junio de 2019"/>
    <s v="JUNIO"/>
    <n v="2019"/>
    <m/>
    <m/>
    <s v="Acción correctiva y preventiva"/>
    <s v="En reunión sostenida con el área de Gestión de Calidad, se definió convertir las políticas de la oficina de comunicaciones en instructivos teniendo en cuenta que el contenido es muy extenso y especifico. _x000d__x000a__x000d__x000a_Adicionalmente, en el nuevo instructivo de comunicaciones internas se redefinió la periodicidad de la publicación de la revista interna, la cual establece: “bimensual coordinada por la Oficina de Comunicaciones con el apoyo y participación de los agentes de comunicación definidos por los responsables de las diferentes Vicepresidencias, Equipos o Grupos Internos de Trabajo”._x000d__x000a__x000d__x000a_Nota: Teniendo en cuanta que los profesionales que integran la Oficina de Comunicaciones son contratista y que dichos contratos comienzan a finales de enero y principios de febrero de cada año, la edición de las revistas se contará a partir de febrero. _x000d__x000a_"/>
    <d v="2019-09-08T00:00:00"/>
    <d v="2019-12-08T00:00:00"/>
    <m/>
    <s v="_x000a__x000a_09/08/2019 Se consultó el soporte que informa lo relacionado con el nuevo instructivo de comunicación interna Código TPSC-I-006 -Versión: 001 de fecha 31/07/2019, donde se informa que la periodicidad de la revista digital será Bimensual. Página web:_x000d__x000a_https://www.ani.gov.co/sig/documentos-sig?title=interna_x000d__x000a_ (Luz Mary Hernández Villadiego)"/>
    <n v="1"/>
    <x v="0"/>
    <m/>
    <n v="8"/>
    <n v="2019"/>
    <d v="2019-07-02T00:00:00"/>
    <n v="1812"/>
    <s v="Auditoría Interna"/>
    <m/>
  </r>
  <r>
    <n v="3735"/>
    <n v="56"/>
    <x v="6"/>
    <s v="La entidad no estableció de manera formal una política de vocería, al igual que los relacionado con un proceso y procedimiento, de acuerdo a los criterios señalados en la política de comunicación externa."/>
    <s v=""/>
    <m/>
    <m/>
    <s v="Administrativo"/>
    <s v="GESTIÓN DE LA INFORMACIÓN Y COMUNICACIONES"/>
    <x v="6"/>
    <s v="Oficina de comunicaciones"/>
    <s v="Luz Mary Hernández Villadiego"/>
    <s v="Junio de 2019"/>
    <s v="JUNIO"/>
    <n v="2019"/>
    <m/>
    <m/>
    <s v="Acción correctiva y preventiva"/>
    <s v="En los instructivos de comunicación interna y externa se actualizaron los lineamientos relacionados con la vocería de la entidad, lo cual hace referencia a las recomendaciones a tener en cuenta en temas de vocería. "/>
    <d v="2019-09-08T00:00:00"/>
    <d v="2019-12-08T00:00:00"/>
    <m/>
    <s v="_x000a__x000a_09/08/2019 En el nuevo instructivo de vocería Código: TPSC-I-006 (Comunicación Interna), Versión: 001 de Fecha 31/07/2019, se revisó lo relacionado con el tema de voceros internos, de igual forma se sonsultó lo relacionado con el instructivo Externa, Código: TPSC-I-007, Versión: 001 de fecha 31/07/2019, numeral 4.11 (Vocería).https://www.ani.gov.co/sites/default/files/sig/tpsc-i-006_instructivo_comunicacion_interna_v1.pdf- https://www.ani.gov.co/sites/default/files/sig//tpsc-i-007_instructivo_comunicacion_externa_v1.pdf (Luz Mary Hernández Villadiego)"/>
    <n v="1"/>
    <x v="0"/>
    <m/>
    <n v="8"/>
    <n v="2019"/>
    <d v="2019-07-02T00:00:00"/>
    <n v="1812"/>
    <s v="Auditoría Interna"/>
    <m/>
  </r>
  <r>
    <n v="3736"/>
    <n v="57"/>
    <x v="6"/>
    <s v="En la política de comunicación externa se determinó que la entidad debía contar con una firma de consultoría externa que la asesore en la aplicación de soluciones de comunicaciones, ofrezca consejos estratégicos permanentes para el diseño de la estrategia y ayude en la atención de necesidades coyunturales. Al respecto, no se evidenció un proceso para contratar la consultoría.  "/>
    <s v=""/>
    <m/>
    <m/>
    <s v="Administrativo"/>
    <s v="GESTIÓN DE LA INFORMACIÓN Y COMUNICACIONES"/>
    <x v="6"/>
    <s v="Oficina de comunicaciones"/>
    <s v="Luz Mary Hernández Villadiego"/>
    <s v="Junio de 2019"/>
    <s v="JUNIO"/>
    <n v="2019"/>
    <m/>
    <m/>
    <s v="Acción correctiva y preventiva"/>
    <s v="En el proceso de actualización del instructivo de comunicación externa, se ha decido eliminar este proceso por austeridad del gasto de acuerdo con los lineamientos de Presidencia de la Republica"/>
    <d v="2019-09-08T00:00:00"/>
    <d v="2019-12-08T00:00:00"/>
    <m/>
    <s v="_x000a__x000a_09/08/2019 Se consultó en el instructivo de comunicación Externa, Código: TPSC-I-007, Versión: 001 de fecha: 31/07/2019, que efectivamente se omitió lo relacionado con la firma de consultoría. https://www.ani.gov.co/sites/default/files/sig//tpsc-i-007_instructivo_comunicacion_externa_v1.pdf  (Luz Mary Hernández Villadiego)"/>
    <n v="1"/>
    <x v="0"/>
    <m/>
    <n v="8"/>
    <n v="2019"/>
    <d v="2019-07-02T00:00:00"/>
    <n v="1812"/>
    <s v="Auditoría Interna"/>
    <m/>
  </r>
  <r>
    <n v="3737"/>
    <n v="58"/>
    <x v="6"/>
    <s v="Se evidenció un periodo de más de un año, comprendido entre el 16 de mayo de 2018 y el 31 de mayo de 2019, a lo largo del cual la Interventoría alertó sobre un presunto incumplimiento por parte del Concesionario, sin que la Supervisión solicitara a la Vicepresidencia Jurídica el inicio de un proceso administrativo sancionatorio; esto hace parte de dos de sus funciones, consignadas en el Manual de seguimiento a proyectos e interventoría y supervisión contractual, sección 2.2.2, literales c y f, los cuales se citan a continuación:_x000d__x000a__x000d__x000a_“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_x000a_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ubrayado fuera del texto)._x000d__x000a__x000d__x000a_Adicionalmente, esta falta de oportunidad en la gestión de un presunto incumplimiento del Concesionario es contraría a los principios de celeridad y eficacia de la función administrativa definidos en el artículo 209 de la Constitución Política de Colombia."/>
    <s v=""/>
    <m/>
    <m/>
    <s v="Jurídico"/>
    <s v="GESTIÓN CONTRACTUAL Y SEGUIMIENTO DE PROYECTOS DE INFRAESTRUCTURA DE TRANSPORTE"/>
    <x v="0"/>
    <s v="IP accesos norte"/>
    <s v="Carlos Felipe Sánchez Pinzón"/>
    <s v="Julio de 2019"/>
    <s v="JULIO"/>
    <n v="2019"/>
    <m/>
    <m/>
    <s v="Acción preventiva"/>
    <s v="- Elaboración de Instructivo, por medio del cual se explique detalladamente el procedimiento que debe seguirse en casos de incumplimientos del Concesionario_x000a__x000a_- Apertura procedimiento sancionatorio"/>
    <s v="13/09/2019"/>
    <d v="2019-12-31T00:00:00"/>
    <m/>
    <s v="_x000a__x000a_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_x000d__x000a_Sobre la no conformidad No. 1 para la Supervisión:_x000d__x000a_1._x0009_Dado que se propone elaborar un instructivo “por medio del cual se explique detalladamente el procedimiento que debe seguirse en casos de incumplimientos del Concesionario”, se recomienda incluir otra acción en la cual se evidencie la implementación del instructivo, demostrando la efectividad de esta medida._x000d__x000a_2._x0009_Verificar que el manual propuesto no repita ni contradiga disposiciones ya especificadas en los manuales, procedimientos e instructivos internos de la ANI (e.g. GEJU-F-039 - Solicitud formal de inicio de procedimiento administrativo sancionatorio, GCSP-M-002 - Manual de seguimiento a proyectos e interventoría y supervisión contractual, GCSP-P-023 - Supervisión de proyectos de concesión modo carretero)._x000d__x000a_3._x0009_Formular una acción para evidenciar la gestión de la Supervisión para conminar al Concesionario al cumplimiento del plan de obras._x000d__x000a_ (Carlos Felipe Sánchez Pinzón)_x000a__x000a_4/02/2020 Mediante correo electrónico del 27 de enero de 2020, se recordó a la Supervisión que la fecha de finalización se encontraba vencida y se solicitó allegar los soportes ejecución de acciones de mejoramiento lo antes posible._x000d__x000a_Mediante correo electrónico del 4 de febrero de 2020 se reiteró la solicitud. (Carlos Felipe Sánchez Pinzón)_x000a__x000a_23/04/2020 Una vez revisada la información allegada mediante correo electrónico, se evidencia la ejecución de las acciones de mejoramiento relacionadas con la no conformidad No. 3737, por lo que procedemos a darle cierre en el plan de mejoramiento por procesos de la Entidad. (Carlos Felipe Sánchez Pinzón)"/>
    <n v="1"/>
    <x v="0"/>
    <m/>
    <n v="4"/>
    <n v="2020"/>
    <s v="25/07/2019"/>
    <n v="1789"/>
    <s v="Auditoría Interna a Proyectos"/>
    <m/>
  </r>
  <r>
    <n v="3738"/>
    <n v="59"/>
    <x v="6"/>
    <s v="Se evidenció que después de transcurridos 14 meses de que la Supervisión fuera alertada por la Oficina de Control Interno sobre los pasos a nivel irregulares con la vía férrea y su riesgo de seguridad vial, no se han tomado acciones que concluyan en la regularización de los pasos a nivel ni en garantizar condiciones seguras de operación férrea y carretera; esto hace parte de dos de sus funciones, consignadas en el Manual de seguimiento a proyectos e interventoría y supervisión contractual, sección 2.2.2, literal c:_x000d__x000a__x000d__x000a_“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_x000a__x000d__x000a_Adicionalmente, dentro de las funciones generales de la ANI, consignadas en el Decreto 4165 de 2011, Artículo 4 se encuentran las siguientes:_x000d__x000a__x000d__x000a_“15. Ejercer las potestades y realizar las acciones y actividades necesarias para garantizar la oportuna e idónea ejecución de los contratos a su cargo y para proteger el interés público, de conformidad con la ley._x000d__x000a_16. Supervisar, evaluar y controlar el cumplimiento de la normatividad técnica en los proyectos de concesión u otras formas de Asociación Público Privada a su cargo, de acuerdo con las condiciones contractuales.”_x000d__x000a__x000d__x000a_or otra parte, esta falta de oportunidad en la gestión de la Supervisión es contraría a los principios de celeridad y eficacia de la función administrativa definidos en el artículo 209 de la Constitución Política de Colombia."/>
    <s v="Deficiencias en gestión institucional y/o interinstitucional"/>
    <m/>
    <m/>
    <s v="Técnico"/>
    <s v="GESTIÓN CONTRACTUAL Y SEGUIMIENTO DE PROYECTOS DE INFRAESTRUCTURA DE TRANSPORTE"/>
    <x v="4"/>
    <s v="IP accesos norte"/>
    <s v="Adriana Barrios Rodríguez"/>
    <s v="Julio de 2019"/>
    <s v="JULIO"/>
    <n v="2019"/>
    <s v="20221020130173 del 27 de octubre de 2022"/>
    <s v="27/10/2022"/>
    <s v="Acción correctiva y preventiva"/>
    <s v="- Elaboración de documento de convivencia o protocolo entre los corredores ferreo y carretero para determinar las acciones que reguaricen los pasos ferreos existentes en el corredor a cargo del proyecto_x000a__x000a_- Mesas de trabajo mediante las cuales se implementará el documento propuesto."/>
    <s v="13/09/2019"/>
    <d v="2022-05-06T00:00:00"/>
    <s v="_x000a__x000a_2/11/2022 La Oficina de Control Interno remitió el memorando 20221020130173 del 27 de octubre de 2022 a la Vicepresidencia Ejecutiva, en donde se declaró la efectividad del plan de mejoramiento teniendo en cuenta que éste ataca la causa que dio origen a la formulación de la No conformidad, teniendo en cuenta que con la firma del protocolo de sistematización de cruces férreos se han tomado acciones que concluyan en la regularización de los pasos a nivel y en garantizar condiciones seguras de operación férrea y carretera. (Adriana Barrios Rodríguez)"/>
    <s v="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_x000a_Sobre la no conformidad No. 2 para la Supervisión:_x000a_1._x0009_Dado que se propone un “documento de convivencia o protocolo entre los corredores férreo y carretero para determinar las acciones que regularicen los pasos férreos  existentes en el corredor a cargo del proyecto”, se recomienda incluir una acción de mejoramiento a partir de la cual se evidencie la implementación de dicho documento, generando que se regularicen los pasos a nivel. (Carlos Felipe Sánchez Pinzón)_x000a__x000a_4/02/2020 Mediante correo electrónico del 27 de enero de 2020, se recordó a la Supervisión que la fecha de finalización se encontraba vencida y se solicitó allegar los soportes ejecución de acciones de mejoramiento lo antes posible._x000a_Mediante correo electrónico del 4 de febrero de 2020 se reiteró la solicitud. (Carlos Felipe Sánchez Pinzón)_x000a__x000a_23/04/2020 Una vez revisada la información allegada por correo electrónico, se evidencia que la fecha de finalización continúa vencida y que el plan de mejoramiento no está finalizado, por que se recomienda solicitar la modificación de la fecha de finalización, de manera justificada con base en la gestión de la supervisión. (Carlos Felipe Sánchez Pinzón)_x000a__x000a_22/05/2020 Mediante correo electrónico se insistió en la necesidad de solicitar modificación de la fecha de finalización vencida o allegar evidencia de la finalización de las acciones de mejoramiento. (Carlos Felipe Sánchez Pinzón)_x000a__x000a_12/06/2020 Mediante correo electónico se reiteró a la Suérvisión por tercera vez la necesidad de allegar evidencia de ejecución de las acciones de mejormaietno dada la fecha de finalización vencida o de reformular de manera justificada la fecha de finalización._x000a_Mediante correo electrónico la Supervisión informó que &quot;De acuerdo con lo que se ha venido trabajando , y los avances de depuración del documento de protocolo, se estima que para agosto 30 de 2020, se contará con la suscripción e implementación del mismo&quot;, en este sentido, se procedió a modificar la fecha de finalización en el plan de mejoramiento por procesos de la Entidad. (Carlos Felipe Sánchez Pinzón)_x000a__x000a_24/08/2020 Se recibe por correo eléctronico i) archivo pdf con los correos de seguimiento a la emisión del documento &quot;PROTOCOLO DE COOPERACIÓN PARA LA AUTOMATIZACIÓN, OPERACIÓN Y MANTENIMIENTO DE CUATRO (4) CRUCES FÉRREOS COMPARTIDOS ENTRE LA INFRAESTRUCTURA FERREA A CARGO DEL CONSORCIO IBINES Y SOCIEDAD CONCESIONARIA ACCESOS NORTE- ACCENORTE S.A.S&quot; ii) borrador en word del documento citado, se informa por correo eléctronico que esta documentación no daría por cerrado el PMP por lo cual se sugiere proponer una nueva fecha de finalización. (Adriana Barrios Rodríguez)_x000a__x000a_16/09/2020 Se recibe correo electrónico por parte de la Supervisión evidenciando que se está avanzando en el proceso de validación y revisión del documento &quot;PROTOCOLO DE COOPERACIÓN PARA LA AUTOMATIZACIÓN, OPERACIÓN Y MANTENIMIENTO DE CUATRO (4) CRUCES FÉRREOS COMPARTIDOS ENTRE LA INFRAESTRUCTURA FERREA A CARGO DEL CONSORCIO IBINES Y SOCIEDAD CONCESIONARIA ACCESOS NORTE- ACCENORTE S.A.S&quot; solicitando como nueva fecha de finalización del PMP el 15 de octubre de 2020, por lo cual se procede a modificar el plazo solicitado. (Adriana Barrios Rodríguez)_x000a__x000a_14/10/2020  -Modificación de fecha- Mediante correo electrónico del 14 de octubre de 2020 la Supervisión informó a la Oficina de Control Interno que la suscripción del protocolo oficial se encuentra en evaluación por parte del área jurídica, solicitando que se amplie el plazo del plan de mejoramiento hasta el 30 de diciembre de 2020. (Adriana Barrios Rodríguez)_x000a__x000a_21/12/2020  -Modificación de fecha- Mediante correo electrónico del 21 de diciembre de 2020 la Supervisión solicitó ampliación del plazo para cumplir con el plan de mejoramiento debido a que se tiene pendiente la suscripción del protocolo. (Adriana Barrios Rodríguez)_x000a__x000a_23/03/2021  -Modificación de fecha- Mediante correo electrónico del 19 de marzo de 2021 la Supervisión solicitó prórroga para cumplir con el plan de mejoramiento, hasta el 30 de junio de 2021, debido a análisis jurídicos que se adelantan respecto a la suscripción del documento al que hace referencia la primera acción de mejoramiento. (Adriana Barrios Rodríguez)_x000a__x000a_02/07/2021  -Modificación de fecha- Mediante correo electrónico del 1 de julio de 2021 la Supervisión solicita prórroga al plan de mejoramiento, hasta noviembre de 2021, debido a que se han presentado dificultades para dar cumplimiento al plan de mejoramiento debido a la situación a julio de 2021 del corredor férreo, que no cuenta con administrador. (Adriana Barrios Rodríguez)_x000a__x000a_01/12/2021  -Modificación de fecha- Mediante correo electrónico del 01/12/2021 la Supervisión de la IP Accesos Norte a la ciudad de Bogotá solicita prórroga para dar cumplimiento al plan de mejoramiento hasta el 30/01/2022. (Adriana Barrios Rodríguez)_x000a__x000a_14/02/2022  -Modificación de fecha- Mediante correo electrónico la Líder del Equipo de Coordinación y Seguimiento del proyecto informó que &quot;(...) la Concesión Accenorte S.AS. condicionó la firma del protocolo, en virtud de la suscripción de un otrosí al contrato de concesión el cual definiera la medición de indicadores en los cuatro cruces férreos a intervenir. Actualmente nos encontramos en solicitud de comité de contratación para presentar el borrador de Otrosí No.4 teniendo en cuenta esta observación.&quot; _x000d__x000a__x000d__x000a_Lo anterior dio lugar a que se solicitara prórroga para dar cumplimiento al plan de mejoramiento hasta el 30 de marzo de 2022. (Adriana Barrios Rodríguez)_x000a__x000a_08/04/2022  -Modificación de fecha- Mediante correos electrónicos del 07/04/2022 la Líder del Equipo de Coordinación y Seguimiento del Proyecto indicó que el documento de convivencia o protocolo entre los corredores ferreo y carretero se encuentra de firmas, solicitando prórroga para cumplir con el plan de mejoramiento hasta el 15/04/2022._x000d__x000a__x000d__x000a_ (Adriana Barrios Rodríguez)_x000a__x000a_27/04/2022  -Modificación de fecha- Mediante correo electrónico del 18 de abril de 2022, la Líder del Equipo de Coordinación y Seguimiento, atendiendo las alertas de la Oficina de Control Interno, informó:_x000d__x000a__x000d__x000a_&quot;Como lo indique mediante correo electrónico del día 07 de abril de 2022, les comento que el documento ya fue firmado por los contratistas y por el vicepresidente de Gestión Contractual, estamos a la espera de devolución con firma del vicepresidente ejecutivo, sin embargo  con la Resolución 0430 de 2022 por medio de la cual se hace el encargo del Vicepresidente Ejecutivo los días del 07 al 29 de abril de 2022, propongo  modificar la fecha de cumplimiento para el 06 de mayo de 2022 como prorroga.&quot;_x000d__x000a__x000d__x000a_Por lo anterior, se establece 06/05/2022 como fecha de terminación del plan. (Adriana Barrios Rodríguez)_x000a__x000a_11/05/2022 Con la suscripción del PROTOCOLO DE COOPERACIÓN PARA LA AUTOMATIZACIÓN, OPERACIÓN Y MANTENIMIENTO DE CUATRO (4) CRUCES FÉRREOS COMPARTIDOS ENTRE LA INFRAESTRUCTURA FÉRREA A CARGO DEL CONSORCIO RAED FÉRREO Y SOCIEDAD CONCESIONARIA ACCESOS NORTE – ACCENORTE S.A.S. que tiene por objeto: “definir las responsabilidades y obligaciones en materia de seguridad, implementación de equipos, operación y mantenimiento y plan de manejo de tráfico para la sistematización en los pasos a nivel ubicados en: Calle 245 – PR01+665, RUTA 45ª-04 – PR20+520, RUTA 45A-04 – PR 24+620 Y RUTA 45A-CNA - PR 1+215 de la infraestructura compartida entre los corredores férreo y carretero a través del contrato N. 001 de 2017 por parte de Accenorte S.A.S.” se ataca la causa de dio origen a la formulación de la No conformidad, teniendo en cuenta que con la firma del protocolo citado &quot;se han tomado acciones que concluyan en la regularización de los pasos a nivel ni en garantizar condiciones seguras de operación férrea y carretera&quot; con lo que se declara la efectividad del plan de mejoramiento y se procede a cerrar la No Conformidad. (Adriana Barrios Rodríguez)"/>
    <n v="1"/>
    <x v="0"/>
    <s v="Efectiva"/>
    <n v="11"/>
    <n v="2022"/>
    <s v="25/07/2019"/>
    <n v="1789"/>
    <s v="Auditoría Interna a Proyectos"/>
    <s v="https://anionline.sharepoint.com/:f:/s/PMPMotor/EkBDZ3rkRARHpm9fr9ClmvABPImCSkB6cm6tmWXg-67nzA?e=OZ8Yqi"/>
  </r>
  <r>
    <n v="3739"/>
    <n v="60"/>
    <x v="6"/>
    <s v="1._x0009_Para el manejo de los recursos de la Caja Menor de Servicios Generales, la ANI cuenta con la cuenta corriente No. 18878515418 de Bancolombia y se encuentra conciliada hasta el mes de mayo de 2019; se observó que para la conciliación mensual se toma el valor del libro de bancos de un control en Excel y no de los movimientos del libro de bancos que genera el aplicativo SIIF Nación (valores que no concuerdan); lo anterior incumple el artículo 12 del Decreto 2678 de 2012."/>
    <s v=""/>
    <m/>
    <m/>
    <s v="Financiero"/>
    <s v="GESTIÓN ADMINISTRATIVA Y FINANCIERA"/>
    <x v="5"/>
    <s v="Grupo interno de trabajo administrativo y financiero"/>
    <s v="Yuber Alexander Peña Cárdenas"/>
    <s v="Julio de 2019"/>
    <s v="JULIO"/>
    <n v="2019"/>
    <m/>
    <m/>
    <s v="Acción correctiva y preventiva"/>
    <s v="Mediante correo electrónico de septiembre de 2019 se estableció como acción de mejora, la realización de las conciliaciones bancarias con los reportes de movimientos generados del aplicativo SIIF Nación."/>
    <d v="2020-07-05T00:00:00"/>
    <d v="2020-08-05T00:00:00"/>
    <m/>
    <s v="07/05/2020 Mediante correo electrónico del 16 de diciembre de 2019 el área de Servicios Generales envió “Movimientos de bancos o Caja de una caja menor” generado del SIIF Nación de los meses de septiembre, octubre y noviembre de 2019 y la conciliación del mes de septiembre, observando que se realizó con el reporte de libro de bancos del SIIF._x000a_Por lo anterior, la No Conformidad se da como subsanada toda vez que las conciliaciones se realizan tomando como fuente los reportes de movimientos de la caja menor registrados en el aplicativo SIIF Nación. (Yuber Alexander Peña Cárdenas)"/>
    <n v="1"/>
    <x v="0"/>
    <m/>
    <n v="5"/>
    <n v="2020"/>
    <s v="30/07/2019"/>
    <n v="1784"/>
    <s v="Seguimiento Normativo"/>
    <m/>
  </r>
  <r>
    <n v="3740"/>
    <n v="61"/>
    <x v="6"/>
    <s v="1._x0009_La Coordinación del SIIF en la ANI replica las comunicaciones a los usuarios pertenecientes a la Vicepresidencia Administrativa y Financiera, pero no los replica a los usuarios del GIT de Planeación y de Control Interno. Lo anterior incumple el literal b) del Artículo 2.9.1.1.15 del Decreto 1068 de 2015, que establece: “Replicar oportunamente a los usuarios del SIIF Nación, todas las comunicaciones emitidas e informadas por el administrador del Sistema.”"/>
    <s v=""/>
    <m/>
    <m/>
    <s v="Administrativo"/>
    <s v="GESTIÓN ADMINISTRATIVA Y FINANCIERA"/>
    <x v="5"/>
    <s v="Grupo interno de trabajo administrativo y financiero"/>
    <s v="Yuber Alexander Peña Cárdenas"/>
    <s v="Julio de 2019"/>
    <s v="JULIO"/>
    <n v="2019"/>
    <m/>
    <m/>
    <s v="Acción correctiva"/>
    <s v="Se remitirán las comunicaciones del SIIF Nación a los usuarios del Sistema (Presupuesto, Contabilidad, Tesorería GIT de Planeación y Oficina de Control Interno)._x000d__x000a_Producto: Correos electrónicos enviados a Presupuesto, Contabilidad, Tesorería GIT de Planeación y Oficina de Control Interno."/>
    <s v="27/09/2019"/>
    <d v="2019-12-31T00:00:00"/>
    <m/>
    <s v="02/09/2019 El 02/09/2019 se proyectó Memorando con Radicado No. 20191020128813 de reiteración, solicitando la formulación del Plan de Mejoramiento con las acciones preventivas y/o correctivas dado que ya habían pasado los treinta días del termino para la suscripción del plan. (Yuber Alexander Peña Cárdenas)_x000a__x000a_25/09/2019 Mediante Memorando con Radicado 20194010134383 del 11 de septiembre de 2019 el GIT. Administrativo y Financiero suscribe las acciones de mejora._x000a__x000a_Mediante correo electrónico del 25 de septiembre de 2019 la OCI devuelve el Plan suscrito, solicitando incluir el producto de las acciones y ajustar las fechas de incio y finalización de las acciones. (Yuber Alexander Peña Cárdenas)_x000a__x000a_27/09/2019 Mediante correo electrónico del 27/09/2019 el GIT Administrativo y Financiero ajusta el plan y lo suscribe incluyendo el producto y precisando las fechas de inicio y finalización de las acciones. (Yuber Alexander Peña Cárdenas)_x000a__x000a_07/05/2020 Se observó que durante los meses de octubre, noviembre y diciembre el Administrador del SIIF Nación de la ANI del GIT de Administrativa y Financiera remitió cada una de las comunicaciones del SIIF Nación a los diferentes usuarios registrados en el aplicativo SIIF._x000a_Por lo anterior, la No Conformidad se da como subsanada. (Yuber Alexander Peña Cárdenas)"/>
    <n v="1"/>
    <x v="0"/>
    <m/>
    <n v="5"/>
    <n v="2020"/>
    <s v="30/07/2019"/>
    <n v="1784"/>
    <s v="Auditoría Interna"/>
    <m/>
  </r>
  <r>
    <n v="3741"/>
    <n v="62"/>
    <x v="6"/>
    <s v="1._x0009_Se evidenció que el Concesionario actualizó sus garantías en el mes de mayo de 2019; no obstante, a la fecha la Supervisión no ha emitido un concepto favorable o no, lo que contraría el numeral 12 del Artículo 15 del Decreto 4165 de 3 de noviembre 2011, citado a continuación: _x000d__x000a_“Administrar y hacer seguimiento a la constitución y vencimiento de garantías relacionadas con los proyectos de concesión u otra forma de Asociación Público Privada a su cargo.” _x000d__x000a_Y lo consignado en la sección j del numeral 2.2.2 Funciones o actividades del Equipo de Coordinación y Seguimiento del Proyecto del Manual Interventoría Seguimiento y Supervisión (GCSP-M-002), citado de la siguiente manera: _x000d__x000a_“Controlar y hacer seguimiento a la constitución en condiciones de idoneidad y suficiencia de las garantías de los contrato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_x000a_"/>
    <s v=""/>
    <m/>
    <m/>
    <s v="Jurídico"/>
    <s v="GESTIÓN CONTRACTUAL Y SEGUIMIENTO DE PROYECTOS DE INFRAESTRUCTURA DE TRANSPORTE"/>
    <x v="0"/>
    <s v="Cartagena - Barranquilla - Circunvalar 4G."/>
    <s v="Mary Alexandra Cuenca Noreña"/>
    <s v="Julio de 2019"/>
    <s v="JULIO"/>
    <n v="2019"/>
    <m/>
    <m/>
    <s v="Acción correctiva y preventiva"/>
    <s v="La aprobación de las pólizas referidas en un plazo que no exceda el 30 de diciembre del año en curso"/>
    <d v="2019-05-09T00:00:00"/>
    <d v="2020-10-15T00:00:00"/>
    <m/>
    <s v="05/09/2019 05/09/2019 – Mediante correo electrónico el 05/09/2019 la Supervisión allega el plan de mejoramiento y los siguientes memorandos con evidencia de la gestión para cumplir con la no conformidad: _x000a_Las acciones adelantadas en virtud de la no conformidad son las siguientes:_x000a_1) A través de memorando No. 2019-308-011140-3 del 26 de julio de 2019_x000a_2) A través de memorando No. 2019-705-011322-3 del 31 de julio de 2019._x000a_3) Con base en estos pronunciamientos, se solicitó al Concesionario presentar soportes de las pólizas mediante oficio No. 2019-312-026120-1 del 12 de agosto de 2019._x000a_4) A través de comunicación 20194090904462 del 30 de agosto de 2019, el Concesionario da respuesta a nuestra solicitud, allegando soportes de las pólizas._x000a_5) Se encuentra en revisión esta última comunicación._x000a_ (Mary Alexandra Cuenca Noreña)_x000a__x000a_29/05/2020 – correo electrónico notificando vencimiento y solicitando evidencias._x000a__x000a_02/06/2020 – Mediante correo electrónico del 02/06/2020 la supervisión allega a esta Oficina evidencia de la aprobación de dos (acta de aprobación de pólizas con fecha de julio 2019 y marzo de 2020  de la Garantía de Cumplimiento y garantía de responsabilidad civil extracontractual) de las tres pólizas en total, no obstante, la gestión realizada por parte de la Interventoria y la supervisión (20203120143711 del 19 de mayo de 2020 y 20203120143721 del 19 de mayo de 2020), aun no se cuenta con la aprobación de la póliza contra todo riego. Por lo tanto, se solicita se allegue una nueva fecha para el cierre de la no conformidad una vez esté aprobada esta póliza. (70%) _x000a__x000a_02/06/2020 – Mediante correo electrónico la supervisión propone nueva fecha para alcanzar el 100% de esta no conformidad el 31 de agosto de 2020._x000a__x000a_10/08/2020 – Por medio de correo electrónico el equipo de supervisión allegó a esta Oficina el oficio con Rad. ANI 20203120226061 del 06 de agosto de 2020, por el cual se notifica a la Concesión Costera Cartagena Barranquilla SAS donde se notifica la aprobación de las pólizas de cumplimiento y de responsabilidad civil extracontractual. Lo cual fueron aprobadas de la siguiente manera: _x000a_ _x000a_•_x0009_PÓLIZA ÚNICA DE CUMPLIMIENTO, PAGOS DE SALARIOS Y PRESTACIONES SOCIALES vigente hasta diciembre de 2020 _x000a_•_x0009_PÓLIZA ÚNICA DE CUMPLIMIENTO, CALIDAD DE LA OBRA Y ESTABILIDAD DE LOS BIENES -AMPARA LA UNIDAD FUNCIONAL 4 DE ACUERDO CON EL ACTA DE TERMINACIÓN DEL 7 DE MARZO DE 2018 vigente hasta 07/03/2023 _x000a_•_x0009_PÓLIZA ÚNICA DE CUMPLIMIENTO, CALIDAD DE LA OBRA Y ESTABILIDAD DE LOS BIENES -AMPARA LA UNIDAD FUNCIONAL 2 DE ACUERDO CON EL ACTA DE TERMINACIÓN DEL 07 DE DICIEMBRE DE 2018; vigente hasta el 07/03/2023 _x000a_•_x0009_PÓLIZA DE RESPONSABILIDAD CIVIL EXTRACONTRACTUAL vigente hasta el 02/04/2020 _x000a_•_x0009_PÓLIZA TODO RIESGO OBRAS CIVILES vigente hasta el 31/10/2020_x000a_ _x000a_Por lo anterior y en virtud de los documentos allegados posteriormente 20204090520512 Pólizas radicadas por el concesionario, 20204090609172 Concepto Interventora (pólizas) y 20203100093123 Concepto financiero, lo que evidencia que la actualización de las pólizas ya ha sido radicada ante la Entidad por parte del Concesionario. No obstante, en los documentos allegados a esta Oficina y tal como se menciona, la PÓLIZA DE RESPONSABILIDAD CIVIL EXTRACONTRACTUAL se encontraba vigente hasta el 02/04/2020 y a la fecha aún no se cuenta con la aprobación de la actualización de pólizas por parte de la Entidad.  _x000a_Lo anterior, evidencia que la causa de la no conformidad se sigue presentando. Te pido allegues nueva fecha estimada para emitir la aprobacion de las pólizas y con esta gestión proceder a cerrar la no conformidad. _x000a__x000a_25/08/2020 – Por medio de correo electrónico la supervisión solicitó ampliar el plazo para el cierre de la no conformidad para el 15 de octubre de 2020.  _x000a__x000a_07/10/2020 24/09/2020 – Por medio de correo electrónico el equipo de supervisión allegó a esta Oficina el oficio con Rad. ANI 20203120278991 del 23/09/2020, por el cual se notifica a la Concesión Costera Cartagena Barranquilla SAS donde se notifica la aprobación de las pólizas de la siguiente manera:_x000d__x000a_•_x0009_PÓLIZA ÚNICA DE CUMPLIMIENTO, PAGOS DE SALARIOS Y PRESTACIONES SOCIALES vigente hasta 31/05/2021 y 31/05/2024_x000d__x000a_•_x0009_PÓLIZA ÚNICA DE CUMPLIMIENTO, CALIDAD DE LA OBRA Y ESTABILIDAD DE LOS BIENES -AMPARA LA UNIDAD FUNCIONAL 4 DE ACUERDO CON EL ACTA DE TERMINACIÓN DEL 7 DE MARZO DE 2018 vigente hasta 07/03/2023_x000d__x000a_•_x0009_PÓLIZA ÚNICA DE CUMPLIMIENTO, CALIDAD DE LA OBRA Y ESTABILIDAD DE LOS BIENES -AMPARA LA UNIDAD FUNCIONAL 2 DE ACUERDO CON EL ACTA DE TERMINACIÓN DEL 07 DE DICIEMBRE DE 2018; vigente hasta el 07/03/2023_x000d__x000a_•_x0009_PÓLIZA DE RESPONSABILIDAD CIVIL EXTRACONTRACTUAL vigente hasta el 27/06/2021_x000d__x000a_•_x0009_PÓLIZA TODO RIESGO OBRAS CIVILES vigente hasta el 30/03/2021 (Mary Alexandra Cuenca Noreña)"/>
    <n v="1"/>
    <x v="0"/>
    <m/>
    <n v="10"/>
    <n v="2020"/>
    <s v="31/07/2019"/>
    <n v="1783"/>
    <s v="Auditoría Interna a Proyectos"/>
    <m/>
  </r>
  <r>
    <n v="3742"/>
    <n v="63"/>
    <x v="6"/>
    <s v="1._x0009_Se evidenciaron inconsistencias en la liquidación de las actas de compensación especial (cinco actas en total) para la UF5 en referencia al valor del recaudo, ya que, únicamente se está multiplicando por el porcentaje (%) que establece la cláusula 14.1 (b) de la Parte General del Contrato de Concesión N. 004 de 2014, ignorando el porcentaje (%) de inversión de la UF5, haciendo que se haya compensado una cifra superior equivalente a dos millones setecientos catorce mil doscientos noventa pesos m/cte ($2.714.290,25) a la que se ha debido retribuir al Concesionario. "/>
    <s v=""/>
    <m/>
    <m/>
    <s v="Financiero"/>
    <s v="GESTIÓN CONTRACTUAL Y SEGUIMIENTO DE PROYECTOS DE INFRAESTRUCTURA DE TRANSPORTE"/>
    <x v="0"/>
    <s v="Cartagena - Barranquilla - Circunvalar 4G."/>
    <s v="Mary Alexandra Cuenca Noreña"/>
    <s v="Julio de 2019"/>
    <s v="JULIO"/>
    <n v="2019"/>
    <m/>
    <m/>
    <s v="Acción correctiva y preventiva"/>
    <s v="Suscripción del Acta de compensación especial de peajes N 6 para la AF5 corrigiendo el valor que se pagó demás en las anteriores actas de compensación. "/>
    <d v="2019-05-09T00:00:00"/>
    <d v="2019-06-09T00:00:00"/>
    <m/>
    <s v="_x000a__x000a_05/09/2019 05/09/2019 – Mediante oficio con Rad ANI 20194090980762 del 30/08/2019 la Interventoría allego a esta oficina el plan de mejoramiento y el seguimiento que se ha realizado para dar el cierre a la no conformidad. Así mismo, la supervisión allego por correo electrónico el 05/09/2019, el acta de retribución N. 6 suscrita y validada, descontando $413.170,22 que se habían pagado de más al concesionario, por lo que se da cierre a la no conformidad.  (Mary Alexandra Cuenca Noreña)"/>
    <n v="1"/>
    <x v="0"/>
    <m/>
    <n v="9"/>
    <n v="2019"/>
    <s v="31/07/2019"/>
    <n v="1783"/>
    <s v="Auditoría Interna a Proyectos"/>
    <m/>
  </r>
  <r>
    <n v="3743"/>
    <n v="64"/>
    <x v="6"/>
    <s v="Se evidenció incumplimiento al Artículo 2.2.1.1.1.7.1. del Decreto No. 1082 de 2015, al haberse hecho publicación el 26 de junio de 2019, es decir, con posterioridad a los 3 días de la suscripción (11 de junio de 2019), del Convenio Interadministrativo No. 004-2019, suscrito con el Departamento del Valle y el Municipio de Jamundí (5.2.1.).   "/>
    <s v=""/>
    <m/>
    <m/>
    <s v="Jurídico"/>
    <s v="GESTIÓN DE LA CONTRATACIÓN PÚBLICA"/>
    <x v="1"/>
    <s v="Grupo Interno de Trabajo de Contratación"/>
    <s v="Andrés Fernando Huérfano Huérfano"/>
    <s v="Julio de 2019"/>
    <s v="JULIO"/>
    <n v="2019"/>
    <m/>
    <m/>
    <s v="Acción preventiva"/>
    <s v="Radicado ANI No.: 20197030127573. 1. CIRCULAR PARA LAS VICEPRESIDENCIAS_x000d__x000a_DE LA ENTIDAD, DONDE SE IMPARTEN_x000d__x000a_INSTRUCCIONES PARA SUSCRIPCIÓN DE CONVENIOS INTERADMINISTRATIVOS. 2. MODIFICACIÓN DE FORMATO DE_x000d__x000a_CONVENIOS INTERADMINISTRATIVOS."/>
    <s v="30/08/2019"/>
    <d v="2019-12-31T00:00:00"/>
    <m/>
    <s v="_x000a__x000a_23/01/2020 Mediante radicado No. 20197030199803 de 23/12/2019, se incorporaron las UM propuestas.  (Andrés Fernando Huérfano Huérfano)"/>
    <n v="1"/>
    <x v="0"/>
    <m/>
    <n v="1"/>
    <n v="2020"/>
    <s v="31/07/2019"/>
    <n v="1783"/>
    <s v="Auditoría Interna"/>
    <m/>
  </r>
  <r>
    <n v="3744"/>
    <n v="65"/>
    <x v="6"/>
    <s v="Se evidenció incumplimiento del procedimiento GCOP-P-004, versión 1, numeral 14, por falta del soporte de entrega formal de contrato o convenio a la dependencia solicitante, en los siguientes convenios: •_x0009_Convenio Interadministrativo 001-2018 de 26/01/2018, INVÍAS. _x000d__x000a_• Convenio Interadministrativo 002-2018 de 26/01/2018, Departamento de Cundinamarca - Empresa Férrea Regional S.A.S. • Convenio Interadministrativo VE-C-003-2018 de 11/07/2018 DADEP (5.2.2._x0009_)_x000d__x000a_"/>
    <s v=""/>
    <m/>
    <m/>
    <s v="Jurídico"/>
    <s v="GESTIÓN DE LA CONTRATACIÓN PÚBLICA"/>
    <x v="1"/>
    <s v="Grupo Interno de Trabajo de Contratación"/>
    <s v="Andrés Fernando Huérfano Huérfano"/>
    <s v="Julio de 2019"/>
    <s v="JULIO"/>
    <n v="2019"/>
    <m/>
    <m/>
    <s v="Acción preventiva"/>
    <s v="Radicado No. 20197030127573. 1. CIRCULAR PARA LAS VICEPRESIDENCIAS DE LA ENTIDAD, DONDE SE IMPARTEN INSTRUCCIONES PARA SUSCRIPCIÓN DE CONVENIOS INTERADMINISTRATIVOS.  2. MODIFICACIÓN DE FORMATO DE_x000d__x000a_CONVENIOS INTERADMINISTRATIVO. "/>
    <s v="30/08/2019"/>
    <d v="2019-12-31T00:00:00"/>
    <m/>
    <s v="_x000a__x000a_23/01/2020 Mediante radicado No. 20197030199803 de 23/12/2019, se incorporaron las UM propuestas.  (Andrés Fernando Huérfano Huérfano)"/>
    <n v="1"/>
    <x v="0"/>
    <m/>
    <n v="1"/>
    <n v="2020"/>
    <s v="31/07/2019"/>
    <n v="1783"/>
    <s v="Auditoría Interna"/>
    <m/>
  </r>
  <r>
    <n v="3745"/>
    <n v="66"/>
    <x v="6"/>
    <s v="Se evidenció incumplimiento al deber contenido en  la cláusula cuarta del modificatorio No. 2 del Contrato Interadministrativo No. 444-2018, CISA, por la falta de “presentación y aprobación del informe de gestión por parte del supervisor del contrato”, documento que desde la cuenta de cobro de 26/04/2019, no se encuentra incluido, hecho que impide conocer con precisión si se han ejecutado o no a satisfacción las obligaciones suscritas entre partes, especialmente de aquella beneficiaria del pago (5.2.3.). "/>
    <s v=""/>
    <m/>
    <m/>
    <s v="Jurídico"/>
    <s v="GESTIÓN DE LA CONTRATACIÓN PÚBLICA"/>
    <x v="7"/>
    <s v="Grupo Interno de Trabajo Planeación"/>
    <s v="Andrés Fernando Huérfano Huérfano"/>
    <s v="Julio de 2019"/>
    <s v="JULIO"/>
    <n v="2019"/>
    <m/>
    <m/>
    <s v="Acción correctiva"/>
    <s v="1. Realizar la construcción del informe de gestión por parte del supervisor. 2. Realizar la lista de chequeo de mínimos para certificación de pago.3. Sensibilización al GIT Tecnologías de Información y Telecomunicaciones acerca del contenido mínimo de las certificaciones de pago. Radicado ANI No. 20196070143343 de 27/09/2019. OCI77"/>
    <s v="30/09/2019"/>
    <d v="2019-01-10T00:00:00"/>
    <m/>
    <s v="_x000a__x000a_14/11/2019 El 14/11/2019, Luis Fernando Morales remitió mediante correo la unidad No. 2. Se solicitó la remisión de las unidades No. 1 y 3, debido a que, especialmente, no se envió el informe del supervisor.  (Andrés Fernando Huérfano Huérfano)_x000a__x000a_16/12/2019 Mediante correo de 20/11/2019, enviado desde el usuario lfmorales@ani.gov.co, se remitió el radicado No. 20194090969702, en el que a folios  7 y 8, se incorporó el informe de supervisión.  (Andrés Fernando Huérfano Huérfano)"/>
    <n v="1"/>
    <x v="0"/>
    <m/>
    <n v="12"/>
    <n v="2019"/>
    <s v="31/07/2019"/>
    <n v="1783"/>
    <s v="Auditoría Interna"/>
    <m/>
  </r>
  <r>
    <n v="3746"/>
    <n v="67"/>
    <x v="6"/>
    <s v="No se observó soporte que evidencie el cumplimiento al deber de supervisión contenido en el inciso segundo del artículo 83 de la Ley 1474 de 2011, en los siguientes convenios:  • Convenio Interadministrativo 002-2018 de 26/01/2018, Departamento de Cundinamarca - Empresa Férrea Regional S.A.S. •_x0009_Convenio Interadministrativo VE-C-003-2018 de 11/07/2018 DADEP. Situación que puede generar la posible materialización de riesgos asociados al procedimiento (5.2.4).  _x000d__x000a_"/>
    <s v=""/>
    <m/>
    <m/>
    <s v="Jurídico"/>
    <s v="GESTIÓN CONTRACTUAL Y SEGUIMIENTO DE PROYECTOS DE INFRAESTRUCTURA DE TRANSPORTE"/>
    <x v="2"/>
    <s v="Vicepresidencia de Estructuración"/>
    <s v="Andrés Fernando Huérfano Huérfano"/>
    <s v="Julio de 2019"/>
    <s v="JULIO"/>
    <n v="2019"/>
    <m/>
    <m/>
    <s v="Acción correctiva"/>
    <s v="Realización de los informes de seguimiento a que haya lugar según los establecido(s) en la minuta de los convenios de la No Conformidad. Rad. ANI No. 20192000141743 de 25/09/2019. "/>
    <s v="30/09/2019"/>
    <d v="2020-03-31T00:00:00"/>
    <m/>
    <s v="_x000a__x000a_04/12/2019 Mediante radicado No. 20192000173813, la VE remitió copia de los informes a corte 30/09/2019. (Andrés Fernando Huérfano Huérfano)"/>
    <n v="1"/>
    <x v="0"/>
    <m/>
    <n v="12"/>
    <n v="2019"/>
    <s v="31/07/2019"/>
    <n v="1783"/>
    <s v="Auditoría Interna"/>
    <m/>
  </r>
  <r>
    <n v="3747"/>
    <n v="68"/>
    <x v="6"/>
    <s v="No se evidenció en las unidades documentales, como en los expedientes ORFEO, cumplimiento de la cláusula décima de los convenios interadministrativos Nos. CI-010 de 11/06/2019, Municipio de Jamundí y -013 de 26/06/2019, Municipio de Cali, que a su tenor disponen: “Para el adecuado seguimiento de los compromisos derivados de este convenio se constituirá un comité técnico de seguimiento integrado por los delegados que designen las DOS (2) entidades. El comité de seguimiento se reunirá mensualmente o con menor periodicidad cuando lo consideren necesario sus miembros hasta el momento que se efectúe la terminación del convenio, previa convocatoria de la ANI…”, situación que puede causar materialización de riesgos asociados al proceso (5.2.5.).  "/>
    <s v=""/>
    <m/>
    <m/>
    <s v="Jurídico"/>
    <s v="GESTIÓN CONTRACTUAL Y SEGUIMIENTO DE PROYECTOS DE INFRAESTRUCTURA DE TRANSPORTE"/>
    <x v="2"/>
    <s v="Vicepresidencia de Estructuración"/>
    <s v="Andrés Fernando Huérfano Huérfano"/>
    <s v="Julio de 2019"/>
    <s v="JULIO"/>
    <n v="2019"/>
    <m/>
    <m/>
    <s v="Acción correctiva"/>
    <s v="Efectuar y evidenciar las reuniones a que haya lugar según lo establecido en la minuta de los convenios de la No Conformidad. Rad. ANI. No. 20192000141743 de 25/09/2019. OCI76."/>
    <s v="30/09/2019"/>
    <d v="2020-09-30T00:00:00"/>
    <m/>
    <s v="_x000a__x000a_06/10/2021 Mediante correo electrónico de 06/10/2021, se reiteró a la Vicepresidencia de Estructuración: &quot;Amablemente les agradecemos que nos indiquen el radicado del memorando que acredite el cumplimiento de la UM de la NC No. 3747 y/o el de la prórroga tramitada&quot;. Esto en consideración a que mediante correo de 30/04/2021, se indicó a la OCI &quot;Solicitamos ampliar el plazo para el cumplimiento de las unidad de medida de la No Conformidad No. 3447 para el 30 de junio de 2021&quot;  (Andrés Fernando Huérfano Huérfano)_x000a__x000a_11/10/2021 Mediante correo electrónico de 11/10/2021, la Vicepresidencia de Estructuración, respondió:  &quot;Anexo el link correspondiente a las evidencias de las reuniones y al seguimiento efectuado por la VE a los convenios interadministrativos 010 de 11/06/2019 - Municipio de Jamundí y 013 de 26/06/2019 -Municipio de Cali&quot;, en el que incorpora evidencias de las reuniones de seguimiento del 28/04/2021, 10/05/2021, 10/05/2021, 07/10/2021 y 07/10/2021 en la dirección &quot;https://anionline-my.sharepoint.com/personal/ctapicha_ani_gov_co/_layouts/15/onedrive.aspx?ct=1633991545162&amp;or=OWA%2DNT&amp;cid=4fdacb6f%2Dd981%2D3e8c%2D28f6%2D8800f9c51cc8&amp;originalPath=aHR0cHM6Ly9hbmlvbmxpbmUtbXkuc2hhcmVwb2ludC5jb20vOmY6L2cvcGVyc29uYWwvY3RhcGljaGFfYW5pX2dvdl9jby9FdVBTUl85V3ZoOU9pQXd1dEpreVAzUUJ5a1Atbzd6T0p6RU10NVRtN0ZQMXJRP3J0aW1lPUZWTjVOd2VOMlVn&amp;id=%2Fpersonal%2Fctapicha%5Fani%5Fgov%5Fco%2FDocuments%2FNo%20Conformidad%203747%2FListados%20de%20Asistencia&quot;. (Andrés Fernando Huérfano Huérfano)"/>
    <n v="1"/>
    <x v="0"/>
    <m/>
    <n v="10"/>
    <n v="2021"/>
    <d v="2019-07-31T00:00:00"/>
    <n v="1783"/>
    <s v="Auditoría Interna"/>
    <m/>
  </r>
  <r>
    <n v="3748"/>
    <n v="69"/>
    <x v="6"/>
    <s v="6.3._x0009_FALTA DE PERTINENCIA EN LA RESPUESTA. Se evidenció incumplimiento del criterio de pertinencia en la información entregada por parte de la Vicepresidencia Ejecutiva, al Organismo de Control en la auditoría financiera vigencia 2018. Respecto a lo cual dicho organismo observó: _x000d__x000a__x000d__x000a_•_x0009_Contiene información de índole personal del funcionario o de los funcionarios remitentes o asignados,_x000d__x000a_•_x0009_Contiene información de otros proyectos no solicitados oficialmente por este ente de control._x000d__x000a_•_x0009_La información analizada, correspondiente a lo solicitado no se encuentra de manera accesible o referenciada para su ubicación (…)” (Negrilla fuera de texto_x000d__x000a_"/>
    <s v=""/>
    <m/>
    <m/>
    <s v="Técnico"/>
    <s v="GESTIÓN CONTRACTUAL Y SEGUIMIENTO DE PROYECTOS DE INFRAESTRUCTURA DE TRANSPORTE"/>
    <x v="4"/>
    <s v="Grupo interno de trabajo proyectos carreteros, estrategia contractual, permisos y modificaciones."/>
    <s v="Luz Mary Hernández Villadiego"/>
    <s v="Julio de 2019"/>
    <s v="JULIO"/>
    <n v="2019"/>
    <m/>
    <m/>
    <s v="Acción correctiva y preventiva"/>
    <s v="1. Se continuará dando cumplimiento a los plazos establecidos para dar respuesta a los requerimientos de los Organismos de Control del Estado._x000d__x000a_2. Se suministrará toda la información requerido por los Orgismos de Control del Estado a través de links de descarga usando el One Drive con que dispone la Entidad._x000d__x000a_3. Se verificará que la información suministrada este acorde con el tema solicitado o con el requerimiento específico."/>
    <d v="2020-08-05T00:00:00"/>
    <d v="2020-09-05T00:00:00"/>
    <m/>
    <s v="_x000a__x000a_08/05/2020 Se procede con el CIERRE, teniendo como soporte las acciones emprendidas en el memorando Rad. 2020-500-0040583  (Luz Mary Hernández Villadiego)"/>
    <n v="1"/>
    <x v="0"/>
    <m/>
    <n v="5"/>
    <n v="2020"/>
    <d v="2019-08-02T00:00:00"/>
    <n v="1781"/>
    <s v="Auditoría Interna"/>
    <m/>
  </r>
  <r>
    <n v="3749"/>
    <n v="70"/>
    <x v="6"/>
    <s v=". Se observó que la orden de pago No. 164764118 del 1 de junio de 2018 “por el cual se reconoce un gasto y se ordena pagar obligación originada en la Resolución 80117-0169-2016 a través de la cual la Contraloría General de la República estableció la tarifa fiscal para la vigencia 2016”, se pagó con traspaso a pagaduría, sin contar con un soporte de la autorización de dicho pago por parte de la Administración del SIIF Nación del Min Hacienda. Esto incumple el Articulo 2.9.1.2.1 del Decreto 1068 de 2015, que dice “Pago a beneficiario final. Las entidades y órganos ejecutores del SIIF Nación efectuaran el pago de sus obligaciones directamente a los beneficiarios a través de dicho aplicativo con abono a una cuenta bancaria previamente registrada y validada en el mismo.” Así mismo el numeral “3. Compromisos y pagos para los cuales no aplica el pago a beneficiario final” de la Circular Externa 002 del 8 de enero de 2016."/>
    <s v=""/>
    <m/>
    <m/>
    <s v="Financiero"/>
    <s v="GESTIÓN ADMINISTRATIVA Y FINANCIERA"/>
    <x v="5"/>
    <s v="Grupo interno de trabajo administrativo y financiero"/>
    <s v="Yuber Alexander Peña Cárdenas"/>
    <s v="Julio de 2019"/>
    <s v="JULIO"/>
    <n v="2019"/>
    <m/>
    <m/>
    <s v="Acción correctiva y preventiva"/>
    <s v="La Entidad dará estricto cumplimiento a la Circular Externa 02 del 8 de enero de 2016. Los pagos que no estén autorizados por el Ministerio de Hacienda y Crédito Público, se realizaran al beneficiario final, con medio de pago abono en cuenta._x000d__x000a_Producto:Reporte de las ordenes de Pago del SIIF Nación II."/>
    <s v="27/09/2019"/>
    <d v="2019-12-31T00:00:00"/>
    <m/>
    <s v="_x000a__x000a_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_x000a__x000a_25/09/2019 Mediante Memorando con Radicado 20194010134383 del 11 de septiembre de 2019 el GIT. Administrativo y Financiero suscribe las acciones de mejora._x000a__x000a_Mediante correo electrónico del 25 de septiembre de 2019 la OCI devuelve el Plan suscrito, solicitando incluir el producto de las acciones y ajustar las fechas de inicio y finalización de las acciones. (Yuber Alexander Peña Cárdenas)_x000a__x000a_27/09/2019 Mediante correo electrónico del 27/09/2019 el GIT Administrativo y Financiero ajusta el plan y lo suscribe incluyendo el producto y precisando las fechas de inicio y finalización de las acciones. (Yuber Alexander Peña Cárdenas)_x000a__x000a_07/05/2020 Mediante correo electrónico del 28 de abril de 2020 se anexó listado generado del SIIF Nación de las órdenes de pago del 1 de septiembre al 31 de diciembre de 2019, cuyo análisis arrojo que durante este periodo se expidieron 182 OP con tipo de beneficiario “traspaso a pagaduría”  y se observó que las OP 424802219, 307887319 de pago de servicio de aseo, se realizaron por error de parametrización en el aplicativo SIIF y que según concepto de pago se hicieron por instrucciones de la mesa de ayuda ya que no permite endosar por cambio en la parametrización._x000a_Sin embargo, se observó la OP 424802219 del 30 de diciembre de 2019 del contrato de prestación de servicios VE-554 de 2018 cuyo pago se hizo con traspaso a pagaduría para realizar el reintegro y modificar el RP. Por lo que se solicitó a Tesorería informar si este pago estaba autorizado para hacerlo con traspaso a pagaduría. Pendiente respuesta de Tesorería. (Yuber Alexander Peña Cárdenas)_x000a__x000a_26/05/2020 Mediante correo electrónico del 18 de mayo de 2020, Tesorería informó las razones por las cuales, realizó el pago por traspaso a pagaduría de las OP No. 424802219, 307887319 de pago de servicio de aseo; para la OP 424802219 del 30/12/2019 del contrato de prestación de servicios VE-554 de 2018 cuyo pago se hizo con traspaso a pagaduría para realizar el reintegro y modificar el RP, Tesorería informó que: “Al caso de la firma CEMOSA INGENIERIA Y CONTROL S.A.S. En este caso se hace traspaso a pagaduría, con el fin de corregir el uso presupuestal de un RP, los soportes se harán llegar más adelante.”_x000a_Pendiente el envío por parte de Tesorería de los soportes que autorizaron el pago por traspaso a Pagaduría de la OP 424802219 del 30/12/2019. (Yuber Alexander Peña Cárdenas)_x000a__x000a_08/10/2020 Mediante correo electrónico del 30/09/2020 el GIT Administrativa y Financiera anexó copia de la OP del 20/12/2019 No. 406914419 y la OP No. 4214319 del 22/01/2019 del pago de cuota de fiscalización y auditaje a la CGR. Sin embargo, el asunto pendiente para subsanar la No Conformidad al 26/05/2020 es el envío por parte de Tesorería de los soportes que autorizaron el pago por traspaso a Pagaduría de la OP 424802219 del 30/12/2019, los cuales, se informó en el correo electrónico del 18/05/2020 el área de Tesorería que los soportes se harán llegar más adelante, debido al trabajo en casa. Los documentos soporte de autorización del pago con traspaso a pagaduría de la OP 424802219 del 30/12/2019 a la fecha no se han suministrado; por lo tanto, queda pendiente la No Conformidad. (Yuber Alexander Peña Cárdenas)_x000a__x000a_30/11/2020 Mediante correo electrónico del 30 de noviembre se solicitó al GIT Administrativa y Financiera enviar la autorización del SIIF Nación del traspaso a pagaduría de la Orden de Pago No 424802219 del 30/12/2019. (Yuber Alexander Peña Cárdenas)_x000a__x000a_08/04/2021 Mediante correo del 8 de abril de 2021 se solicitó al GIT Administrativa y Financiera enviar la autorización escrita por parte del SIIF Nación de la orden de pago con traspaso a pagaduría No. 424802219 del 30/12/2019 con el fin de cerrar la no conformidad. (Yuber Alexander Peña Cárdenas)_x000a__x000a_7/07/2021 Dado que en el seguimiento realizado por la OCI en abril de 2021 se informó que el pago con la OP 424802219 del 30/12/2019 se realizó con traspaso a pagaduría para realizar el reintegro y modificar el RP y que no hubo autorización del SIIF por lo que las acciones presentadas en el plan de mejoramiento son acciones preventivas, una vez verificadas las órdenes de pago generadas del SIIF a partir del mes de agosto de 2020, fecha desde la cual empezaron a realizar las acciones de mejora, no se observaron órdenes de pago con traspaso a pagaduría que presentaran reintegros._x000d__x000a_Por lo tanto, las acciones se dan como cumplidas y la No Conformidad como subsanada. (Yuber Alexander Peña Cárdenas)"/>
    <n v="1"/>
    <x v="0"/>
    <m/>
    <n v="7"/>
    <n v="2021"/>
    <s v="30/07/2019"/>
    <n v="1784"/>
    <s v="Seguimiento Normativo"/>
    <m/>
  </r>
  <r>
    <n v="3750"/>
    <n v="71"/>
    <x v="6"/>
    <s v="Se observó que no se les informa a los beneficiarios el día fijado como abono a su respectiva cuenta bancaria, conllevando que el beneficiario tampoco está notificando el pago. Lo anterior, incumple del literal b y c del numeral 4 de la Circular Externa 002 de enero de 2016, que establecen: “b. Generada la orden de pago se imprime y se le informa al beneficiario que el día fijado como fecha de giro/pago recibirá un abono a su cuenta bancaria, indicándole que una vez recibido el abono en su cuenta dispone de un (1) día para que se notifique el pago.” y “c. Cuando la orden de pago esté en estado pagado, se verifica con el beneficiario que los recursos fueron recibidos y se debe dejar constancia de ello."/>
    <s v=""/>
    <m/>
    <m/>
    <s v="Financiero"/>
    <s v="GESTIÓN ADMINISTRATIVA Y FINANCIERA"/>
    <x v="5"/>
    <s v="Grupo interno de trabajo administrativo y financiero"/>
    <s v="Yuber Alexander Peña Cárdenas"/>
    <s v="Julio de 2019"/>
    <s v="JULIO"/>
    <n v="2019"/>
    <m/>
    <m/>
    <s v="Acción preventiva"/>
    <s v="La Agencia se encuentra en la implementación de un sistema para el manejo de la central de cuentas de la Entidad, el cual tiene previsto &quot;informar a los beneficiarios el día del pago&quot;._x000d__x000a_Producto: Sistema Implementado."/>
    <s v="27/09/2019"/>
    <d v="2020-06-30T00:00:00"/>
    <m/>
    <s v="_x000a__x000a_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_x000a__x000a_25/09/2019 Mediante Memorando con Radicado 20194010134383 del 11 de septiembre de 2019 el GIT. Administrativo y Financiero suscribe las acciones de mejora._x000d__x000a__x000d__x000a_Mediante correo electrónico del 25 de septiembre de 2019 la OCI devuelve el Plan suscrito, solicitando incluir el producto de las acciones y ajustar las fechas de inicio y finalización de las acciones. (Yuber Alexander Peña Cárdenas)_x000a__x000a_27/09/2019 Mediante correo electrónico del 27/09/2019 el GIT Administrativo y Financiero ajusta el plan y lo suscribe incluyendo el producto y precisando las fechas de inicio y finalización de las acciones. (Yuber Alexander Peña Cárdenas)_x000a__x000a_02/09/2020 Mediante correo electrónico del 2 de septiembre de 2020 se solicitó a la VAF enviar los soportes y evidencias de las acciones propuestas. (Yuber Alexander Peña Cárdenas)_x000a__x000a_08/10/2020 Mediante correo electrónico del 30/09/2020 el GIT Administrativa y Financiera informó que el Sistema de Radicación de Cuentas se encuentra en operación, el sistema permite que una vez se realice el pago a los beneficiarios, se allegue la orden de pago por correo electrónico, en la cual se establece la fecha efectiva del abono a la cuenta bancaria. Se anexó reporte de pago a contratistas del periodo de agosto de 2020 realizados por Aniscopio y correo electrónico de Aniscopio enviando la orden de pago en estado pagada de los honorarios del contrato No. VPRE-372._x000d__x000a__x000d__x000a_Por lo anterior la No Conformidad se da como subsanada, dado que el Sistema para la Central de Cuentas de la ANI ya se encuentra en implementación. (Yuber Alexander Peña Cárdenas)"/>
    <n v="1"/>
    <x v="0"/>
    <m/>
    <n v="10"/>
    <n v="2020"/>
    <s v="30/07/2019"/>
    <n v="1784"/>
    <s v="Seguimiento Normativo"/>
    <m/>
  </r>
  <r>
    <n v="3751"/>
    <n v="72"/>
    <x v="6"/>
    <s v="Se evidenció que en la aceptación del evento eximente de responsabilidad asociado a la certificación de la comunidad de Tafetanes (Rad ANI No. 20175000416631 del 29 de diciembre de 2017) no se cumplió con los términos definidos en el procedimiento descrito en la sección 14.2 (c) de la parte general del contrato de concesión No. 014 de 2015. Entre otros, la parte notificada, en este caso la ANI, debió pronunciarse dentro de los 15 días calendario siguientes a la notificación, la cual se dio mediante comunicación con radicado ANI No. 20174091134022 del 23 de octubre de 2017 y, como se mencionó inicialmente, la ANI se pronunció hasta el 29 de diciembre de 2017."/>
    <s v="Deficiencias en gestión institucional y/o interinstitucional"/>
    <m/>
    <m/>
    <s v="Técnico"/>
    <s v="GESTIÓN CONTRACTUAL Y SEGUIMIENTO DE PROYECTOS DE INFRAESTRUCTURA DE TRANSPORTE"/>
    <x v="4"/>
    <s v="Autopista al Mar 1"/>
    <s v="Daniel Felipe Sáenz Lozano"/>
    <s v="Agosto de 2019"/>
    <s v="AGOSTO"/>
    <n v="2019"/>
    <m/>
    <m/>
    <s v="Acción correc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s v="27/09/2019"/>
    <s v="30/06/2024"/>
    <m/>
    <s v="_x000a__x000a_27/09/2019 Vía correo electrónico se recibe plan de mejoramiento, sobre el cual se informa que complementa el memorando No. 20195000137173 del 17 de septiembre de 2019 remitido por la Vicepresidencia Ejecutiva, dado que en este comunicado se solicitó el cierre de la no conformidad señalada a la Supervisión en el informe de auditoría con radicado No. 20191020125143 del 26 de agosto de 2019; sin embargo, en el memorando citado no se definió un plan de mejoramiento al respecto._x000a__x000a_Se informó que, a pesar de que el plan de mejoramiento remitido se incorporará en el PMP y de que se hará seguimiento al mismo, se considera que las acciones allí propuestas no atacarán la causa raíz que dio lugar a la no conformidad y que, por ende, es recomendable que la ANI tome decisiones al respecto para evitar la recurrencia de esta situación y así evitar que la Entidad siga incumpliendo el término contractual para atender solicitudes de EER, lo cual ha sido recurrente en proyectos diferentes a Autopista al Mar 1 (i.e Rumichaca – Pasto, IP Antioquía – Bolívar, IP Neiva – Girardot). (Daniel Felipe Sáenz Lozano)_x000a__x000a_01/12/2021 Teniendo en cuenta que el plan de mejoramiento vence el 31-12-2021, mediante correo electrónico se solicitó remitir evidencias que acrediten el cumplimiento del mismo. (Daniel Felipe Sáenz Lozano)_x000a__x000a_01/12/2021 Ante la solicitud de la Oficina de Control Interno, el Líder del Equipo de Coordinación y Seguimiento remite evidencias de atención a una solicitud de EER por COVID-19 (Radicado ANI No. 20205000131501 del 05-05-2021), ante lo que la Oficina se pronuncia mediante correo electrónico indicando que aún permanece la causa que dio lugar a la no conformidad y que se recomienda modificar el plan de mejoramiento. (Daniel Felipe Sáenz Lozano)_x000a__x000a_17/12/2021  -Modificación plan- Mediante correo electrónico del 17/12/2021 la Supervisión informa: &quot;(...) dado que es una constante en todos los proyectos siendo éste un tema transversal a la entidad, nosotros como proyecto Autopista al Mar 1 nos acogemos a los tiempos y fechas propuestas por nuestros proyectos de la misma línea 4G.&quot;; por lo que se incorpora el plan de mejoramiento formulado por la Entidad a través del memorando con radicado ANI No. 20203000084983 del 08/07/2020. (Daniel Felipe Sáenz Lozano)_x000a__x000a_17/12/2021  -Modificación de fecha- Mediante correo electrónico del 17/12/2021 la Supervisión informa: &quot;(...) dado que es una constante en todos los proyectos siendo éste un tema transversal a la entidad, nosotros como proyecto Autopista al Mar 1 nos acogemos a los tiempos y fechas propuestas por nuestros proyectos de la misma línea 4G.&quot;; por lo que se incorpora 31/12/2022; fecha que ha sido utilizada en planes de mejoramiento relacionados con otros proyectos con ocasión de los tiempos de respuesta ante solicitudes de EER, por ejemplo para el caso de Bucaramanga - Pamplona a través de la comunicación con radicado ANI No. 20215000163503 del 15/12/2021. (Daniel Felipe Sáenz Lozano)_x000a__x000a_17/12/2021 Debido a que la segunda acción de mejoramiento tiene que ver con establecer plazos mayores a 15 días en los nuevos contratos estructurados por la ANI se incorpora un 50% de avance. Lo anterior es un hecho, pues, por ejemplo, en el contrato relacionado con la Nueva Malla Vial del Valle del Cauca este plazo es de 30 días. (Daniel Felipe Sáenz Lozano)_x000a__x000a_01/12/2022  -Modificación de fecha- Mediante correo electrónico se solicitaron evidencias que acrediten el cumplimiento del plan de mejoramiento, en lo que corresponde a la acción de mejoramiento No. 1._x000a__x000a_Ante lo que el Líder del Equipo de Coordinación y Seguimiento del Proyecto respondió:_x000a__x000a_&quot;En lo que respecta al punto No. 1 del Plan de Mejoramiento de la Auditoría de 2019 de la OCI:_x000a__x000a_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Para este punto, dado que es un tema transversal con los Concesionarios, no tengo conocimiento de un adelanto en las mencionadas mesas, sin embargo, en lo que compete al proyecto Autopista al Mar 1 solicitamos un plazo adicional de seis (6) meses para poder adelantar mesas de trabajo con el Concesionario y poder realizar un otrosí en el que podamos modificar los mencionados plazos.&quot;_x000a__x000a_Con base en lo anterior, se establece 30/06/2023 como fecha de terminación del plan de mejoramiento. (Daniel Felipe Sáenz Lozano)_x000a__x000a_26/02/2023 Mediante correo electrónico del 24 de febrero de 2023 se recibió copia de reiteración de la ANI a la Cámara Colombiana de la Infraestructura con relación a la gestión requerida para modificar los contratos de 4G en lo que corresponde al procedimiento de análisis de procedencia y pronunciamiento frente a una solicitud de un Evento Eximente de Responsabilidad; lo que se sustenta en el radicado con No. 20235000060131 del 24-02-2023. (Daniel Felipe Sáenz Lozano)_x000a__x000a_3/06/2023 Mediante correo electrónico del 01-06-2023 se solicitaron evidencias del cumplimiento de la primera acción de mejoramiento, teniendo en cuenta que la fecha de terminación del plan de mejoramiento se cumple el 30-06-2023. (Daniel Felipe Sáenz Lozano)_x000a__x000a_18/07/2023  -Modificación de fecha- Mediante correo electrónico por parte del auditor de fecha 17 de julio de 2023 se solicita la modificación de la fecha hasta el 30 de junio de 2024. Lo anterior con base en correo de la Vicepresidencia responsable de la misma fecha. (Juan Diego Toro Bautista)"/>
    <n v="0.5"/>
    <x v="1"/>
    <m/>
    <m/>
    <m/>
    <s v="26/08/2019"/>
    <n v="1757"/>
    <s v="Auditoría Interna a Proyectos"/>
    <s v="https://anionline.sharepoint.com/:f:/s/PMPMotor/EgnUIUZT22BHkRwH7DxTC_8Bf4L_o2UEK7hecKgGpu4YSg?e=SRcQuG"/>
  </r>
  <r>
    <n v="3752"/>
    <n v="73"/>
    <x v="6"/>
    <s v="Se evidenció que con la cláusula primera del otrosí No. 3, del 4 de noviembre de 2016, al contrato de concesión No. 014 de 2015, suscrito entre la Vicepresidencia de Gestión Contractual y la Sociedad Concesionaria Desarrollo Vial al Mar S.A.S, se acordó:_x000d__x000a__x000d__x000a_“(…) Modificar el alcance de la Unidad Funcional 4, en el sentido de sustituir la intervención a cargo del Concesionario consistente en la “Construcción de calzada nueva” desde el PK1+085 al PK5+075 en el municipio de Bolombolo, por la rehabilitación de la carretera entre el cruce al Municipio de Bolombolo y el Corregimiento de Peñalisa (Municipio de Salgar), incluyendo el mejoramiento del puente sobre el Río San Juan (…)”_x000d__x000a__x000d__x000a_No obstante, lo anterior, en el desarrollo de la auditoría se evidenció que la carretera entre el cruce al Municipio de Bolombolo y el Corregimiento de Peñalisa actualmente hace parte de la infraestructura entregada en concesión, en el marco del contrato de asociación público-privada No. 007 de 2014, a la Concesionaria Vial del Pacífico S.A.S y que el puente sobre el río San Juan hace parte de la infraestructura entregada en concesión, en el marco del contrato de asociación público-privada No. 006 de 2014, a la Concesión La Pintada S.A.S. _x000d__x000a__x000d__x000a_Asimismo, se evidenció que, a pesar de que el plazo para que la Sociedad Concesionaria Desarrollo Vial al Mar S.A.S culmine las obras de construcción en la unidad funcional 4 del proyecto Autopista al Mar 1 vence en el cuarto trimestre de 2019, la Concesionaria Vial del Pacífico S.A.S y la Concesión La Pintada S.A.S tienen previsto revertir a la Nación la infraestructura previamente mencionada hasta el primer semestre de 2021. _x000d__x000a__x000d__x000a_Entre otros factores, la imposibilidad de la ANI de entregar dicha infraestructura a la Sociedad Concesionaria Desarrollo Vial al Mar S.A.S, ha llevado a que la Supervisión del proyecto Autopista al Mar 1, en conjunto con la Interventoría y con el Concesionario, actualmente analice una nueva modificación al alcance de la unidad funcional 4, la cual podría llegar también a implicar una modificación al plazo de la fase de construcción de dicha unidad funcional. _x000d__x000a__x000d__x000a_En ese orden de ideas, se concluye que hubo falencias en el análisis de viabilidad de la modificación del alcance de la unidad funcional 4 acordada con el otrosí No. 3 al contrato de concesión No. 014 de 2015, análisis que hace parte del procedimiento Modificación de Contratos de Concesiones (GCSP-P-021)."/>
    <s v=""/>
    <m/>
    <m/>
    <s v="Jurídico"/>
    <s v="ALGUNOS PROCESOS"/>
    <x v="3"/>
    <s v="Autopista al Mar 1"/>
    <s v="Daniel Felipe Sáenz Lozano"/>
    <s v="Agosto de 2019"/>
    <s v="AGOSTO"/>
    <n v="2019"/>
    <m/>
    <m/>
    <s v="Acción correctiva"/>
    <s v="1. Preparar informe sobre análisis de viabilidad de la modificación del alcance de la unidad funcional 4 acordada con el otrosí No. 3 al contrato de concesión No. 014 de 2015 (50%)_x000d__x000a_2. Demostrar gestión para que se logre ejecutar la unidad funcional 4.1 del contrato de concesión No. 014 de 2015. (50%)"/>
    <d v="2019-04-10T00:00:00"/>
    <d v="2019-12-31T00:00:00"/>
    <m/>
    <s v="_x000a__x000a_27/09/2019 Se ha adelantado gestión para llevar a cabo una reunión con la Vicepresidencia de Gestión Contractual y así incorporar plan de mejoramiento, lo cual no ha sucedido a la fecha. (Daniel Felipe Sáenz Lozano)_x000a__x000a_04/10/2019 Se llevó a cabo reunión con la participación de las Vicepresidencias de Gestión Contractual y Ejecutiva para definir plan de mejoramiento a la no conformidad. (Daniel Felipe Sáenz Lozano)_x000a__x000a_28/01/2020 El 28/01/2020, vía correo electrónico se solicitó a las Vicepresidencias de Gestión Contractual y Ejecutiva documentación que soporte los avances que se han tenido para subsanar la no conformidad cuyo plan, acorde al PMP vigente, venció el pasado 31 de diciembre de 2019. (Daniel Felipe Sáenz Lozano)_x000a__x000a_29/01/2020 Ante la solicitud de la Oficina de Control Interno, la Supervisión, vía correo electrónico, remitió copia de los siguientes documentos:_x000d__x000a__x000d__x000a_1. Estudio de Conveniencia y Oportunidad del Otrosí No. 6 debidamente firmado._x000d__x000a_2. Otrosí No. 6 al contrato de Concesión debidamente firmado._x000d__x000a_3. Acta de Entrega de Infraestructura de la UF4.1 (PR44+200 – PR48+000 de la ruta 6003)_x000d__x000a__x000d__x000a_Con relación a la acción de mejoramiento No. 1 (Preparar informe sobre análisis de viabilidad de la modificación del alcance de la unidad 4 acorde con el otrosí No. 3 al contrato de concesión No. 014 de 2015), se evidenció que en el Estudio de Conveniencia y Oportunidad del otrosí No. 6 se comenta la justificación del otrosí No. 3, mediante la cual se buscaba mantener y conservar las intervenciones de la rehabilitación de la vía existente entre el PR5+075 y el PR73+000 de la ruta 25B02 y las de operación y el mantenimiento del tramo entre el PR0+000 y el PR5+075 de la ruta 25B02, incluyendo la intervención de rehabilitación entre el PR0+000 (cruce a Bolombolo) y el puente sobre el río San Juan (incluyendo el mejoramiento del puente) con alcance de rehabilitación. También, en el documento mencionado, entre otros, se presenta la valoración de las intervenciones establecidas en el otrosí No. 3._x000d__x000a__x000d__x000a_Con relación a la acción de mejoramiento No. 2 (Demostrar gestión para que se logre ejecutar la unidad funcional 4.1 del contrato de concesión No. 014 de 2015), se evidenció que con la suscripción del otrosí No. 6, del 23 de diciembre de 2019, se modificó el alcance de la unidad funcional 4, considerando la rehabilitación de, aproximadamente, 75 km a lo largo del corredor Santafé de Antioquía – Bolombolo – Peñalisa. Por su parte, el Acta de Entrega de Infraestructura de la UF4.1, suscrita el 15 de enero de 2020, (PR44+200 – PR48+000 de la ruta 6003, correspondiente al tramo Bolombolo - Peñalisa), del INVIAS a la ANI y de esta última a DEVIMAR evidencia gestión para que se logre ejecutar el alcance acordado para la unidad funcional 4. Con relación a los tramos pendientes, se acordó que entre el PR0+000 y el PR48+000, DEVIMAR ejecutará la operación y mantenimiento de la vía una vez esta sea entregada por la ANI y después de la reversión de esta por parte del proyecto Autopista Conexión Pacífico 1._x000d__x000a__x000d__x000a_Con fundamento en lo descrito se considera que se ha cumplido el plan de mejoramiento propuesto para subsanar la no conformidad. Vía correo electrónico se notificó a las Vicepresidencias de Gestión Contractual y Ejecutiva del cierre en el Plan de Mejoramiento por Procesos._x000d__x000a_ (Daniel Felipe Sáenz Lozano)"/>
    <n v="1"/>
    <x v="0"/>
    <m/>
    <n v="1"/>
    <n v="2020"/>
    <s v="26/08/2019"/>
    <n v="1757"/>
    <s v="Auditoría Interna a Proyectos"/>
    <m/>
  </r>
  <r>
    <n v="3753"/>
    <n v="74"/>
    <x v="6"/>
    <s v="No se evidenció que en la etapa de estructuración del proyecto Autopista al Mar 1 se llevara a cabo la valoración de las obligaciones contingentes para mitigar el riesgo de diferencial tarifario como consecuencia de la implementación y regulación de las tarifas diferenciales para el peaje de Aburrá, el cual debe ser asumido completamente por la ANI. La ausencia de dicha valoración ha llevado a que actualmente desde la Supervisión se solicite a la Dirección de Crédito Público y Tesoro Nacional del Ministerio de Hacienda y Crédito Público, con base en el radicado de salida No. 20196020182691 del 11 de junio de 2019, $4,089,703,334 (constantes de diciembre de 2012). En este sentido, se concluye que en la estructuración del proyecto Autopista al Mar 1 hubo deficiencias en el análisis, evaluación, valoración de las necesidades de la Entidad que debía aprobar el Ministerio de Hacienda y Crédito Público, lo cual hace parte de las funciones de la Vicepresidencia de Estructuración indicadas en el numeral 2 del artículo 14 del Decreto No. 4165 de 2011 “Por el cual se cambia la naturaleza jurídica, cambia de denominación y se fijan otras disposiciones del Instituto Nacional de Concesiones – INCO”. "/>
    <s v=""/>
    <m/>
    <m/>
    <s v="Riesgos"/>
    <s v="ESTRUCTURACIÓN DE PROYECTOS DE INFRAESTRUCTURA DE TRANSPORTE"/>
    <x v="2"/>
    <s v="Autopista al Mar 1"/>
    <s v="Daniel Felipe Sáenz Lozano"/>
    <s v="Agosto de 2019"/>
    <s v="AGOSTO"/>
    <n v="2019"/>
    <m/>
    <m/>
    <s v="Acción preventiva"/>
    <s v="1. Continuar con los lineamientos y procedimientos correspondientes establecidos por el Ministerio de Transporte y manual de la Agencia Nacional de Infraestructura- ANI para establecer tarifas de peajes dentro de los proyectos de APP. 33%_x000d__x000a__x000d__x000a_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_x000d__x000a_Estas socializaciones se desarrollarán, entre otros aspectos, con el fin de minimizar el impacto en la población y aclarar todas las dudas posibles. 33%_x000d__x000a__x000d__x000a_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33%"/>
    <d v="2019-03-10T00:00:00"/>
    <s v="30/10/2021"/>
    <m/>
    <s v="_x000a__x000a_27/09/2019 Se ha adelantado gestión para llevar a cabo una reunión con la Vicepresidencia de Estructuración y así incorporar plan de mejoramiento, lo cual no ha sucedido a la fecha. (Daniel Felipe Sáenz Lozano)_x000a__x000a_03/10/2019 Se adelantó reunión con profesionales de la Vicepresidencia de Estructuración con el fin de definir plan de mejoramiento, sobre el cual se enviará comunicación oficial a la Oficina de Control Interno. (Daniel Felipe Sáenz Lozano)_x000a__x000a_07/10/2019 Se recibe memorando No. 20192000147403 del 4 de octubre de 2019 con plan de mejoramiento acordado en reunión del 3 de octubre de 2019. (Daniel Felipe Sáenz Lozano)_x000a__x000a_12/03/2020 Mediante correo electrónico del 11 de marzo se solicitó a la Vicepresidencia de Estructuración evidencias de cumplimiento del plan de mejoramiento, teniendo en cuenta que su cumplimiento se tiene previsto para el 31-03-2020. (Daniel Felipe Sáenz Lozano)_x000a__x000a_31/03/2020 Mediante correo electrónico la Vicepresidencia de Estructuración remitió documentación asociada al cumplimiento de las tres acciones de mejoramiento, así:_x000a__x000a_Con relación a la acción de mejoramiento No. 1 “Continuar con los lineamientos y procedimientos correspondientes establecidos por el Ministerio de Transporte y manual de la Agencia Nacional de Infraestructura- ANI para establecer tarifas de peajes dentro de los proyectos de APP”, demostró que en marzo de 2020 de adelantó una socialización del proyecto en estructuración Accesos Norte II en la que se trató el incremento a la tarifa de peajes. No obstante, esta socialización esta directamente relacionada con uno de los procedimientos internos de la ANI (EPIT-P-004: SOCIALIZACION DE PROYECTOS DE INFRAESTRUCTURA), vía correo electrónico se solicitaron evidencias de cumplimiento de lineamientos y procedimientos establecidos por el Ministerio de Transporte, así como de un manual de la ANI para establecer tarifas dentro de los proyectos de APP. _x000a__x000a_Ante la solicitud de la Oficina de Control Interno, la Vicepresidencia de Estructuración indicó que se revisará cuáles son los pasos a seguir que aún están pendientes para cumplir con los requisitos solicitados por el Ministerio de Transporte para la emisión de la Resolución de Peajes y que se realizará un comité técnico en la Vicepresidencia de Estructuración, junto con el área jurídica de Apoyo a Estructuración, para analizar si es competencias de esta Agencia elaborar un manual o solicitar el concepto al Ministerio de Transporte, como cabeza del sector y ente regulador para el establecimiento de Peajes, en donde establezca si es competencia de la ANI realizar este tipo de regulación o manual para el establecer las tarifas de peajes dentro de los proyectos de APP. Basada en lo anterior, la Vicepresidencia de Estructuración solicitó prórroga para cumplir con la acción de mejoramiento No. 1 hasta el 31 de octubre de 2020._x000a__x000a_Con relación a la acción de mejoramiento No. 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Estas socializaciones se desarrollarán, entre otros aspectos, con el fin de minimizar el impacto en la población y aclarar todas las dudas posibles”, se evidenciaron los registros de asistencia de la socialización del proyecto en estructuración Accesos Norte II, en la que se trató el incremento a la tarifa de peajes, realizada en marzo de 2020 así como comunicaciones mediante las que la ANI invita a la comunidad a asistir a dicha socialización. A manera de ejemplo, se puede consultar la comunicación con radicado ANI No. 20202000062051. Lo anterior evidencia cumplimiento de la acción de mejoramiento._x000a__x000a_Con relación a la acción de mejoramiento No. 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se evidenció gestión de la ANI con el Ministerio de Transporte para revisar el incremento de las tarifas de los peajes asociados a proyectos en estructuración y participación de personerías municipales en la socialización del proyecto en estructuración Accesos Norte II, en la que se trató el incremento a la tarifa de peajes, realizada en marzo de 2020._x000a_En virtud de que se evidenció el cumplimiento de dos de las acciones de mejoramiento se reporta un avance del 66%. Respecto de la acción de mejoramiento pendiente (No.1), con base en lo descrito anteriormente, se otorga prórroga del plan hasta el 31 de octubre de 2020 para evidenciar su cumplimiento. (Daniel Felipe Sáenz Lozano)_x000a__x000a_06/10/2020 El 06 de octubre de 2020, vía correo electrónico, se solicitó a la Vicepresidencia de Estructuración evidencias del cumplimiento de la acción de mejoramiento No. 1 “Continuar con los lineamientos y procedimientos correspondientes establecidos por el Ministerio de Transporte y manual de la Agencia Nacional de Infraestructura- ANI para establecer tarifas de peajes dentro de los proyectos de APP.”, debido a que el plan de mejoramiento tiene 31 de octubre de 2020 como fecha de terminación. (Daniel Felipe Sáenz Lozano)_x000a__x000a_16/10/2020  -Modificación de fecha- El 16 de octubre de 2020, vía correo electrónico, la Vicepresidencia de Estructuración informó que “(…) teniendo en cuenta que las Unidades de Medida propuestas recaen sobre “requisitos solicitados por el Ministerio de Transporte para la emisión de la Resolución de Peajes”  y “Analizar si es competencias de esta Agencia elaborar un manual o solicitar el concepto al Ministerio de Transporte”, que requieren de una revisión exhaustiva y completa por parte del equipo técnico y jurídico, solicitamos de manera comedida prorrogar esta fecha hasta el 30 de junio del año 2021 y así poder cumplir de manera eficiente con las Unidades anteriormente mencionadas.”; razón por la cual, se modificó la fecha de terminación del plan de mejoramiento a 30 de junio de 2021. (Daniel Felipe Sáenz Lozano)_x000a__x000a_11/06/2021 Teniendo en cuenta que el plan de mejoramiento vence el 30-06-2021, mediante correo electrónico se solicitó remitir evidencias que acrediten el cumplimiento de la acción de mejoramiento No. 1. (Daniel Felipe Sáenz Lozano)_x000a__x000a_28/06/2021  -Modificación de fecha- Mediante correo electrónico la Vicepresidencia de Estructuración solicita prórroga para dar cumplimiento al plan de mejoramiento, hasta el 30 de octubre de 2021. (Daniel Felipe Sáenz Lozano)_x000a__x000a_27/10/2021 A partir de solicitud de la Oficina de Control Interno, la Vicepresidencia de Estructuración por medio de memorando con radicado ANI No. 20212000141263 del 25 de octubre de 2021 presentó un informe con relación a la acción de mejoramiento No 1. _x000d__x000a__x000d__x000a_Con base en este informe, se concluyó que en la Entidad se viene dando cumplimiento a los lineamientos del Ministerio de Transporte con relación a la definición de tarifas de peajes en la estructuración de un proyecto de asociación público-privada; sin embargo, no es posible la generación de un manual de la ANI al respecto ya que la Entidad se debe someter a las directrices del Ministerio de Transporte._x000d__x000a__x000d__x000a_En ese sentido, se considera que la Vicepresidencia de Estructuración ha demostrado gestión frente a las acciones de mejoramiento que se propusieron a través de la comunicación con radicado ANI No. 20192000147403 del 4 de octubre de 2019; por lo que, se procede a establecer un avance del 100% para el plan de mejoramiento. (Daniel Felipe Sáenz Lozano)"/>
    <n v="1"/>
    <x v="0"/>
    <m/>
    <n v="10"/>
    <n v="2021"/>
    <s v="26/08/2019"/>
    <n v="1757"/>
    <s v="Auditoría Interna a Proyectos"/>
    <m/>
  </r>
  <r>
    <n v="3754"/>
    <n v="75"/>
    <x v="6"/>
    <s v="No se evidencia gestión de cobro para las cuentas TER 79903599 por valor de $17.139.000= TER 79455033 $6.923.000=, y de la sentencia proceso 2008-374 por valor de $232.538.162=,  por cuanto los terceros no mostraron movimientos durante el segundo semestre de 2018 ni con corte al 30 de junio de 2019. _x000d__x000a__x000d__x000a_Con el seguimiento a las acreencias a favor de la entidad con corte a 30 de junio de 2019, se evidencia que el saldo contable en mora de dichos terceros es el mismo del corte anterior y en la información reportada por el área de Defensa Judicial para el desarrollo del presente informe, no se evidenciaron acciones que se hayan adelantado en el primer semestre de 2019 para la recuperación de la cartera de los terceros citados en el párrafo anterior."/>
    <s v="Deficiencias en gestión institucional y/o interinstitucional"/>
    <m/>
    <m/>
    <s v="Jurídico"/>
    <s v="GESTIÓN JURÍDICA"/>
    <x v="1"/>
    <s v="Grupo Interno de Trabajo Defensa Judicial"/>
    <s v="Yuber Alexander Peña Cárdenas"/>
    <s v="Agosto de 2019"/>
    <s v="AGOSTO"/>
    <n v="2019"/>
    <m/>
    <m/>
    <m/>
    <s v="•_x0009_Actualizar el procedimiento de &quot;Cobro persuasivo y coactivo&quot; GEJU-P-002._x000a_•_x0009_Diseñay y adoptar herramienta ofimática incorporada al Sistema Integrado de Gestión._x000a_•_x0009_Se elaborará una hoja de control de registro de actuaciones dentro de cada trámite persuasivo._x000a_•_x0009_Establecer un reporte de seguimiento periodico a los procesos activos._x000a_•_x0009_Ajuste de cada uno de los expedientes e incorporación de la hoja de control documental._x000a_•_x0009_Registrar los procesos activos en el instrumento de control._x000a_•_x0009_Generar reporte periodico de los procesos activos_x000a_•_x0009_Presentar demanda ejecutiva para recuperar la deuda del proceso 2008-374."/>
    <d v="2020-03-30T00:00:00"/>
    <d v="2024-12-31T00:00:00"/>
    <m/>
    <s v="19/12/2019 El 28 de noviembre de 2019, se radicó el memorando No. 20191020182673 en dónde se le solicita el plan de acción al Coordinador GIT de Defensa Judicial. (Luz Jeni Fung Muñoz)_x000a__x000a_30/03/2020 Se suscribe el plan de mejora, el avance y el estado. Lo anterior en base al radicado No. 2020-701-004810-3 del 16 de marzo de 2020._x000a__x000a_13/12/2022 Mediante memorando No. 2022-701-015462-3 la dependencia solicitó ampliación del plazo para el cumplimiento del plan hasta el 30 de junio de 2023. Se aplica esta modificación. (JDTB)_x000a__x000a_22/03/2022 De acuerdo a instrucciones de la jefatura se reasigna la responsabilidad de la gestión de esta No Conformidad pasando de Luz Jeni Fung Muñoz a Yuber Alexander Peña Cárdenas por contener temas financieros. (Juan Diego Toro Bautista)_x000a__x000a_13/07/2023 Mediante memorando No. 20237010096713 del 1 de julio de 2023 el GIT de Defensa Judicial reportó el avance de las siguientes acciones de mejora:_x000a_1) Actualizar el procedimiento de &quot;Cobro persuasivo y coactivo&quot; GEJU-P-002: Con memorando 20227010109793 del 08/09/2022 se informó que el procedimiento GEJU-P-002 se actualizó a la V2 con fecha de vigencia del 14/08/2020. (Cumplida)_x000a_2) Diseñar y adoptar herramienta ofimática incorporada al SIG: Con memorando 20227010109793 del 08/09/2022 se cumplió con la actualización del formato GEJU-F-042 Seguimiento procesos coactivos y reporte BDME con fecha de vigencia del 20/12/2021. (Cumplida)_x000a_3) Se elaborará una hoja de control de registro de actuaciones dentro de cada trámite persuasivo: Este registro se realiza en el formato GEJU-F-042 Seguimiento procesos coactivos y reporte BDME con fecha de vigencia del 20/12/2021. (Cumplida)_x000a_4) Establecer un reporte de seguimiento periódico a los procesos activos: Se informó que el reporte se realiza de manera semestral enviándose a la VGCOR con corte del 31 de mayo y 30 de noviembre de cada vigencia, coincidiendo con el reporte del BDME. (Cumplida)_x000a_5) Ajuste de cada uno de los expedientes e incorporación de la hoja de control documental: Con memorando 20227010109793 del 08/09/2022, se informó que la actualización de los expedientes físicos se encuentra en trámite, no sólo para efectos del cumplimiento de esta UM sino para el traslado de los expedientes al Archivo Central. (PENDIENTE)_x000a_6) Registrar los procesos activos en el instrumento de control: Se informó que el reporte se realiza de manera semestral enviándose a la Vicepresidencia de Gestión Corporativa con corte del 31 de mayo y 30 de noviembre de cada vigencia, coincidiendo con el reporte del BDME. (Cumplida)_x000a_7) Generar reporte periódico de los procesos activos: Se informó que el reporte se realiza de manera semestral enviándose a la Vicepresidencia de Gestión Corporativa con corte del 31 de mayo y 30 de noviembre de cada vigencia, coincidiendo con el reporte del BDME. (Cumplida)_x000a_8) Presentar demanda ejecutiva para recuperar la deuda del proceso 2008-374: Mediante memorando 20227010109793 del 08/09/2022, se informó que se presentó la demanda ejecutiva radicada el 02/10/2020 con No. 76147333300120200015600. (Cumplida)_x000a__x000a_Mediante memorando 20237010096713 del 01/07/2023 el GIT de Defensa Judicial solicitó prórroga hasta el 30/11/2023 para la actualización de los expedientes, mediante correo del 12/07/2023 se informó que se procede ajustar la fecha de terminación del plan, hasta el 30 de noviembre de 2023. (Yuber Alexander Peña Cárdenas)_x000a__x000a_12/07/2023 Mediante correo electrónico el auditor solicita modificación de la fecha de terminación, de acuerdo con memorando de la dependencia responsable 2023-701-009671-3 hasta el 30 de noviembre de 2023. (Juan Diego Toro Bautista)_x000a__x000a_6/12/2023 Mediante memorando No. 20237010180213 del 30 de noviembre de 2023 la Coordinación del GIT de Defensa Judicial, solicitó prórroga de cumplimiento y entrega de las evidencias para la acción de mejora No. 5, hasta el 31 de marzo de 2024. Se envío correo electrónico al encargado del manejo de la matriz del PMP, solicitando ajustar la fecha del cumplimiento de la acción No. 5 (Yuber Alexander Peña Cárdenas)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Yuber Alexander Peña Cárdenas)"/>
    <n v="0.75"/>
    <x v="1"/>
    <m/>
    <m/>
    <m/>
    <s v="28/08/2019"/>
    <n v="1755"/>
    <s v="Seguimiento Normativo"/>
    <s v="https://anionline.sharepoint.com/:f:/s/PMPMotor/EqCuflo1kTVCgLSWUP8vVhkBV3ejOlJ3dsD2B2rP4iyJuQ?e=RzBxB9"/>
  </r>
  <r>
    <n v="3755"/>
    <n v="76"/>
    <x v="6"/>
    <s v="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2(c)(iii), según se cita a continuación:_x000d__x000a_“Una vez efectuada la Notificación dentro del término indicado en la sección 14.2(c)(i) anterior, la Parte notificada deberá, dentro de los quince (15) Días siguientes a dicha Notificación, expresar si acepta, o no, la ocurrencia del Evento Eximente de Responsabilidad”."/>
    <s v="Deficiencias en gestión institucional y/o interinstitucional"/>
    <m/>
    <m/>
    <s v="Técnico"/>
    <s v="GESTIÓN CONTRACTUAL Y SEGUIMIENTO DE PROYECTOS DE INFRAESTRUCTURA DE TRANSPORTE"/>
    <x v="4"/>
    <s v="Rumichaca - Pasto"/>
    <s v="Adriana Barrios Rodríguez"/>
    <s v="Julio de 2019"/>
    <s v="JULIO"/>
    <n v="2019"/>
    <m/>
    <m/>
    <s v="Acción correctiva y preven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s v="28/10/2019"/>
    <s v="31/12/2023"/>
    <m/>
    <s v="_x000a__x000a_10/07/2020 El 29 de octubre de 2019 se envía memorando Rad ANI N. 20191020166183 a la VGC aceptando el Plan de Mejoramiento propuesto y estableciendo como fecha de finalización el 30 de abril de 2020. _x000a__x000a_El 10 de julio de 2020 se envía memorando Rad ANI N. 2020102008642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_x000a__x000a_23/07/2020 Se recibe memorando de la supervision Rad ANI N. 20203060091223 del 22 de julio de 2020, en donde expresan la intención de acogerse a lo estipulado con respecto al reconocimiento de EER mediante memorando 20203000084983, solicitando ampliar el plazo para la resolución de esta no conformidad para el 30 de enero de 2021.  (Adriana Barrios Rodríguez)_x000a__x000a_28/07/2020 Desde la OCI se envía memorando con Rad ANI N. 20201020092683 del 27 de julio de 2020, en donde se notifica que se incluirán las acciones estipuladas con respecto al reconocimiento de EER en el PMP de la No Conformidad 3755 del proyecto Rumichaca-Pasto y la fecha de finalización será modificada al 30/01/2021. (Adriana Barrios Rodríguez)_x000a__x000a_01/02/2021  -Modificación de fecha- Mediante correo electrónico del 30-01-2021 y por medio de comunicación con radicado ANI No. 20213060024093 del 28-01-2021 la Supervisión expone que a la fecha no se han logrado mayores avances con el Concesionario para modificar los plazos contractuales respecto al análisis de la procedencia de un Evento Eximente de Responsabilidad, solicitando prórroga para el cumplimiento del plan de mejoramiento hasta el 30-11-2021. (Adriana Barrios Rodríguez)_x000a__x000a_01/12/2021  -Modificación de fecha- Mediante comunicación con radicado ANI No. 20211020156273 del 29/11/2021 la Oficina de Control Interno da visto bueno sobre solicitud de prórroga al plan de mejoramiento. (Adriana Barrios Rodríguez)_x000a__x000a_17/06/2022  -Modificación de fecha- La supervisión reportó en correo electrónico las evidencias de respuesta del concesionario con radicado ANI N. 20224090244462 del 2 de marzo de 2022 respecto a la solicitud de modificación contractual relacionada con el tiempo de respuesta a las solicitudes de EER por parte de la ANI, con lo que solicitó un plazo adicional para continuar con el procedimiento de emisión. (Adriana Barrios Rodríguez)_x000a__x000a_14/12/2022  -Modificación de fecha- Mediante correo electrónico la Líder del Equipo de Coordinación y Seguimiento del Proyecto solicitó prórroga al cumplimiento del plan de mejoramiento en los siguientes términos: &quot;Conforme a las gestiones institucionales que se adelantan respecto al borrador de otrosí en mención, solicito por favor ampliar el plazo hasta 31 de diciembre de 2023.&quot; (Adriana Barrios Rodríguez)_x000a__x000a_13/12/2023 Se realiza seguimiento de avance en el plan de mejoramiento de la No conformidad por correo electrónico. (Adriana Barrios Rodríguez)_x000a__x000a_20/12/2023 De acuerdo con la comunicación de la Supervisión por correo electrónico del 19 de diciembre de 2023, en donde se evidenció que el proyecto Rumichaca – Pasto cuenta con la suscripción de las actas de terminación de unidad funcional de proyecto para las 5 unidades funcionales, por lo que, no existirán retrasos en la ejecución de obras y por consiguiente la posibilidad de que el Concesionario pueda solicitar el reconocimiento de un Evento Eximente de Responsabilidad, por lo que, ha cambiado el fundamento normativo de la No Conformidad ya que la modificación contractual que se estaba proponiendo no se requiere dado que no existirán solicitudes de reconocimiento de EER, por lo que se declara el plan de mejoramiento como cumplido al 100%. (Adriana Barrios Rodríguez)"/>
    <n v="1"/>
    <x v="2"/>
    <m/>
    <n v="12"/>
    <n v="2023"/>
    <s v="30/08/2019"/>
    <n v="1753"/>
    <s v="Auditoría Interna a Proyectos"/>
    <s v="https://anionline.sharepoint.com/:f:/s/PMPMotor/En4LLp8b0UdIheJM5f4poTMBXHgld7rMvfotjhAvNlsJlg?e=xvgsJ1"/>
  </r>
  <r>
    <n v="3756"/>
    <n v="77"/>
    <x v="6"/>
    <s v="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_x000a_(…) el control y seguimiento de cada proyecto de infraestructura pública de transporte a cargo de la ANI, contará con un equipo de apoyo a la coordinación y seguimiento integrado como mínimo, así:_x000d__x000a_ROL O CARGO_x000d__x000a_VICEPRESIDENCIA_x000d__x000a_(…)_x000d__x000a_Jurídico Contractual (Gerente y profesional)_x000d__x000a_Vicepresidencia Jurídica"/>
    <s v=""/>
    <m/>
    <m/>
    <s v="Planeación"/>
    <s v="GESTIÓN CONTRACTUAL Y SEGUIMIENTO DE PROYECTOS DE INFRAESTRUCTURA DE TRANSPORTE"/>
    <x v="0"/>
    <s v="Antioquia - Bolivar"/>
    <s v="Carlos Felipe Sánchez Pinzón"/>
    <s v="Agosto de 2019"/>
    <s v="AGOSTO"/>
    <n v="2019"/>
    <m/>
    <m/>
    <s v="Acción correctiva"/>
    <s v="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_x000a_ _x000d__x000a_“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_x000a_(…) el control y seguimiento de cada proyecto de infraestructura pública de transporte a cargo de la ANI, contará con un equipo de apoyo a la coordinación y seguimiento integrado como mínimo, así:_x000d__x000a_ROL O CARGO_x0009_VICEPRESIDENCIA_x000d__x000a_(…)_x000d__x000a_Jurídico Contractual (Gerente y profesional)_x0009_Vicepresidencia Jurídica_x000d__x000a_ _x000d__x000a_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_x000a_"/>
    <d v="2019-08-10T00:00:00"/>
    <d v="2019-09-10T00:00:00"/>
    <m/>
    <s v="_x000a__x000a_8/10/2019 En correo electrónico del 2 de octubre de 2019, la Supervisión informó:_x000d__x000a_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_x000a_ _x000d__x000a_“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_x000a_(…) el control y seguimiento de cada proyecto de infraestructura pública de transporte a cargo de la ANI, contará con un equipo de apoyo a la coordinación y seguimiento integrado como mínimo, así:_x000d__x000a_ROL O CARGO_x0009_VICEPRESIDENCIA_x000d__x000a_(…)_x000d__x000a_Jurídico Contractual (Gerente y profesional)_x0009_Vicepresidencia Jurídica_x000d__x000a_ _x000d__x000a_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_x000a__x000d__x000a_Una vez revisadas las acciones de mejoramietno y la evidencia de su ejecución, se da cierre a la no confomridad y se recomienda a esta gerencia tomar acciones para prevenir que a futuro los proyectos cuyo apoyo jurídico tiene a cargo esta gerencia, permanezcan sin este apoyo al terminar los contratos del profesional de turno. (Carlos Felipe Sánchez Pinzón)"/>
    <n v="1"/>
    <x v="0"/>
    <m/>
    <n v="10"/>
    <n v="2019"/>
    <d v="2019-09-02T00:00:00"/>
    <n v="1750"/>
    <s v="Auditoría Interna a Proyectos"/>
    <m/>
  </r>
  <r>
    <n v="3757"/>
    <n v="78"/>
    <x v="6"/>
    <s v="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3(c)(ii), según se cita a continuación:_x000d__x000a_“Una vez efectuada la Notificación dentro del término indicado en la sección 14.3(c)(ii) anterior, la Parte notificada deberá, dentro de los quince (15) Días siguientes a dicha Notificación, expresar si acepta, o no, la ocurrencia del Evento Eximente de Responsabilidad”_x000d__x000a_Al respecto, como respuesta a la socialización previa de la no conformidad, la Supervisión explicó las razones de las demoras en el trámite de reconocimiento del EER, sin evidenciar el cumplimiento de las disposiciones contractuales citadas."/>
    <s v="Deficiencias en gestión institucional y/o interinstitucional"/>
    <m/>
    <m/>
    <s v="Técnico"/>
    <s v="GESTIÓN CONTRACTUAL Y SEGUIMIENTO DE PROYECTOS DE INFRAESTRUCTURA DE TRANSPORTE"/>
    <x v="4"/>
    <s v="Antioquia - Bolivar"/>
    <s v="Adriana Barrios Rodríguez"/>
    <s v="Agosto de 2019"/>
    <s v="AGOSTO"/>
    <n v="2019"/>
    <m/>
    <m/>
    <s v="Acción correctiva y preven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Informar a la Vicepresidencia de Estructuración, que el plazo establecido para aceptación o no de un EER en los Contratos de Concesión 4G que se encuentran ya en ejecución, ha resultado insuficiente. (50%) "/>
    <s v="28/10/2019"/>
    <s v="31/12/2024"/>
    <m/>
    <s v="10/07/2020 El 29 de octubre de 2019 se envía memorando Rad ANI N. 20191020166183 a la VGC aceptando el Plan de Mejoramiento propuesto y estableciendo como fecha de finalización el 30 de abril de 2020. _x000a__x000a_El 10 de julio de 2020 se envía memorando Rad ANI N. 2020102008641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_x000a__x000a_30/07/2020 2020 07 30: la OCI envía correo electrónico solicitando respuesta al  memorando con Rad ANI N. 20191020166183 a la VGC, en donde se comunican las acciones de mejora propuestas en la auditoría a la gestión de la ANI en el reconocimiento de EER y se solicita una fecha de finalización del PMP visto que está vencido desde el pasado 30/04/2020  (Adriana Barrios Rodríguez)_x000a__x000a_6/08/2020 Se recibe oficio por correo electrónico 20203110091393 el 31 de julio, enviado el 23 de julio con los avances del Plan de Mejoramiento y adicionalmente se recibe oficio 20203110097193 del 5 de agosto de 2020 solicitando como fecha de finalización el 30 de diciembre de 2020, por lo cual se comunica a través de correo eléctronico la aceptación del cambio.  (Adriana Barrios Rodríguez)_x000a__x000a_1/12/2020 Se realiza seguimiento a través de correo electrónico solicitando avance de las acciones de mejoramiento. (Adriana Barrios Rodríguez)_x000a__x000a_24/01/2021 se recibe memorando 20203110167593 del 30 de diciembre de 2020 presentando los avances en el Plan de Mejoramiento, la OCI responde con memorando 20211020017993 del 20 de enero de 2021, cambiando el avance al 50% (Adriana Barrios Rodríguez)_x000a__x000a_16/02/2021  -Modificación de fecha- Se ajusta fecha de terminación a 31/12/2021 con base en la solicitud recibida con el radicado ANI No. 20213110031813 del 8 de febrero de 2021. (Adriana Barrios Rodríguez)_x000a__x000a_15/12/2021  -Modificación plan- Mediante correo electrónico del 15/12/2021 la Supervisión presenta un informe de avances en la gestión para superar la no conformidad, solicitando un ajuste al plan de mejoramiento. (Adriana Barrios Rodríguez)_x000a__x000a_15/12/2021  -Modificación de fecha- Mediante correo electrónico del 15/12/2021 la Supervisión presenta un informe de avances en la gestión para superar la no conformidad, solicitando prórroga del plan de mejoramieno hasta el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03-2023 la Vicepresidencia Ejecutiva indicó:_x000a__x000a_&quot;A través del memorando ANI No. 20221020153523 del 12-12-2022 la Oficina_x000a_de Control Interno indicó lo siguiente: “(…) Teniendo en cuenta la solicitud de_x000a_la Supervisión, la Oficina de Control Interno procederá a establecer el 31 de_x000a_diciembre de 2023 como fecha de finalización de la No Conformidad 3757 en_x000a_el Plan de Mejoramiento por Procesos de la Entidad, una vez se cumpla el_x000a_plan se revisará la efectividad de las acciones de mejoramiento implementadas, con el fin de determinar si se superó la causa que dio lugar a la No Conformidad citada.”._x000a__x000a_Ahora bien, como evidencia de la gestión de la ANI, mediante comunicación_x000a_No. 20235000060131 del 24-02-2023 se reiteró a la Cámara Colombiana de la_x000a_Infraestructura - CCI la solicitud de acompañamiento y apoyo para la_x000a_construcción de una propuesta para una eventual modificación de los_x000a_Contratos de Concesión de los proyectos de Cuarta Generación que permita_x000a_ampliar el término para resolver las solicitudes de Eventos Eximentes de_x000a_Responsabilidad, conforme a los tiempos que efectivamente requiere la_x000a_Agencia Nacional de Infraestructura. En respuesta a lo anterior, la CCI se_x000a_pronunció a través del oficio 20234090273402, en el cual remite la propuesta_x000a_para proceder con la modificación mencionada._x000a__x000a_Actualmente, dicha propuesta está en revision al interior de la Agencia_x000a_Nacional de Infraestructura.&quot; (Adriana Barrios Rodríguez)_x000a__x000a_4/04/2023 Lo anterior se reportó a la Vicepresidencia Ejecutiva a través del memorando ANI No. 20231020050923 del 04-04-2023. (Adriana Barrios Rodríguez)_x000a__x000a_13/12/2023 Se realiza seguimiento de avance en el plan de mejoramiento de la No conformidad por correo electrónico. (Adriana Barrios Rodríguez)_x000a__x000a_3/05/2024 Mediante memorando con radicado ANI No. 20241020073823 del 02-05-2024 se solicitaron evidencias del cumplimiento del plan de mejoramiento. (Adriana Barrios Rodríguez)_x000a__x000a_21/05/2024  -Modificación de fecha- _x000a_Mediante memorando con radicado ANI No. 20243050082063 del 15-05-2024, la Vicepresidencia Ejecutiva volvió a compartir copia del memorando con radicado ANI No. 20235040200793 del 22-12-2023, a través del que se solicitó prórroga hasta el 31-12-2024, con ocasión de la gestión pendiente por ejecutar para lograr la modificación contractual relacionada con los plazos con los que cuenta la ANI para pronunciarse frente a solicitudes de EER. (Adriana Barrios Rodríguez)"/>
    <n v="0.5"/>
    <x v="1"/>
    <m/>
    <m/>
    <m/>
    <d v="2019-09-02T00:00:00"/>
    <n v="1750"/>
    <s v="Auditoría Interna a Proyectos"/>
    <s v="https://anionline.sharepoint.com/:f:/s/PMPMotor/EghOuWDIefxNrXLPWI1qqPwB_X7Cdz_9xdwpePu4oQhPvg?e=80A1Uf"/>
  </r>
  <r>
    <n v="3758"/>
    <n v="79"/>
    <x v="6"/>
    <s v="No se evidenció un pronunciamiento oportuno de la ANI en el proceso de verificación de la unidad funcional 1 del proyecto, lo cual es contrario a las disposiciones del contrato de concesión No. 016 de 2015, consignadas en la sección 4.17(a)(ii) y 4.17(a)(v) de la parte general, según se cita a continuación:_x000d__x000a_“Una vez puestas a disposición las Intervenciones, el Interventor y la ANI tendrán un plazo máximo de sesenta (60) Días para verificar la terminación de la Unidad Funcional y, de ser el caso, para formular las solicitudes de corrección o complementación si no se cumple con las Especificaciones Técnicas o con cualquier otra estipulación del Contrato o sus Apéndices (…)” (subrayado fuera del texto)._x000d__x000a_“A más tardar al vencimiento del Plazo de Cura, el Concesionario pondrá a disposición de la ANI y el Interventor las Intervenciones (junto con la Memoria Técnica), para una segunda revisión, para lo cual el Interventor y la ANI contarán con quince (15) Días Hábiles para verificar que las Intervenciones cumplan con los ajustes solicitados en la primera revisión. En esta revisión, la ANI y el Interventor solamente podrán tratar los asuntos puntuales objeto de corrección y no se podrán solicitar correcciones adicionales o diferentes respecto de asuntos no tratados en la revisión inicial, sin perjuicio de lo previsto en la Sección (d)4.17(d) de esta Parte General” (subrayado fuera del texto)."/>
    <s v=""/>
    <m/>
    <m/>
    <s v="Jurídico"/>
    <s v="GESTIÓN CONTRACTUAL Y SEGUIMIENTO DE PROYECTOS DE INFRAESTRUCTURA DE TRANSPORTE"/>
    <x v="0"/>
    <s v="Antioquia - Bolivar"/>
    <s v="Carlos Felipe Sánchez Pinzón"/>
    <s v="Agosto de 2019"/>
    <s v="AGOSTO"/>
    <n v="2019"/>
    <m/>
    <m/>
    <s v="Acción correctiva"/>
    <s v="1._x0009_Mediante memorando con radicado ANI No. 20193110151313 del 09 de octubre de 2019, la Supervisión presenta el acta de terminación de la unidad funcional 1, evidenciando que se ha concluido el procedimiento de verificación estipulado en la sección 4.17(a)(ii) y 4.17(a)(v) de la parte general del contrato de concesión._x000d__x000a__x000d__x000a_Adicionalmente, se presenta evidencia del protocolo de atención de patología de fisuras en las bermas de la calzada y las diferentes comunicaciones de la trazabilidad de la gestión realizada."/>
    <d v="2019-10-10T00:00:00"/>
    <d v="2019-11-10T00:00:00"/>
    <m/>
    <s v="_x000a__x000a_10/10/2019 Mediante memorando con radicado ANI No. 20193110151313 del 09 de octubre de 2019, presentado en reunión del 10/10/2019 en la Oficnia de Control Interno, la Supervisión presenta el acta de terminación de la unidad funcional 1, evidenciando que se ha concluido el procedimiento de verificación estipulado en la sección 4.17(a)(ii) y 4.17(a)(v) de la parte general del contrato de concesión._x000d__x000a__x000d__x000a_Adicionalmente, se presenta evidencia del protocolo de atención de patología de fisuras en las bermas de la calzada y las diferentes comunicaciones de la trazabilidad de la gestión realizada._x000d__x000a__x000d__x000a_Lo anterior, evidencia que ya no se está incumpliendo el procedimiento contractual de verificación de la unidad funcional, pues se ha finalizado mediante el acta de terminación. En consecuencia, se da cierre a la no conformidad No. 3758 del plan de mejoramiento por procesos de la Entidad._x000d__x000a_ (Carlos Felipe Sánchez Pinzón)"/>
    <n v="1"/>
    <x v="0"/>
    <m/>
    <n v="10"/>
    <n v="2019"/>
    <d v="2019-09-02T00:00:00"/>
    <n v="1750"/>
    <s v="Auditoría Interna a Proyectos"/>
    <m/>
  </r>
  <r>
    <n v="3759"/>
    <n v="80"/>
    <x v="6"/>
    <s v="No se evidenció que la Interventoría instale equipos de video en el peaje Purgatorio; sin embargo, esta es su obligación contractual, consignada en el Anexo 4 del contrato de Interventoría, sección 5.3.3 (e):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_x000d__x000a_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_x000d__x000a_Adicionalmente, esta situación perjudica otros controles de interventoría frente al tráfico y recaudo reportados por el Concesionario. Dentro de estos controles, incluidos en el Anexo 4 del contrato de Interventoría, sección 5.3.3 (e), se destacan los citados a continuación:_x000d__x000a_“Realizar conteos de vehículos independientes en cada una de las estaciones de peaje, durante un mínimo de siete (7) días consecutivos al mes durante 24 horas para establecer un parámetro de control al TPD reportado por el concesionario.”_x000d__x000a_“Certificar los tráficos vehiculares en cada caseta de peaje y para cada una de las categorías de vehículo para comprobar el cumplimiento de las obligaciones del Concesionario y los demás efectos previstos en este Contrato.”_x000d__x000a_“Verificar el conteo de vehículos de tarifas especiales de que trata la Resolución 3191 de 2006 y 1256 de 2009, del Ministerio de Transporte.”"/>
    <s v=""/>
    <m/>
    <m/>
    <s v="Financiero"/>
    <s v="GESTIÓN CONTRACTUAL Y SEGUIMIENTO DE PROYECTOS DE INFRAESTRUCTURA DE TRANSPORTE"/>
    <x v="0"/>
    <s v="Antioquia - Bolivar"/>
    <s v="Carlos Felipe Sánchez Pinzón"/>
    <s v="Agosto de 2019"/>
    <s v="AGOSTO"/>
    <n v="2019"/>
    <m/>
    <m/>
    <s v="Acción correctiva"/>
    <s v="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
    <d v="2019-10-10T00:00:00"/>
    <d v="2019-11-10T00:00:00"/>
    <m/>
    <s v="_x000a__x000a_10/10/2019 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_x000d__x000a_Lo anterior, evidencia que se ha superado la dificultad que dio origen a la no conformidad 3759 del plan de mejoramiento por procesos de la Entidad, por lo cual se procede a cerrarla._x000d__x000a_ (Carlos Felipe Sánchez Pinzón)"/>
    <n v="1"/>
    <x v="0"/>
    <m/>
    <n v="10"/>
    <n v="2019"/>
    <d v="2019-09-02T00:00:00"/>
    <n v="1750"/>
    <s v="Auditoría Interna a Proyectos"/>
    <m/>
  </r>
  <r>
    <n v="3760"/>
    <n v="81"/>
    <x v="6"/>
    <s v="Una vez revisado el informe de aforo vehicular y los archivos de aforo reportados por la Interventoría, no se evidenció que la Interventoría reporte el conteo vehicular en la estación de peaje San Carlos para el mes de junio de 2019; sin embargo, esta es su obligación contractual, consignada en el Anexo 4 del contrato de Interventoría, sección 5.3.3 (e), según se cita a continuación:_x000d__x000a_“Realizar conteos de vehículos independientes en cada una de las estaciones de peaje, durante un mínimo de siete (7) días consecutivos al mes durante 24 horas para establecer un parámetro de control al TPD reportado por el concesionario”."/>
    <s v=""/>
    <m/>
    <m/>
    <s v="Financiero"/>
    <s v="GESTIÓN CONTRACTUAL Y SEGUIMIENTO DE PROYECTOS DE INFRAESTRUCTURA DE TRANSPORTE"/>
    <x v="0"/>
    <s v="Antioquia - Bolivar"/>
    <s v="Carlos Felipe Sánchez Pinzón"/>
    <s v="Agosto de 2019"/>
    <s v="AGOSTO"/>
    <n v="2019"/>
    <m/>
    <m/>
    <s v="Acción correctiva"/>
    <s v="La Interventoría presenta los dos últimos informes de aforo (agosto y septiembre de 2019) que contienen la información de tráfico del peaje San Carlos. Estos informes, se encuentran radicados en la ANI mediante los No. 20194090949022 y 20194091071832._x000d__x000a__x000d__x000a_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_x000a_"/>
    <d v="2019-10-10T00:00:00"/>
    <d v="2019-11-10T00:00:00"/>
    <m/>
    <s v="_x000a__x000a_10/10/2019 La Interventoría presenta los dos últimos informes de aforo (agosto y septiembre de 2019) que contienen la información de tráfico del peaje San Carlos. Estos informes, se encuentran radicados en la ANI mediante los No. 20194090949022 y 20194091071832._x000d__x000a__x000d__x000a_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_x000a__x000d__x000a_En consecuencia, se evidencia que se han realizado los conteos del peaje San Carlos, superando la dificultad que dio origen a la no conformidad 3760, por lo que se le da cierre en el plan de mejoramiento por procesos de la Entidad._x000d__x000a__x000d__x000a_ (Carlos Felipe Sánchez Pinzón)"/>
    <n v="1"/>
    <x v="0"/>
    <m/>
    <n v="10"/>
    <n v="2019"/>
    <d v="2019-09-02T00:00:00"/>
    <n v="1750"/>
    <s v="Auditoría Interna a Proyectos"/>
    <m/>
  </r>
  <r>
    <n v="3761"/>
    <n v="82"/>
    <x v="6"/>
    <s v="Una vez revisado el informe de aforo vehicular de junio de 2019, se evidenciaron las siguientes situaciones:_x000d__x000a_a. Luego de evidenciar diferencias por día entre el conteo vehicular del Concesionario y el conteo durante 7 días de la semana que realiza la Interventoría, se suman las diferencias positivas (vehículos que registró el Concesionario, pero no fueron registrados por la Interventoría) con las diferencias negativas (vehículos que no registró el Concesionario, pero sí fueron registrados por la Interventoría), compensando las diferencias de conteo, sin requerir determinar si hubo faltantes o sobrantes de recaudo ni requerir explicaciones al Concesionario._x000d__x000a_b. Una vez se cuenta con el resultado de diferencias vehiculares consolidado para los 7 días de la semana en los que la Interventoría realiza conteo, se presumen y reportan las causas de dichas diferencias, sin verificar los casos puntuales que les dieron origen, sin determinar si hubo faltantes o sobrantes de recaudo, ni requerir explicaciones al Concesionario. En particular, esto se evidenció para los vehículos de categorías 3 y 4 en el peaje La Apartada y categorías 2 y 4 en el peaje Caimanera._x000d__x000a_Las anteriores, constituyen situaciones contrarias al control que debe ejercer la Interventoría de acuerdo con sus obligaciones contractuales, consignadas en el Anexo 4 del contrato de Interventoría, sección 5.3.3 (e), según se cita a continuación:_x000d__x000a_“Verificar los conteos de vehículos que realice el Concesionario con el fin de comprobar que la información suministrada sea correcta y requerir al Concesionario para que cumpla esta obligación.”_x000d__x000a_“Certificar los tráficos vehiculares en cada caseta de peaje y para cada una de las categorías de vehículo para comprobar el cumplimiento de las obligaciones del Concesionario y los demás efectos previstos en este Contrato” (subrayado fuera del texto)._x000d__x000a_“Verificación del correcto funcionamiento de los equipos de conteo, clasificación de vehículos y de registro de recaudo de peaje” (subrayado fuera del texto)._x000d__x000a_“Advertir cualquier incumplimiento de las obligaciones contractuales a cargo del Concesionario con respecto al control de aforo, comunicarle esta circunstancia a la AGENCIA NACIONAL DE INFRAESTRUCTURA y adoptar los procedimientos previstos en este Contrato, según el caso.”_x000d__x000a_Estos controles, son especialmente relevantes si se tiene en cuenta que están previstos para verificar obligaciones del Concesionario relacionadas con el recaudo en los peajes, dentro de las cuales se destacan las siguientes:_x000d__x000a_Parte general del contrato de concesión, sección 3.4 (d):_x000d__x000a_“En el caso en que el Concesionario cobre una tarifa superior a la autorizada en este Contrato, que corresponde a la prevista en la Resolución de Peaje, además de las Multas que de acuerdo con la Parte Especial se causen, el Concesionario deberá consignar el valor cobrado en exceso, en la Subcuenta Excedentes ANI.”_x000d__x000a_Parte general del contrato de concesión, sección 3.15 (h)(ii)(7 y 8):_x000d__x000a_“En el caso en que la suma consignada por el Concesionario a la Subcuenta Recaudo Peaje fuere inferior a la que corresponda de acuerdo con lo previsto en este Contrato, el Concesionario pagará intereses moratorios –que se consignarán en la Subcuenta Excedentes ANI– desde la fecha en la que realizó la consignación y hasta el pago de la diferencia, intereses que se calcularán conforme a lo previsto en la Sección 3.7(a) de esta Parte General.”_x000d__x000a_“En el caso en que la suma consignada por el Concesionario a la Subcuenta Recaudo Peaje fuere superior a la que corresponda de acuerdo con lo previsto en este Contrato, la ANI ordenará el traslado de la diferencia, sin intereses, a la Cuenta Proyecto dentro de los cinco (5) Días siguientes a la verificación de esta situación.”_x000d__x000a_Al respecto, en el proceso de socialización de esta no conformidad, se evidenció que la Interventoría viene evaluando internamente con su proveedor de equipos de conteo, alternativas para mejorar el aforo que la concesión requiere, por lo que a partir de esta no conformidad, se hará seguimiento al proceso de mejora hasta que se evidencie que se han superado las dificultades señaladas."/>
    <s v=""/>
    <m/>
    <m/>
    <s v="Financiero"/>
    <s v="GESTIÓN CONTRACTUAL Y SEGUIMIENTO DE PROYECTOS DE INFRAESTRUCTURA DE TRANSPORTE"/>
    <x v="0"/>
    <s v="Antioquia - Bolivar"/>
    <s v="Carlos Felipe Sánchez Pinzón"/>
    <s v="Agosto de 2019"/>
    <s v="AGOSTO"/>
    <n v="2019"/>
    <m/>
    <m/>
    <s v="Acción correctiva"/>
    <s v="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
    <d v="2019-10-10T00:00:00"/>
    <d v="2019-11-10T00:00:00"/>
    <m/>
    <s v="_x000a__x000a_10/10/2019 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_x000d__x000a__x000d__x000a_De acuerdo con lo evidenciado, en el peaje Purgatorio no se han implementado estos nuevos controles dado que las cámaras de video de la Interventoría se instalaron el 7 de octubre, por lo que el primer reporte de conteo según las obligaciones contractuales de Interventoría (7 días de la semana durante 24 horas por día) en esta nueva ubicación del peaje Purgatorio se presentará para el mes de noviembre de 2019. Se recomienda que para este reporte, se implementen los nuevos controles de aforo y recaudo._x000d__x000a__x000d__x000a_Al respecto, con base en una revisión aleatoria para el caso del peaje Los Cedros, se evidencia que las diferencias de conteo de la Interventoría con el Concesionario se validan para cada caso puntual (tanto para vehículos dejados de contar como para vehículos contados de más), superando las dificultades señaladas en los literales a y b de la no conformidad No. 3761, por lo que se procede a cerrarla en el plan de mejoramiento por procesos de la Entidad._x000d__x000a_ (Carlos Felipe Sánchez Pinzón)"/>
    <n v="1"/>
    <x v="0"/>
    <m/>
    <n v="10"/>
    <n v="2019"/>
    <d v="2019-09-02T00:00:00"/>
    <n v="1750"/>
    <s v="Auditoría Interna a Proyectos"/>
    <m/>
  </r>
  <r>
    <n v="3762"/>
    <n v="83"/>
    <x v="6"/>
    <s v="1._x0009_En cuanto al reconocimiento del Evento Eximente de Responsabilidad predial para la UF1, no se evidenció que la ANI expresara si acepta, o no, la ocurrencia del Evento Eximente de Responsabilidad notificado por el Concesionario dentro de los 15 días siguientes a la notificación; sin embargo, este término está consignado en la Parte General del Contrato de Concesión N. 017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 _x000d__x000a_"/>
    <s v=""/>
    <m/>
    <m/>
    <s v="Riesgos"/>
    <s v="GESTIÓN CONTRACTUAL Y SEGUIMIENTO DE PROYECTOS DE INFRAESTRUCTURA DE TRANSPORTE"/>
    <x v="0"/>
    <s v="Neiva - Espinal - Girardot IP"/>
    <s v="Mary Alexandra Cuenca Noreña"/>
    <s v="Agosto de 2019"/>
    <s v="AGOSTO"/>
    <n v="2019"/>
    <m/>
    <m/>
    <s v="Acción correctiva y preventiva"/>
    <s v="1. El Líder de Supervisión, conforme la imposibilidad de cumplimiento de los términos dispuestos en el Contrato de Concesión y para cumplir lo requerido en la Resolución 738 de 2018, propenderá la modificación del plazo establecido para la aceptación o no de cualquier EER._x000d__x000a_Lo anterior, en el sentido de otorgar respuesta al Concesionario respecto de la aceptación del EER, tan solo una vez se encuentre conciliado el texto del Acta de ocurrencia, confiriendo eso sí, un término perentorio pero mucho mayor al ya establecido._x000d__x000a_2. Informar a la Vicepresidencia de Estructuración, que el plazo establecido para aceptación o no de un EER en los Contratos de Concesión 4G que se encuentran ya en ejecución, ha resultado insuficiente._x000d__x000a_"/>
    <d v="2019-05-11T00:00:00"/>
    <d v="2020-04-30T00:00:00"/>
    <m/>
    <s v="_x000a__x000a_05/11/2019 5/11/2019 - Mediante oficio con Rad ANI 20193060160613 del 22/10/2019 la supervisión allego a esta oficina el plan de mejoramiento de esta no conformidad.  (Mary Alexandra Cuenca Noreña)_x000a__x000a_05/06/2020 29/05/2020 – correo electrónico notificando vencimiento y solicitando evidencias _x000d__x000a__x000d__x000a_02/06/2020 – Mediante correo electrónico del 29/05/2020 la supervisión allega el memorando 20193060207843 donde se notifica a la VE la insuficiencia de los tiempos de respuesta de los EER, posteriormente mediante correo electrónico del 02/06/2020 allega a esta Oficina el Acta de plan de seguimiento N. 171 y 179 donde se propone al concesionario modificar el plazo con el que cuenta la Agencia para dar respuesta a los EER solicitados por el Concesionario. Lo anterior evidenciando el cumplimiento del 100% de la no conformidad. _x000d__x000a_ (Mary Alexandra Cuenca Noreña)"/>
    <n v="1"/>
    <x v="0"/>
    <m/>
    <n v="6"/>
    <n v="2020"/>
    <s v="30/08/2019"/>
    <n v="1753"/>
    <s v="Auditoría Interna a Proyectos"/>
    <m/>
  </r>
  <r>
    <n v="3763"/>
    <n v="84"/>
    <x v="6"/>
    <s v="CONFORMACIÓN DEL EQUIPO DISCIPLINARIO EN LA AGENCIA NACIONAL DE INFRAESTRUCTURA: Aunque si bien es cierto, la Resolución No. 0489 del 21 de marzo de 2018 establece la conformación del Equipo Disciplinario, éste actualmente se encuentra conformado de otra manera, por la líder del proceso- Experta G03-08- y una contratista, quienes realizan las actividades de sustentación y control de los expedientes disciplinarios, contando con una carga de procesos, de acuerdo con lo señalado en respuesta con memorando No. 2019-400-011610-3 del 05 de agosto de 2019, de: Vigencia 2018: 50 expedientes, Vigencia 2019 a corte de 08 de agosto de 2019: 65 expedientes."/>
    <s v=""/>
    <m/>
    <m/>
    <s v="Administrativo"/>
    <s v="GESTIÓN ADMINISTRATIVA Y FINANCIERA"/>
    <x v="5"/>
    <s v="Equipo disciplinario"/>
    <s v="Aurora Andrea Reyes Saavedra"/>
    <s v="Agosto de 2019"/>
    <s v="AGOSTO"/>
    <n v="2019"/>
    <m/>
    <m/>
    <s v="Acción correctiva y preventiva"/>
    <s v="1. Derogar la Resolucion 0489 de marzo de 2018 ( Fecha limite de cumplimiento 31 de octubre de 2019)._x000d__x000a_2. Realizar un estudio de cargas de trabajo para identificar la necesidad de personal en el equipo de control interno disciplinario ( Fecha limite de cumplimiento 31 de octubre de 2019)_x000d__x000a_3. Propender por la conformacion del equipo de control interno disciplinario el cual debera estar conformado por personas con dedidacion exclusiva a lo que demanda la gestión disciplinari ( Fecha limite 31 de marzo de 2020)"/>
    <s v="18/12/2019"/>
    <d v="2020-03-31T00:00:00"/>
    <m/>
    <s v="_x000a__x000a_18/12/2019 1. Mediante Memorando No. 2019-400-018130-30 del  26 de noviembre de 2019 se adjunta resolucion No. 1516 del 11 de octubre de 2019, por medio de la cual se deroga  la resolucion 0489 de 2018.  ( cumplimiento 33.33)_x000a_2. Mediante Memorando No. 2019-400-018130-30 del  26 de noviembre de 2019  se adjunta el formulario No. 2 denominado consolidado de medición de cargas de trabajo de la Entidad -Departamento Administrativo de la Función Publica, en donde se remite el analisis de la dependencia denominada &quot;Control Interno Disciplinario&quot; ( cumplimiento 33.33)._x000a_3. La acción no se encuentra cumplida con corte al 18 de diciembre de 2019, sin embargo se indico como fecha de cumplimiento el 31 de marzo del 2020 ( Cumplimiento del 0%)_x000a_ (Aurora Andrea Reyes Saavedra)_x000a__x000a_04/02/2020 04/02/2020.  Respecto de la acción 3.  Mediante correo remitido el 29 de enero de 2020, el equipo disiciplinario remite actas de inicio de tres contratistas (vigencia 2020) , en el correo se indica por parte de la coordinadora del equipo disciplinario lo siguiente: &quot; (...)adjunto al presente correo las actas de inicio de los contratios de prestación de servicios celebrados, quedando conformado de esta manera el equipo de la oficina  de Control Interno Disciplinario y cumplidos al 100% los compromisos adquiridos en el plan de mejoramiento por procesos.(...)&quot; (cumplimiento 33.33) de esta manera  se da cumplimiento al 100% de las acciones.  (Aurora Andrea Reyes Saavedra)"/>
    <n v="1"/>
    <x v="0"/>
    <m/>
    <n v="2"/>
    <n v="2020"/>
    <d v="2019-09-02T00:00:00"/>
    <n v="1750"/>
    <s v="Auditoría Interna"/>
    <m/>
  </r>
  <r>
    <n v="3764"/>
    <n v="85"/>
    <x v="6"/>
    <s v="DEBILIDADES EN LOS CONTROLES RELACIONADOS CON LA RESERVA[3] DE LAS ACTUACIONES DISCIPLINARIAS: Se observó que algunas actuaciones disciplinarias de la muestra de auditoría, que se encuentran bajo reserva pueden ser visualizadas y/o consultadas por los usuarios del Sistema de Información ORFEO, lo cual evidencia debilidades o falta de controles o restricciones para la consulta de mencionados documentos, que pueden conllevar a la posible materialización de riesgos asociados en el proceso.La anterior situación se observó en los expedientes Nos.  031/2018, 019/2019 Y 002/2019, los cuales al digitalizar en el sistema documental Orfeo el número de radicado de la queja o el informe de servidor público visualiza diversos documentos del expediente (TRD) los cuales pueden consultarse por los usuarios "/>
    <s v=""/>
    <m/>
    <m/>
    <s v="Administrativo"/>
    <s v="GESTIÓN ADMINISTRATIVA Y FINANCIERA"/>
    <x v="5"/>
    <s v="Equipo disciplinario"/>
    <s v="Aurora Andrea Reyes Saavedra"/>
    <s v="Agosto de 2019"/>
    <s v="AGOSTO"/>
    <n v="2019"/>
    <m/>
    <m/>
    <s v="Acción correctiva y preventiva"/>
    <s v="1. Solicitar al GIT Tecnologias de la información y las Telcomunicaciones, la creación de un acceso reservado a los documentos que conforman los expedientes disciplinarios. ( Fecha limite de cumplimiento 30 de septiembre de 2019)._x000d__x000a_2. Solicitar al GIT Tecnologias de la información y las Telecomunicaciones, bloquear en forma inmediata el acceso a los expedientes  consultados por la Oficina de Control Interno ( Fecha limite de cumplimiento 30 de septiembre de 2019)._x000d__x000a_3. Gestionar para que en el nuevo sistema que llegue a adoptar la entidad para manejo documental de la información se cree el equipo de Control Interno  Diciplinario con manejo de información reservada y la creación de expedientes con el mismo caracter  ( Fecha limite 30 de septiembre de 2019)"/>
    <s v="18/12/2019"/>
    <d v="2019-12-31T00:00:00"/>
    <m/>
    <s v="_x000a__x000a_18/12/2019 1.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_x000a_2.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_x000a_3. No se observa cumplimiento de la acción planteada con corte al 18 de diciembre de 2019 ( cumplimiento del 0%) (Aurora Andrea Reyes Saavedra)_x000a__x000a_04/02/2020 04/02/2020. Respecto de la acción 3. Se observa su cumplimiento mediante memorando 20204020023983 del 03 de febrero de 2020, remitido por la VAF al GIT de Tecnologías de la Información y las Telecomunicaciones, del memorando se destaca: &quot; solicito el favor brindarnos el apoyo necesario con el fin de crear o gestionar un sistema que permita la creación y manejo de los expedientes disciplinarios con restricciones de acceso&quot;  ( los soportes reposan en la carpeta de seguimiento de PMP de la OCI) ( cumplimiento de las acción 33.33 %) (Aurora Andrea Reyes Saavedra)_x000a__x000a_17/02/2020 17/02/2020: Se observa por parte de la Oficina de Control Interno que mediante memorando No. 20206070027933 del 10/02/2020 el G.I.T. Tecnologías de la información y las telecomunicaciones emitió respuesta a la Vicepresidencia Administrativa y Financiera (al radicado No. 20204020023983 del 03/02/2020- Plan de Mejoramiento por Procesos-) que para el presente seguimiento a continuación citamos el aparte relevante para ratificar el cumplimiento de la acción:_x000d__x000a__x000d__x000a_&quot;...le informamos que en la actualidad se encuentra implementado y en funcionamiento en el módulo de consultas del sistema de Gestión Documental - ORFEO la restricción para la visualización de expedientes virtuales creados en el G.I.T. de Control Interno Disciplinario...&quot;._x000d__x000a__x000d__x000a_ (Aurora Andrea Reyes Saavedra)"/>
    <n v="1"/>
    <x v="0"/>
    <m/>
    <n v="2"/>
    <n v="2020"/>
    <d v="2019-09-02T00:00:00"/>
    <n v="1750"/>
    <s v="Auditoría Interna"/>
    <m/>
  </r>
  <r>
    <n v="3765"/>
    <n v="86"/>
    <x v="6"/>
    <s v="En la Entidad no está creado el usuario &quot;JEFE FINANCIERO&quot;. De conformidad con los artículos 2.2.3.4.1.6 y 2.2.3.4.1.12 del Decreto 1069de 2015, para efectos de los establecido en el capítulo 4, en la Entidad todos los usuarios deben estar creados en el &quot;Sistema Único de Gestión e Información Litigiosa del Estado - Ekogui&quot;, entre otros, los funcionarios que ocupen el cargo del jefe financiero o quien haga sus veces en la Entidad, quien ejercerá las funciones allí previstas._x000a_ "/>
    <s v=""/>
    <m/>
    <m/>
    <s v="Jurídico"/>
    <s v="GESTIÓN JURÍDICA"/>
    <x v="1"/>
    <s v="Grupo interno de trabajo de defensa judicial"/>
    <s v="Martha Guzmán León"/>
    <s v="Septiembre de 2019"/>
    <s v="SEPTIEMBRE"/>
    <n v="2019"/>
    <m/>
    <m/>
    <s v="Acción correctiva"/>
    <s v="1. Reiterar la solicitud a la Vicepresidencia Administrativa y Financiera, para que designe el servidor que será registrado como &quot;Jefe Financiero&quot; (VJUR)_x000a_2. Designar al servidor que será registrado en el sistema como &quot;Jefe Financiero&quot; (VAF)_x000a_3. Registrar en el Sistema Ekogui con el perfil  &quot;Jefe Financiero&quot; al servidor designado por la Vicepresidencia Administrativa y Financiera (VJUR)"/>
    <d v="2019-11-30T00:00:00"/>
    <d v="2020-05-15T00:00:00"/>
    <m/>
    <s v="13/04/2020 Se modifica el plan de mejoramiento y se prórroga la fecha para su cumplimiento hasta el 15 de mayo de 2020. (Martha Guzmán león)_x000a__x000a_07/05/2020  A través de correo de 30/04/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
    <n v="1"/>
    <x v="0"/>
    <m/>
    <n v="5"/>
    <n v="2020"/>
    <d v="2019-10-02T00:00:00"/>
    <n v="1720"/>
    <s v="Seguimiento Normativo"/>
    <m/>
  </r>
  <r>
    <n v="3766"/>
    <n v="87"/>
    <x v="6"/>
    <s v="7.2.1_x0009_El comportamiento de la atención ofrecida a las PQRS, durante el primer trimestre 2018 vs. 2019, muestra aspectos desfavorables, relacionados con: _x000d__x000a__x000d__x000a_•_x0009_El porcentaje de las respuestas dadas oportunamente, disminuyó en un 4% pasando del 71% ( primer semestre de 2018), al 67%, (primer semestre 2019), lo cual refleja  desmejora en la atención._x000d__x000a__x000d__x000a_•_x0009_Las respuestas ofrecidas de manera extemporaneas se incrementó  en un  1%._x000d__x000a__x000d__x000a_•_x0009_El item de comunicaciones reportadas sin respuestas aumentó en un 6%, toda vez que pasó del 10% (primer semestre de 2018), al 16% (primer semestre de 2019). _x000d__x000a_"/>
    <s v=""/>
    <m/>
    <m/>
    <s v="Administrativo"/>
    <s v="TRANSPARENCIA, PARTICIPACIÓN, SERVICIO AL CIUDADANO Y COMUNICACIÓN"/>
    <x v="5"/>
    <s v="Grupo interno de trabajo administrativo y financiero"/>
    <s v="Luz Mary Hernández Villadiego"/>
    <s v="Septiembre de 2019"/>
    <s v="SEPTIEMBRE"/>
    <n v="2019"/>
    <m/>
    <m/>
    <m/>
    <m/>
    <m/>
    <m/>
    <m/>
    <s v="_x000a__x000a_12/08/2021 12/08/2021: Esta no conformidad hace referencia al vencimiento de términos, y teniendo en cuenta que el origen de la situación evidenciada por la Oficina de Control Interno es recurrente en cada uno de los seguimientos efectuados semestralmente, se procede con el cierre de esta, toda vez que en su remplazó se origino de manera reciente (22/07/2021) Memorando 20211020102063, la NO Conformidad identificada con el código No. 3854 y la cual hace referencia con los incumplimientos de término. Adicional a esto se habia realizado una mesa de trabajo con un representante de la VAF y se habia efectuado un acta. (Luz Mary Hernández Villadiego)_x000a__x000a_9/11/2021 28/09/2020: La VAF, mediante correo electrónico, solicitar de manera atenta la eliminación del hallazgo 3766 del PMP del servicio al ciudadano. De acuerdo con las reuniones realizadas y revisando las causas, cada área debía presentar el plan de mejoramiento y no le correspondía a servicio al ciudadano._x000d__x000a_29/09/2020: La VAF, mediante correo electrónico comunica que “Solicitamos de manera atenta la reasignación de esta No Conformidad a las dependencias que presentan el incumplimiento, toda vez que el proceso de Transparencia, Participación, Servicio al Ciudadano y Comunicación NO puede proponer acciones para cumplimiento de otras dependencias”._x000d__x000a_09/10/2020: Se realizó una mesa de trabajo en la cual participó un representante de la VAF y dos (2) contratistas de la Oficina de Control Interno, se analizó la situación y de igual forma se levantó un acta, en la cual la OCI, los invita a efectuar e implementar la metodología causa-Raíz con el apoyo de la VPRE para que se aplique de manera transversal con los otros procesos y Atención al ciudadano para determinar causas y responsables que tengan el nexo correspondiente para que de esa manera se planteen acciones efectivas para que los incumplimientos no se reiteren o no se vuelvan a presentar._x000d__x000a_08/11/2021: Teniendo en cuenta que el origen de la presente NO Conformidad es recurrente (Extemporaneidad, y comunicaciones reportadas sin respuestas) en cada periodo evaluado. Por consiguiente, se procede con el cierre de la presente NO Conformidad, teniendo en cuenta que se unificaron las NO Conformidades que versaban sobre el mismo criterio. En este sentido, se procede con el cierre de la misma. _x000d__x000a_ (Luz Mary Hernández Villadiego)"/>
    <n v="1"/>
    <x v="0"/>
    <m/>
    <n v="11"/>
    <n v="2021"/>
    <d v="2019-09-30T00:00:00"/>
    <n v="1722"/>
    <s v="Seguimiento Normativo"/>
    <m/>
  </r>
  <r>
    <n v="3767"/>
    <n v="88"/>
    <x v="6"/>
    <s v="7.2.2_x0009_Se presentaron diferentes eventos ocasionados por fallas técnologicas, que afectaron la radicación via web durante ciertos dias del mes de junio de 2019. Situación que puede generar posibles incumplimiento de términos legales.  En este sentido, se considera necesario que la depedencia competente del manejo de la plataforma técnologica Orfeo, realice los diferentes ajustes necesarios que eviten que se presenten este tipo de situaciones y a su vez diseñar un plan de emergencia para atender estas eventualidades. "/>
    <s v=""/>
    <m/>
    <m/>
    <s v="Tecnológico"/>
    <s v="GESTIÓN DE LA INFORMACIÓN Y COMUNICACIONES"/>
    <x v="7"/>
    <s v="Grupo Interno de Trabajo Sistemas de Información y Tecnología"/>
    <s v="Luz Mary Hernández Villadiego"/>
    <s v="Septiembre de 2019"/>
    <s v="SEPTIEMBRE"/>
    <n v="2019"/>
    <m/>
    <m/>
    <s v="Acción correctiva y preventiva"/>
    <s v="Programar mesa técnica entre atención al ciudadano, archivo y tecnología para determinar los planes de contingencia para dar continuidad a la recepción de solicitudes por medios digitales."/>
    <s v="29/01/2020"/>
    <d v="2021-01-31T00:00:00"/>
    <m/>
    <s v="_x000a__x000a_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_x000a__x000a_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_x000a__x000a__x000a_ (Luz Mary Hernández Villadiego)_x000a__x000a_10/09/2021 En correo electrónico del 18 de agosto de 2021, el GIT - Tecnología de la iInfoirmación justifica el cierre de la NO Conformidad 3767, y aposta doicumentos de la solicitud. (Luz Mary Hernández Villadiego)"/>
    <n v="1"/>
    <x v="0"/>
    <m/>
    <n v="9"/>
    <n v="2021"/>
    <d v="2019-09-30T00:00:00"/>
    <n v="1722"/>
    <s v="Seguimiento Normativo"/>
    <m/>
  </r>
  <r>
    <n v="3768"/>
    <n v="89"/>
    <x v="6"/>
    <s v="7.2.5_x0009_En los eventos en los cuales se evidenció que los plazos de vencimientos establecidos (perentorios) por los entes externos de control, no coinciden con los señalados en los insumos de atención al ciudadano, motivo por el cual se requiere que, en el Orfeo, se realicen los ajustes necesarios a fin de poder establecer el término real de vencimiento y evitar inconsistencias.  "/>
    <s v=""/>
    <m/>
    <m/>
    <s v="Tecnológico"/>
    <s v="GESTIÓN DE LA INFORMACIÓN Y COMUNICACIONES"/>
    <x v="7"/>
    <s v="Grupo Interno de Trabajo Sistemas de Información y Tecnología"/>
    <s v="Luz Mary Hernández Villadiego"/>
    <s v="Septiembre de 2019"/>
    <s v="SEPTIEMBRE"/>
    <n v="2019"/>
    <m/>
    <m/>
    <s v="Acción correctiva y preventiva"/>
    <s v="Mesa de trabajo entre asistencia al ciudadano, correspondencia y tecnología para Verificar los tiempos de ley registrados en la aplicación y realizar de ser necesario ajustes a las funciones de calculo de fechas de vencimientos y alertas."/>
    <s v="29/01/2020"/>
    <d v="2021-01-31T00:00:00"/>
    <m/>
    <s v="_x000a__x000a_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_x000d__x000a__x000d__x000a_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_x000d__x000a__x000d__x000a__x000d__x000a_ (Luz Mary Hernández Villadiego)_x000a__x000a_9/11/2021 10/12/2020: La OCI, mediante correo electrónico, requiere al enlace de la VPRE, lo siguiente: “solicita su colaboración a fin de indicarme sí adicional al memorando adjunto Rad. 20206070003813, existe otro documento que permita evidenciar avances de las acciones de mejora emprendidas para subsanar las NO Conformidades del GIT - Tecnologías de la Información (3767 y 3768)”_x000d__x000a_VPRE: Mediante memorando rad. 20206070003813 El Coordinador del GIT-Tecnologías entrega el plan de mejoramiento correspondiente con las NO Conformidades Nos. 3767 y 3768._x000d__x000a_3767- Acciones de mejora: Programar mesa técnica entre atención al ciudadano, archivo y tecnología para determinar los planes de contingencia para dar continuidad a la recepción de solicitudes por medios digitales._x000d__x000a_3768 – Acciones de mejora: Mesa de trabajo entre asistencia ai -ciudadano, correspondencia y tecnología para-Verificaríos tiempos de ley registrados en la aplicación y realizar de ser necesario ajustes a las funciones' de - calculo .de fechas de vencimientos y alertas,_x000d__x000a_22/12/2020: La OCI, mediante correo electrónico, enviado al enlace de la VPRE, se comunica lo siguiente: “se informa nuevamente, que la Oficina de Control Interno se encuentra efectuado seguimiento al plan de mejoramiento por procesos (PMP), motivo por el cual se reitera informar lo referente con las acciones de mejora emprendidas sobre la dos (2) NO CONFORMIDADES, en comento (3767 y 3768). Lo presente teniendo en cuenta que a la fecha no se ha recibido respuesta alguna por parte del GIT- Tecnologías de la Información. Se aclara que las citadas NO CONFORMIDADES, se encuentran a la fecha VENCIDAS Y SIN AVANCE, alguno”._x000d__x000a_20/01/2021: La VPRE, mediante correo electrónico, adjunta la relación de las actividades adelantadas para atender las NO Conformidades del GIT - Tecnologías de la Información (3767 y 3768), así mismo se acompañan las evidencias de la reunión realizada para tal fin y la imagen de los controles implementados en relación con el espacio de almacenamiento, como acciones de mejora emprendidas para subsanar las NO Conformidades._x000d__x000a_27/01/2021: La OCI, mediante correo electrónico, requiere a la VPRE, sí de la mesa de trabajo informada por usted, se levantó algún acta de la reunión y sí quedaron compromisos en el citado documento. Lo presente, con la finalidad de validar el avance de cumplimiento de las acciones propuestas._x000d__x000a_05/02/2021: La VPRE, mediante correo electrónico, comunicó a la OCI, que: En atención a la solicitud le informó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y las Telecomunicaciones no hay compromisos pendientes al respecto._x000d__x000a_12/08/2021: La OCI, mediante correo electrónico se requiere conocer, sí últimamente se han efectuado actividades y/o novedades sobre el tema que dio origen a la citada No Conformidad. De ser afirmativo se requiere enviarnos los soportes a fin de validarlos y proceder con la validación de estos. _x000d__x000a_La OCI, valida lo informado y soportado por la VPRE y se procede con el Cierre de las NO Conformidades Nos. 3767 y 3768._x000d__x000a_ (Luz Mary Hernández Villadiego)"/>
    <n v="1"/>
    <x v="0"/>
    <m/>
    <n v="11"/>
    <n v="2021"/>
    <d v="2019-09-30T00:00:00"/>
    <n v="1722"/>
    <s v="Seguimiento Normativo"/>
    <m/>
  </r>
  <r>
    <n v="3769"/>
    <n v="90"/>
    <x v="6"/>
    <s v="A pesar de que, según la cláusula vigésima séptima del contrato de concesión portuaria No. 006 de 2010, “sobre las operaciones portuarias, la inspección, vigilancia y control estará a cargo de la Superintendencia de puertos y transporte, o quien haga sus veces” la Supervisión, al estar informada del volumen de carga movilizada por la Sociedad Portuaria Central de Cartagena, debe generar alertas respecto de las inconsistencias presentadas en los reportes de carga movilizada presentadas por la Sociedad Portuaria y por la Superintendencia de Transporte teniendo en cuenta que el desarrollo de sus actividades se debe encaminar a coordinar, evaluar y controlar el correcto desarrollo del proyecto. Por ejemplo, para el periodo comprendido entre 2015 y 2016 se evidenció que la Superintendencia de Transporte ha reportado que la Sociedad Portuaria movilizó aproximadamente 30,000 t de combustible, lo cual se encuentra acorde a la capacidad permitida para la terminal portuaria; sin embargo, en el desarrollo de la auditoría la Sociedad Portuaria ha reportado que para ese mismo periodo de tiempo la carga movilizada superó en aproximadamente 6,000 t la carga máxima permitida según lo definido en la cláusula cuarta del otrosí No. 1 al contrato de concesión No. 006 de 2010 sin haber adelantado trámites para modificar el volumen anual de carga autorizada según lo dispuesto en la cláusula contractual mencionada."/>
    <s v=""/>
    <m/>
    <m/>
    <s v="Técnico"/>
    <s v="GESTIÓN CONTRACTUAL Y SEGUIMIENTO DE PROYECTOS DE INFRAESTRUCTURA DE TRANSPORTE"/>
    <x v="0"/>
    <s v="Sociedad Portuaria Central Cartagena S.A."/>
    <s v="Daniel Felipe Sáenz Lozano"/>
    <s v="Octubre de 2019"/>
    <s v="OCTUBRE"/>
    <n v="2019"/>
    <m/>
    <m/>
    <s v="Acción correctiva"/>
    <s v="1. Solicitud al Concesionario de entregar los reportes de carga mensuales de acuerdo con lo establecido por el Contrato de Concesión_x000d__x000a__x000d__x000a_2. Documento con reporte de carga movilizada por el Concesionario_x000d__x000a_3.  Verificación de cargas reportadas por el Concesionario y las cargas reportadas por la _x000d__x000a_Superintendencia de Transporte. _x000d__x000a__x000d__x000a_4. En caso de encontrar diferencias entre las cargas reales y las reportadas por la Superintendencia de Transporte, remitir oficio a la Superintendencia de Transporte para que realice la revisión y respectivo ajuste._x000d__x000a__x000d__x000a_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_x000d__x000a_"/>
    <s v="16/12/2019"/>
    <d v="2020-06-30T00:00:00"/>
    <m/>
    <s v="_x000a__x000a_16/12/2019 Se evidenció que el 16 de diciembre de 2019 la Supervisión solicitó, vía correo electrónico, al Concesionario información sobre la carga movilizada en la terminal portuaria. Avance del 20%. (Daniel Felipe Sáenz Lozano)_x000a__x000a_28/05/2020 Mediante correo electrónico del 27 de mayo de 2020 la Supervisión remitió soportes de gestión para dar cumplimiento al plan de mejoramiento. Enseguida se presenta el análisis de esos soportes, en función de las acciones de mejoramiento vigentes:_x000d__x000a__x000d__x000a_1. Solicitud al Concesionario de entregar los reportes de carga mensuales de acuerdo con lo establecido por el Contrato de Concesión: Se evidenció que mediante comunicación con radicado ANI No. 20203030088961 del 13 de marzo de 2020, se hizo la solicitud al Concesionario, en virtud de la No Conformidad formulada por la Oficina de Control Interno._x000d__x000a__x000d__x000a_2. Documento con reporte de carga movilizada por el Concesionario: Se evidenció que mediante comunicación con radicado ANI No. 20204090443722 del 20 de mayo de 2020, el Concesionario remitió a la Entidad el reporte de carga movilizada entre 2015 y 2019._x000d__x000a__x000d__x000a_3.  Verificación de cargas reportadas por el Concesionario y las cargas reportadas por la Superintendencia de Transporte: En los adjuntos al correo electrónico del 27 de mayo de 2020, la Supervisión indica que hubo diferencias en la cantidad de carga movilizada reportada por el Concesionario y por la Superintendencia de Transporte para las vigencias 2015 y 2016. _x000d__x000a__x000d__x000a_4. En caso de encontrar diferencias entre las cargas reales y las reportadas por la Superintendencia de Transporte, remitir oficio a la Superintendencia de Transporte para que realice la revisión y respectivo ajuste: Se evidenció que, en virtud de la acción de mejoramiento No. 3, mediante correo electrónico y mediante el sistema informático llamado VIGIA, el Concesionario solicitó a la Superintendencia ajustar los reportes de carga para los años 2015 y 2016._x000d__x000a__x000d__x000a_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 En los adjuntos al correo electrónico del 27 de mayo de 2020 la Supervisión presenta en un documento editable un análisis jurídico y financiero mediante el cual se concluye que “(…) si bien, la movilización diferente a la carga establecida en el Otrosí No. 01 de 2014 no genera algún tipo de incumplimiento, como se justificó desde el punto de vista jurídico y financiero (…).” Por lo anterior, se considera que este análisis se debe certificar a través de una comunicación oficial para dar cierre a la No Conformidad._x000d__x000a__x000d__x000a_En ese orden de ideas, se evidenció cumplimiento de 4/5 del plan de mejoramiento. Con relación a la acción de mejoramiento No. 5, se considera que el análisis integral mediante el cual se concluye que la situación no da lugar a un incumplimiento se debe certificar a través de una comunicación oficial para dar cumplimiento a la acción de mejoramiento y así dar cierre a la no conformidad. Se modifica avance del plan de mejoramiento a 80%. (Daniel Felipe Sáenz Lozano)_x000a__x000a_01/07/2020 Mediante radicado ANI No. 20201020082043 del 1 de julio de 2020, se dio respuesta a radicado ANI No. 20203030080333 del 26 de junio de 2020, informando el cierre de la No Conformidad debido a que la Gerencia de Proyectos Portuarios de la Vicepresidencia de Gestión Contractual demostró cumplimiento del plan de mejoramiento. Respecto a la acción de mejoramiento No. 5, la Gerencia de Proyectos Portuarios informó que “(…) la diferencia de la carga establecida en el Otrosí No. 01 de 2014 no genera incumplimiento a las obligaciones contractuales”. (Daniel Felipe Sáenz Lozano)"/>
    <n v="1"/>
    <x v="0"/>
    <m/>
    <n v="7"/>
    <n v="2020"/>
    <s v="29/10/2019"/>
    <n v="1693"/>
    <s v="Auditoría Interna a Proyectos"/>
    <m/>
  </r>
  <r>
    <n v="3770"/>
    <n v="91"/>
    <x v="6"/>
    <s v="No se evidenciaron acciones de parte de la Supervisión para asegurar el cabal cumplimiento de la cláusula sexta del otrosí No. 1 del contrato de concesión No. 006 de 2010 ya que el control del plan de inversiones se viene ejecutando únicamente a través de la ANI sin la participación de una interventoría. Según lo indicado en la cláusula contractual mencionada: “(…) El Plan de inversión estará sujeto a un control que realizará la interventoría del Contrato y LA AGENCIA a través de la Gerencia de Grupo Interno Financiero y del Grupo Interno Férreo y Portuario de la Vicepresidencia de Gestión Contractual, que designará al encargado de verificar la correspondencia entre el valor de las inversiones ejecutadas y su imputación al Plan de Inversiones.” (Subrayado fuera de texto)."/>
    <s v=""/>
    <m/>
    <m/>
    <s v="Jurídico"/>
    <s v="GESTIÓN CONTRACTUAL Y SEGUIMIENTO DE PROYECTOS DE INFRAESTRUCTURA DE TRANSPORTE"/>
    <x v="0"/>
    <s v="Sociedad Portuaria Central Cartagena S.A."/>
    <s v="Daniel Felipe Sáenz Lozano"/>
    <s v="Octubre de 2019"/>
    <s v="OCTUBRE"/>
    <n v="2019"/>
    <m/>
    <m/>
    <s v="Acción correctiva"/>
    <s v="1. Concepto Técnico con respecto a la necesidad de la Interventoría en el Proyecto de la Construcción del Muelle Fijo. _x000d__x000a__x000d__x000a_2. Reporte final de ejecución de las Inversiones Construcción de Muelle Fijo._x000d__x000a__x000d__x000a_3. Concepto integral de cierre en el que se especifiquen las acciones a tomar. (No es posible comprometer la existencia de una modificación el Contrato o realizar una aclaración de una cláusula, si no se cuenta con la viabilidad jurídica, por tal razón, se plantea la acción de mejora en donde se tomen en cuenta las acciones sugeridas)_x000d__x000a_"/>
    <s v="16/12/2019"/>
    <d v="2020-06-30T00:00:00"/>
    <m/>
    <s v="_x000a__x000a_28/05/2020 Vía correo electrónico se informó a la Supervisión que el plan de mejoramiento vigente vence el 30 de junio de 2020. (Daniel Felipe Sáenz Lozano)_x000a__x000a_25/06/2020 Mediante memorando 20203030079583 del 24 de junio de 2020 la Gerencia de Proyectos Portuarios demostró cumplimiento de plan de mejoramiento, sobre lo cual la Oficina de Control Interno se pronunció mediante radicado ANI No. 20201020079803 del 25 de junio de 2020, concluyendo que: “(…) la Gerencia de Proyectos Portuarios demostró que se cumplió con el plan de mejoramiento propuesto para subsanar la No Conformidad No. 3770, formulada en la auditoría técnica realizada en octubre de 2019 a las funciones públicas de supervisión del contrato de concesión portuaria No. 006 de 2010._x000d__x000a__x000d__x000a_Sin embargo, se considera necesario que se apliquen permanentemente las medidas preventivas indicadas por la Gerencia de Proyectos Portuarios en la comunicación señalada en el asunto, que consisten en que “(…) para futuros proyectos, aquellos que requieran conocimiento especializado, se identificarán con una antelación de 6 meses para contar con el tiempo suficiente para la planeación y contratación de una interventoría para el desarrollo y ejecución de los planes de Inversiones que así lo requieran.” Recomendación fundamentada en que:_x000d__x000a__x000d__x000a_1. Según la sección la 1.4 del Manual de Seguimiento a Proyectos e Interventoría y Supervisión Contractual (GCSP-M-002), “(…) de acuerdo con la política adoptada por la Vicepresidencia de Gestión Contractual (VGC), se requiere interventoría para los contratos de concesión portuaria con plan de inversión vigente y en ejecución o para aquellos que entren a etapa de reversión._x000d__x000a__x000d__x000a_2. La ausencia de una interventoría puede generar alertas sobre el riesgo del proceso de gestión contractual y seguimiento de proyectos de infraestructura de transporte denominado inadecuada e inoportuna supervisión y seguimiento de las obligaciones contractuales, pues una de las causas definidas por la Entidad ha sido falta de interventoría._x000d__x000a__x000d__x000a_3. La ausencia de interventoría en los contratos de concesión portuaria ha dado lugar a la formulación de hallazgos por parte de la Contraloría General de la República. Se tienen los hallazgos 763-2, 1287-6, 1288-7 y 1291-10, que se pueden consultar en el Plan de Mejoramiento Institucional (PMI)._x000d__x000a__x000d__x000a_En ese sentido, la aplicación de la acción preventiva propuesta por la Gerencia de Proyectos Portuarios evitará que se incumplan las políticas de la Entidad, que se incremente la probabilidad de ocurrencia del riesgo inadecuada e inoportuna supervisión y seguimiento de las obligaciones contractuales y que se formulen hallazgos por parte de los Entes de Control debido a la ausencia de interventoría en contratos de concesión portuaria.” (Daniel Felipe Sáenz Lozano)"/>
    <n v="1"/>
    <x v="0"/>
    <m/>
    <n v="6"/>
    <n v="2020"/>
    <s v="29/10/2019"/>
    <n v="1693"/>
    <s v="Auditoría Interna a Proyectos"/>
    <m/>
  </r>
  <r>
    <n v="3771"/>
    <n v="92"/>
    <x v="6"/>
    <s v="No se evidenció que en el terminal de la Sociedad Portuaria Central de Cartagena se cuente con una valla con la información del contrato de concesión No. 006 de 2010,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
    <s v=""/>
    <m/>
    <m/>
    <s v="Técnico"/>
    <s v="GESTIÓN CONTRACTUAL Y SEGUIMIENTO DE PROYECTOS DE INFRAESTRUCTURA DE TRANSPORTE"/>
    <x v="0"/>
    <s v="Sociedad Portuaria Central Cartagena S.A."/>
    <s v="Daniel Felipe Sáenz Lozano"/>
    <s v="Octubre de 2019"/>
    <s v="OCTUBRE"/>
    <n v="2019"/>
    <m/>
    <m/>
    <s v="Acción correctiva"/>
    <s v="1. Comunicación al Concesionario solicitando la obligación de la instalación de la valla de acuerdo con la normatividad vigente. 2. Respuesta del Concesionario con respecto a la necesidad de la Instalación de la Valla. 3. Solicitud de la ANI al Ministerio de Transporte con la consulta de la necesidad de la instalación de la valla teniendo en cuenta los argumentos del Concesionario. 4. Respuesta Ministerio de Transporte. 5. Respuesta al Concesionario en donde se aprueba la no obligación de la Instalación de la Valla."/>
    <s v="16/12/2019"/>
    <d v="2020-10-31T00:00:00"/>
    <m/>
    <s v="_x000a__x000a_28/05/2020 Vía correo electrónico se informó a la Supervisión que el plan de mejoramiento vigente vence el 30 de junio de 2020. (Daniel Felipe Sáenz Lozano)_x000a__x000a_24/06/2020 Mediante correo electrónico la Supervisión reportó gestión para subsanar la No Conformidad, que se evidencia con cruce de comunicaciones entre la ANI y el Concesionario (Rads ANI No. 20193030333221 y 20194091178652). Asimismo, se evidenció que se elevó solicitud Ministerio de Transporte respecto sobre procedencia o no de instalar la valla (Rad ANI No. 20203030164411). Al respecto la Supervisión informó “Debido a la necesidad del pronunciamiento del Ministerio de Transporte, nos vemos en la necesidad de solicitar prórroga para el 31 de octubre de 2020, claro esta, que si tenemos la definición antes de esa fecha, lo reportaremos inmediatamente a la Oficina de Control Interno.”_x000a__x000a_En ese sentido, se procedió a modificar la fecha de terminación del plan de mejoramiento. Se recomendó a la Supervisión que, una vez se cuente con pronunciamiento del Ministerio de Transporte, se revise la pertinencia del plan de mejoramiento vigente. (Daniel Felipe Sáenz Lozano)_x000a__x000a_15/10/2020 Mediante correo electrónico del 15 de octubre de 2020 se solicitó a la Supervisión evidencias del cumplimiento del plan de mejoramiento, el cual tiene 31 de octubre de 2020 como fecha de terminación. (Daniel Felipe Sáenz Lozano)_x000a__x000a_15/10/2020  -Modificación plan- Mediante correo electrónico del 15 de septiembre de 2020 la Supervisión solicita ajustes al plan de mejoramiento en virtud de la no procedencia de la instalación de la valla. (Daniel Felipe Sáenz Lozano)_x000a__x000a_15/10/2020 En conjunto con la solicitud de modificación del plan de mejoramiento la Supervisión la Supervisión remitió vía correo electrónico la documentación que demuestra el cumplimiento de las acciones de mejoramiento, así:_x000d__x000a__x000d__x000a_1. Comunicación al Concesionario solicitando la obligación de la instalación de la valla de acuerdo con la normatividad vigente: Radicado ANI No. 20193030333221 del 26 de septiembre de 2020._x000d__x000a_2. Respuesta del Concesionario con respecto a la necesidad de la Instalación de la Valla: Radicado ANI No. 20194091178652 del 12 de noviembre de 2019._x000d__x000a_3. Solicitud de la ANI al Ministerio de Transporte con la consulta de la necesidad de la instalación de la valla teniendo en cuenta los argumentos del Concesionario: Radicado ANI No. 20203030164411 del 10 de junio de 2020._x000d__x000a_4. Respuesta Ministerio de Transporte: Radicado Mintransporte No. 20205200382901 del 21 de julio de 2020._x000d__x000a_5. Respuesta al Concesionario en donde se aprueba la no obligación de la Instalación de la Valla: Radicado ANI No. 20203030302971 del 9 de octubre de 2020._x000d__x000a__x000d__x000a_Respecto a la acción No. 5, en la comunicación citada la Gerencia de Proyectos Portuarios indica que &quot;(...) el público tiene restringido el acceso a la zona Concesionada y se encuentra aplicable la situación o condición establecida en el parágrafo segundo del artículo Quinto de la Resolución No. 1219 de 2015 para que esta Agencia exima de la instalación de la Valla a la Sociedad Portuaria Central Cartagena S.A.&quot;; por lo tanto, al concluir que el Concesionario está exento de instalar la valla desaparecería la causa que dio lugar a la No Conformidad y se da cierre a la misma. (Daniel Felipe Sáenz Lozano)"/>
    <n v="1"/>
    <x v="0"/>
    <m/>
    <n v="10"/>
    <n v="2020"/>
    <s v="29/10/2019"/>
    <n v="1693"/>
    <s v="Auditoría Interna a Proyectos"/>
    <m/>
  </r>
  <r>
    <n v="3772"/>
    <n v="93"/>
    <x v="6"/>
    <s v="No se evidenció que el Concesionario cuente con la aprobación de una póliza de Responsabilidad Civil Extracontractual (RCE) actualizada ya que la vigencia de la última póliza de RCE aprobada por la Entidad finalizó el 30 de julio de 2019, acorde a la comunicación con radicado ANI No. 20183030076403 del 18 de mayo de 2018, lo cual contraría el procedimiento interno Aprobación y Administración de Pólizas y Demás Garantías (GCSP-P-012)."/>
    <s v=""/>
    <m/>
    <m/>
    <s v="Jurídico"/>
    <s v="GESTIÓN CONTRACTUAL Y SEGUIMIENTO DE PROYECTOS DE INFRAESTRUCTURA DE TRANSPORTE"/>
    <x v="0"/>
    <s v="Sociedad Portuaria Central Cartagena S.A."/>
    <s v="Daniel Felipe Sáenz Lozano"/>
    <s v="Octubre de 2019"/>
    <s v="OCTUBRE"/>
    <n v="2019"/>
    <m/>
    <m/>
    <s v="Acción correctiva"/>
    <s v="1. Solicitud de ajuste de Pólizas con respecto a la Vigencia de la cobertura_x000d__x000a__x000d__x000a_2. Respuesta del Concesionario con las Pólizas ajustadas_x000d__x000a__x000d__x000a_3. Concepto Favorable de la Gerencia Jurídica de las Pólizas aportadas_x000d__x000a__x000d__x000a_4. Aprobación Pólizas RC por parte de la Vicepresidencia de Gestión Contractual_x000d__x000a_"/>
    <s v="16/12/2019"/>
    <d v="2020-06-30T00:00:00"/>
    <m/>
    <s v="_x000a__x000a_28/05/2020 Mediante correo electrónico del 27 de mayo de 2020 la Supervisión remitió soportes de gestión para dar cumplimiento al plan de mejoramiento. Enseguida se presenta el análisis de esos soportes, en función de las acciones de mejoramiento vigentes:_x000d__x000a__x000d__x000a_1. Solicitud de ajuste de Pólizas con respecto a la Vigencia de la cobertura: Se evidenció que mediante comunicación con radicado ANI No. 20193030439761 del 19 de diciembre de 2019 se hizo la solicitud al Concesionario, a partir de las recomendaciones y observaciones dadas por la Gerencia de Asesoría Legal Gestión Contractual 1._x000d__x000a__x000d__x000a_2. Respuesta del Concesionario con las Pólizas ajustadas: Se evidenció que mediante comunicación con radicado ANI No. 20204090022912 del 13 de enero de 2020, el Concesionario remitió certificación de póliza de responsabilidad civil extracontractual ajustada._x000d__x000a__x000d__x000a_3. Concepto Favorable de la Gerencia Jurídica de las Pólizas aportadas:  Se evidenció que mediante comunicación con radicado ANI No. 20207050022763 del 31 de enero de 2020 la Gerencia de Asesoría Legal Gestión Contractual 1 se pronunció favorablemente respecto a la póliza RCE del Concesionario._x000d__x000a__x000d__x000a_4. Aprobación Pólizas RC por parte de la Vicepresidencia de Gestión Contractual: Se evidenció que mediante comunicación con radicado ANI No. 20203030056731 del 21 de febrero de 2020,  la Gerencia de Proyectos Portuarios de la Vicepresidencia de Gestión Contractual remitió al Concesionario copia del formato de aprobación de la póliza de responsabilidad civil extracontractual._x000d__x000a__x000d__x000a_En ese sentido, se evidenció cumplimiento del plan de mejoramiento. Se cierra no conformidad. (Daniel Felipe Sáenz Lozano)"/>
    <n v="1"/>
    <x v="0"/>
    <m/>
    <n v="5"/>
    <n v="2020"/>
    <s v="29/10/2019"/>
    <n v="1693"/>
    <s v="Auditoría Interna a Proyectos"/>
    <m/>
  </r>
  <r>
    <n v="3773"/>
    <n v="94"/>
    <x v="6"/>
    <s v="A pesar de que el desarrollo de las actividades de la Supervisión se debe encaminar a coordinar, evaluar y controlar el correcto desarrollo del contrato de concesión, no se evidenció seguimiento al cumplimiento de la obligación de la Sociedad Portuaria Central de Cartagena definida en la cláusula décima séptima del contrato de concesión No. 006 de 2010, referente a la emisión de los certificados del revisor fiscal del Concesionario sobre pagos de los aportes al sistema de seguridad social y parafiscales exigidos por la Ley."/>
    <s v=""/>
    <m/>
    <m/>
    <s v="Jurídico"/>
    <s v="GESTIÓN CONTRACTUAL Y SEGUIMIENTO DE PROYECTOS DE INFRAESTRUCTURA DE TRANSPORTE"/>
    <x v="0"/>
    <s v="Sociedad Portuaria Central Cartagena S.A."/>
    <s v="Daniel Felipe Sáenz Lozano"/>
    <s v="Octubre de 2019"/>
    <s v="OCTUBRE"/>
    <n v="2019"/>
    <m/>
    <m/>
    <s v="Acción correctiva"/>
    <s v="1. Solicitud al Concesionario para la presentación de los soportes de afiliación de seguridad social o en su defecto, certificación del Revisor fiscal donde se comprueba que el Concesionario realiza los aportes correspondientes._x000d__x000a__x000d__x000a_2. Comunicación del Concesionario con certificado del Revisor fiscal o con los soportes que comprueben los debidos aportes al sistema de seguridad social. _x000d__x000a_"/>
    <s v="16/12/2019"/>
    <d v="2020-06-30T00:00:00"/>
    <m/>
    <s v="_x000a__x000a_28/05/2020 Mediante correo electrónico del 27 de mayo de 2020 la Supervisión remitió soportes de gestión para dar cumplimiento al plan de mejoramiento. Enseguida se presenta el análisis de esos soportes, en función de las acciones de mejoramiento vigentes:_x000d__x000a__x000d__x000a_1. Solicitud al Concesionario para la presentación de los soportes de afiliación de seguridad social o en su defecto, certificación del Revisor fiscal donde se comprueba que el Concesionario realiza los aportes correspondientes: Se evidenció que mediante comunicación con radicado ANI No. 20203030088501del 13 de marzo de 2020 se hizo la solicitud al Concesionario para la presentación de los soportes de afiliación de seguridad social o en su defecto, certificación del Revisor fiscal donde se comprueba que el Concesionario realiza los aportes correspondientes._x000d__x000a__x000d__x000a_2. Comunicación del Concesionario con certificado del Revisor fiscal o con los soportes que comprueben los debidos aportes al sistema de seguridad social: Se evidenció que mediante comunicación con radicado ANI No. 20204090443372 Del 20 de mayo de 2020, el Concesionario informó a la ANI: “De acuerdo con el Contrato de Gestión, Administración y Operación, que Emgesa S.A. ESP le presta los servicios de gestión a la Sociedad Portuaria Central Cartagena S.A., requeridos para la administración, explotación, operación y mantenimiento de los activos de la Sociedad Portuaria Central Cartagena, desde el día 1 de agosto de 2010 hasta el día 30 de noviembre de 2022, motivo por el cual, la Sociedad Portuaria Central Cartagena S.A., no cuenta con personal propio._x000d__x000a__x000d__x000a_En tal sentido, por sustracción de materia, la Sociedad Portuaria Central Cartagena S.A., no tendrá obligación de hacer pagos al sistema de seguridad social y parafiscales ni de suministrar certificados del revisor fiscal sobre dichos pagos, por no tener en propiedad talento humano contratado.”_x000d__x000a__x000d__x000a_En ese orden de ideas, se evidenció cumplimiento de la acción de mejoramiento No. 1. Con relación a la acción de mejoramiento No. 2, se considera que el revisor fiscal de la Sociedad Portuaria Central Cartagena S.A o de Emgesa S.A. ESP debe remitir un certificado que acredite lo indicado por el Concesionario o un certificado que acredite los pagos al sistema de seguridad social y parafiscales de los contratistas que han trabajado en la construcción del muelle. Se modifica avance del plan de mejoramiento a 50%, informando lo correspondiente por correo electrónico. (Daniel Felipe Sáenz Lozano)_x000a__x000a_10/06/2020  Mediante correo electrónico del 9 de junio de 2020, el Líder del Equipo de Coordinación y Seguimiento del proyecto remitió certificado de la revisoría fiscal KPMG S.A.S en el cual se acredita “De acuerdo con lo manifestado por la administración de la Compañía, no cuenta en propiedad con personal activo bajo nómina propia, no obstante, tienen un Contrato de Gestión, Administración y Operación, donde Emgesa S.A. ESP le presta los servicios de gestión, para la administración, explotación, operación y mantenimiento de los activos de, desde el día 1 de agosto de 2010 hasta el día 30 de noviembre de 2022, motivo por el cual, la Sociedad Portuaria Central Cartagena S.A., no cuenta con personal propio”. A pesar de que la evidencia permite dar cierre a la No Conformidad, se recomendó adelantar seguimiento sobre pagos de los aportes al sistema de seguridad social y parafiscales exigidos por la Ley a los eventuales subcontratistas. (Daniel Felipe Sáenz Lozano)"/>
    <n v="1"/>
    <x v="0"/>
    <m/>
    <n v="6"/>
    <n v="2020"/>
    <s v="29/10/2019"/>
    <n v="1693"/>
    <s v="Auditoría Interna a Proyectos"/>
    <m/>
  </r>
  <r>
    <n v="3774"/>
    <n v="95"/>
    <x v="6"/>
    <s v="1._x0009_En cuanto al reconocimiento de un evento eximente de responsabilidad el 27 de junio de 2019, no se evidenció que, dentro de los 15 días  siguientes a la notificación, la ANI manifestara si acepta o no la ocurrencia del evento eximente de responsabilidad notificado por el Concesionario; sin embargo, este término está reglamentado en la parte general del contrato de concesión, sección 14.3(c)(ii), según se cita a continuación:_x000d__x000a_“Una vez efectuada la Notificación dentro del término indicado en la sección 14.2(d)(i) anterior, la Parte notificada deberá, dentro de los quince (15) Días siguientes a dicha Notificación, expresar si acepta, o no, la ocurrencia del Evento Eximente de Responsabilidad.”_x000d__x000a_Al respecto, en el proceso de socialización de conclusiones parciales de auditoría, la Supervisión explicó una antinomia entre el plazo contractual de 15 días y los tiempos necesarios para cumplir el procedimiento para el trámite de estudio de un EER al interior de la Entidad; sin embargo, las disposiciones contractuales señaladas, están vigentes._x000d__x000a_"/>
    <s v="Deficiencias en gestión institucional y/o interinstitucional"/>
    <m/>
    <m/>
    <s v="Técnico"/>
    <s v="GESTIÓN CONTRACTUAL Y SEGUIMIENTO DE PROYECTOS DE INFRAESTRUCTURA DE TRANSPORTE"/>
    <x v="4"/>
    <s v="Autopista Conexión Pacífico 2"/>
    <s v="Adriana Barrios Rodríguez"/>
    <s v="Octubre de 2019"/>
    <s v="OCTUBRE"/>
    <n v="2019"/>
    <m/>
    <m/>
    <s v="Acción preven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s v="27/01/2020"/>
    <s v="31/12/2024"/>
    <m/>
    <s v="_x000a__x000a_5/02/2020 Mediante radicado ANI No. 20201020025583 se respondió la comunicación con radicado 20195000204433 del 27 de diciembre de 2019, actualizando el avance de ejecución del plan de mejoramiento y recomendando nuevamente implementar acciones correctivas para superar la situación que dio origen a la No Coformidad. (Carlos Felipe Sánchez Pinzón)_x000a__x000a_10/07/2020 El 10 de julio de 2020 se envía memorando Rad ANI N. 20201020086273 solicitando las evidencias de ejecución de las acciones pendientes del plan de mejoramiento, que venció en enero de 2020, o ajustes del mismo a partir del plan de mejoramiento propuesto por la Entidad para subsanar la No Conformidad No. 3825 formulada en la auditoría a la gestión de la ANI respecto al reconocimiento de EER, adelantada entre febrero y mayo de 2020. (Adriana Barrios Rodríguez)_x000a__x000a_31/07/2020 El 28 de julio se recibe memorando Rad ANI 20205000093403 solicitando incorporar las acciones de mejoramiento propuestas para la No Conformidad 3825  formulada en la auditoría a la gestión de la ANI respecto al reconocimiento de EER y solicitándo como nueva fecha de finalización del PMP el 31 de diciembre de 2020, al respecto la OCI responde con memorando Rad ANI 20201020095293 del 31 de julio de 2020 aceptando cuanto solicitado por la supervisión.  (Adriana Barrios Rodríguez)_x000a__x000a_24/01/2021 se recibe memorando 20215000008753 del 13 de enero de 2021 presentando los avances en el Plan de Mejoramiento, la OCI responde con memorando 20211020018023 del 20 de enero de 2021, cambiando el avance al 50%. (Adriana Barrios Rodríguez)_x000a__x000a_16/02/2021  -Modificación de fecha- Se ajusta fecha de terminación a 31/12/2021 con base en solicitud recibida mediante radicado ANI No. 20215000033743 del 11/02/2021 (Adriana Barrios Rodríguez)_x000a__x000a_29/07/2021  -Modificación de fecha- Mediante memorando con radicado ANI No. 20215000104103 del 28 de julio de 2021 la Vicepresidencia Ejecutiva solicitó prórroga para dar cumplimiento al plan de mejoramiento, en virtud de la gestión que actualmente se adelanta con la CCI. La OCI respondió la solicitud a través del memorando ANI No. 20211020104833 del 29 de julio de 2021. (Adriana Barrios Rodríguez)_x000a__x000a_29/07/2022  -Modificación de fecha- Mediante correo electrónico del 29 de julio de 2022 la Supervisión informó que las acciones de mejoramiento se encontraban en curso, proponiendo 30/11/2022 como nueva fecha de finalización. (Adriana Barrios Rodríguez)_x000a__x000a_24/11/2022  -Modificación de fecha- Mediante memorando con radicado ANI No. 20221020143553 del 23 de noviembre de 2022 la Oficina de Control Interno se pronunció favorablemente respecto a solicitud de prórroga del plan de mejoramiento hasta el 31 de diciembre de 2023. (Adriana Barrios Rodríguez)_x000a__x000a_13/12/2023 Se realiza seguimiento de avance en el plan de mejoramiento de la No conformidad por correo electrónico. (Adriana Barrios Rodríguez)_x000a__x000a_20/12/2023  -Modificación de fecha- Mediante memorando ANI No. 20231020192963 del 18-12-2023, la Oficina de Control Interno se pronunció favorablemente, respecto a solicitud de prórroga para dar cumplimiento al plan de mejoramiento. (Adriana Barrios Rodríguez)"/>
    <n v="0.5"/>
    <x v="1"/>
    <m/>
    <m/>
    <m/>
    <s v="28/10/2019"/>
    <n v="1694"/>
    <s v="Auditoría Interna a Proyectos"/>
    <s v="https://anionline.sharepoint.com/:f:/s/PMPMotor/EnLrPRmdEC5OhDauFLI03S0BWqsPb714xxoNThV7-N8A-A?e=oXW0AG"/>
  </r>
  <r>
    <n v="3775"/>
    <n v="96"/>
    <x v="6"/>
    <s v="1._x0009_En la gestión por parte de la ANI para la atención de los presuntos Eventos Eximentes de Responsabilidad solicitados por el Concesionario, no se evidenció que la ANI expresara si acepta, o no, la ocurrencia de los Eventos Eximentes de Responsabilidad notificados por el Concesionario dentro de los 15 días siguientes a la notificación. Por ejemplo, el presunto EER por la contingencia de Bogotá – Villavicencio, solicitado por el Concesionario mediante Rad. 20194090661922 de 28/06/2019. La ANI allegó al Concesionario su concepto negativo al respecto mediante Rad. 20195000289021 de 27/08/2019. También se tiene el caso del EER solicitado por el bloqueo de vías mediante Rad. 20194090473182 de 10/05/2019, para el cual la ANI envió la respuesta negativa al Concesionario mediante Rad. 20195000246511 del 30/07/2019; sin embargo, este término está consignado en la Parte General del Contrato de Concesión N. 009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_x000d__x000a_"/>
    <s v=""/>
    <m/>
    <m/>
    <s v="Jurídico"/>
    <s v="GESTIÓN CONTRACTUAL Y SEGUIMIENTO DE PROYECTOS DE INFRAESTRUCTURA DE TRANSPORTE"/>
    <x v="4"/>
    <s v="Transversal del Sisga"/>
    <s v="Mary Alexandra Cuenca Noreña"/>
    <s v="Octubre de 2019"/>
    <s v="OCTUBRE"/>
    <n v="2019"/>
    <m/>
    <m/>
    <s v="Acción correctiva y preventiva"/>
    <s v="1._x0009_En razón a los mayores tiempos que se generan por la complejidad de análisis de los EER por parte de la Interventoría, el proceso interno en la Agencia y considerando que este mismo caso se ha presentado en el proyecto 4G Autopista Pacífico 2, de la Vicepresidencia Ejecutiva, se solicitará a la Vicepresidencia de Estructuración, revisar y ajustar el plazo establecido para aceptación o no de un EER para los próximos Contratos de Concesión que se suscriban, ya que este ha sido insuficiente._x000a_2._x0009_Solicitar a la Gerencia de Contratación de la ANI, que una vez culminen los contratos de Interventoría de los proyectos 4G en ejecución y se licite los nuevos contratos de Interventoría. _x000a_considere establecer un plazo de respuesta para las solicitudes o consultas que formule la ANI en relación con ocurrencia de un presunto EER, dependiendo de la complejidad del mismo."/>
    <s v="28/01/2020"/>
    <d v="2020-01-31T00:00:00"/>
    <m/>
    <s v="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_x000a_“Una vez revisada la comunicación, procedemos a incorporar las acciones y fechas consignadas en el plan de mejoramiento por procesos de la Entidad (disponible en https://www.ani.gov.co/planes/plan-mejoramiento-procesos-pmp-21720) según su propuesta._x000a_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_x000a_En consecuencia, recomendamos complementar el plan de mejoramiento formulando acciones correctivas para la no conformidad No. 3775, que conduzcan a garantizar el cumplimiento de los términos contractuales señalados por parte de la ANI.” (Mary Alexandra Cuenca Noreña)_x000a__x000a_05/06/2020 La supervisión allego mediante memo Rad 20205000030243 y 20205000025293 a esta oficina la siguiente documentación: _x000d__x000a__x000d__x000a_1._x0009_Memorando 20205000021053 donde se solicitó a la VE, revisar los tiempos de respuesta por parte de la Agencia para aceptar o negar un EER para los próximos contratos de concesión _x000d__x000a_2._x0009_Memorando 20205000021053 Remitió solicitud al GIT de contratación relacionada con revisión del tiempo para que el interventor emita su concepto en referencia a un EER en los contratos de interventoría. _x000d__x000a_ (Mary Alexandra Cuenca Noreña)"/>
    <n v="1"/>
    <x v="0"/>
    <m/>
    <n v="6"/>
    <n v="2020"/>
    <s v="31/10/2019"/>
    <n v="1691"/>
    <s v="Auditoría Interna a Proyectos"/>
    <m/>
  </r>
  <r>
    <n v="3776"/>
    <n v="97"/>
    <x v="6"/>
    <s v="2._x0009_En virtud de la solicitud del Concesionario mediante Rad ANI 20194090715662 del 12/07/2019 a la ANI del Plan de Manejo de Tráfico para las intervenciones en el sector del Puente Sutatenza, no se evidenció que la ANI hubiera otorgado la aprobación o negación del PMT al Concesionario; sin embargo, este término está consignado en la sección 4.5.8. Supervisión al PMT del Manual del Señalización vial de 2015, citada a continuación: _x000d__x000a_“El responsable de la revisión, aprobación, seguimiento y retroalimentación de los PMT para obras civiles que se ejecuten en las vías debe tener los respectivos controles para que el plan diseñado sea el mismo implementado en el terreno y a lo largo de todo el proceso de ejecución de los trabajos. La autoridad de tránsito de la jurisdicción será la encargada de dar aprobación previa al inicio de las obras al PMT. En el caso de autopistas y carreteras será la entidad responsable de la vía.”_x000d__x000a_"/>
    <s v=""/>
    <m/>
    <m/>
    <s v="Técnico"/>
    <s v="GESTIÓN CONTRACTUAL Y SEGUIMIENTO DE PROYECTOS DE INFRAESTRUCTURA DE TRANSPORTE"/>
    <x v="4"/>
    <s v="Transversal del Sisga"/>
    <s v="Mary Alexandra Cuenca Noreña"/>
    <s v="Octubre de 2019"/>
    <s v="OCTUBRE"/>
    <n v="2019"/>
    <m/>
    <m/>
    <s v="Acción correctiva y preventiva"/>
    <s v="1._x0009_Incluir dentro de la respuesta a la notificación de Evento Eximente de Responsabilidad relacionada con la Contingencia de la vía Bogotá Villavicencio, el concepto de la Agencia Nacional de Infraestructura relacionada con la solicitud de aprobación de PMT para que el Concesionario adelantara actividades en el sector del Puente Sutatenza."/>
    <s v="28/01/2020"/>
    <d v="2020-01-31T00:00:00"/>
    <m/>
    <s v="_x000a__x000a_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_x000a_“Una vez revisada la comunicación, procedemos a incorporar las acciones y fechas consignadas en el plan de mejoramiento por procesos de la Entidad (disponible en https://www.ani.gov.co/planes/plan-mejoramiento-procesos-pmp-21720) según su propuesta._x000a_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_x000a_En consecuencia, recomendamos complementar el plan de mejoramiento formulando acciones correctivas para la no conformidad No. 3775, que conduzcan a garantizar el cumplimiento de los términos contractuales señalados por parte de la ANI.” (Mary Alexandra Cuenca Noreña)_x000a__x000a_05/06/2020 La supervisión allego mediante memo Rad 20205000030243 y 20205000025293 a esta oficina la siguiente documentación: _x000d__x000a__x000d__x000a_1._x0009_Oficio 20205000023391 donde la Agencia remitió respuesta a la comunicación del concesionario con rad 20194090715662 (solicitud de PMT) _x000d__x000a_ (Mary Alexandra Cuenca Noreña)"/>
    <n v="1"/>
    <x v="0"/>
    <m/>
    <n v="6"/>
    <n v="2020"/>
    <s v="31/10/2019"/>
    <n v="1691"/>
    <s v="Auditoría Interna a Proyectos"/>
    <m/>
  </r>
  <r>
    <n v="3777"/>
    <n v="98"/>
    <x v="6"/>
    <s v="1._x0009_Dentro de la muestra selectiva que se tomó para el desarrollo de la auditoría técnica, se evidenció que la interventoría ha respondido las solicitudes o consultas de la Agencia Nacional de Infraestructura fuera de los términos establecidos en el Contrato de Interventoría N. 416 de 2015; sin embargo, este término esta consignado en la sección (a) Área Administrativa del literal 5.3.3 Funciones Generales del Plan de Cargas, citada a continuación: _x000d__x000a_“Responder a las solicitudes o consultas que le formule la AGENCIA NACIONAL DE INFRAESTRUCTURA o el Concesionario en un término no mayor a diez (10) días hábiles contados a partir de la fecha de solicitud. Este término podrá ser ampliad de mutuo acuerdo, cuando la naturaleza de la consulta así lo requiera.”_x000d__x000a_"/>
    <s v=""/>
    <m/>
    <m/>
    <s v="Administrativo"/>
    <s v="GESTIÓN CONTRACTUAL Y SEGUIMIENTO DE PROYECTOS DE INFRAESTRUCTURA DE TRANSPORTE"/>
    <x v="4"/>
    <s v="Transversal del Sisga"/>
    <s v="Mary Alexandra Cuenca Noreña"/>
    <s v="Octubre de 2019"/>
    <s v="OCTUBRE"/>
    <n v="2019"/>
    <m/>
    <m/>
    <s v="Acción correctiva y preventiva"/>
    <s v="1._x0009_Establecer un mecanismo de alerta en el cuadro de control de correspondencia_x000d__x000a_2._x0009_Reunión interna socializando el análisis de causa y las acciones correctivas, generando compromisos mediante acta._x000d__x000a_3._x0009_Notificar a los especialistas y asesores sobre la no conformidad solicitándoles un compromiso para responder dentro de los tiempos contractuales._x000d__x000a_4._x0009_Realizar una dinámica de equipo para actualizar conceptos claves sobre el Contrato_x000d__x000a_5._x0009_Notificar y justificar al Director de Proyecto con mínimo 3 días antes del vencimiento de la solicitud que se requiere la ampliación del plazo._x000d__x000a_6._x0009_Revisar y ajustar el procedimiento para la gestión de comunicaciones e indicadores de informes de gestión."/>
    <d v="2019-12-17T00:00:00"/>
    <d v="2019-12-27T00:00:00"/>
    <m/>
    <s v="_x000a__x000a_05/06/2020 Mediante correo electrónico la Interventoria allega a esta Oficina evidencia de lo siguiente: _x000d__x000a_1. Determinación de mecanismo de alerta en cuadro de control. _x000d__x000a_2. Acta de reunión interna socializando el análisis de causa y las acciones correctivas._x000d__x000a_3. Correos de notificación a los especialistas y asesores solicitándoles un compromiso para responder dentro de los tiempos contractuales_x000d__x000a_4. Dinámica de capacitación para los empleados de respuestas en los términos establecidos “Quien quiere ser millonario” _x000d__x000a_5. Correos de alerta de notificación de vencimiento. _x000d__x000a_6. Revisión y corrección de la alerta del cuadro de control._x000d__x000a_ (Mary Alexandra Cuenca Noreña)"/>
    <n v="1"/>
    <x v="0"/>
    <m/>
    <n v="6"/>
    <n v="2020"/>
    <s v="31/10/2019"/>
    <n v="1691"/>
    <s v="Auditoría Interna a Proyectos"/>
    <m/>
  </r>
  <r>
    <n v="3778"/>
    <n v="99"/>
    <x v="6"/>
    <s v="Persiste el incumplimiento al deber contenido en el artículo 22 de la Resolución interna No. 1185 de 2017, razón por la que se reiteran las No Conformidades identificadas con los números 2058/2014, 2968/2015, 2972/2015, 3278/2016, 3281/2016 y 3276/2016 (50%), por cuanto que una vez vencido el plazo para el cumplimiento de las metas no se acreditó gestión ni cumplimiento efectivo de las unidades formuladas a modo de acción de mejora por parte de la Vicepresidencia Jurídica (5.2.1.)"/>
    <s v="Deficiencias en gestión institucional y/o interinstitucional"/>
    <m/>
    <m/>
    <s v="Jurídico"/>
    <s v="GESTIÓN JURÍDICA"/>
    <x v="1"/>
    <s v="Vicepresidencia Jurídica"/>
    <s v="Andrés Fernando Huérfano Huérfano"/>
    <s v="Octubre de 2019"/>
    <s v="OCTUBRE"/>
    <n v="2019"/>
    <m/>
    <m/>
    <s v="Acción correctiva"/>
    <s v="Mediante radicados Nos. 20197010058263, 20191020066853 y 20197010129273, el GIT Defensa Judicial formula los planes de mejoramiento a fecha 31/12/2019. "/>
    <s v="16/12/2019"/>
    <d v="2021-07-31T00:00:00"/>
    <m/>
    <s v="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4/2022 A través de correo electrónico de 22 de marzo de 2022, se acreditó el cargue en carpeta compartida de las UM1 a UM3 del plan.  (Andrés Fernando Huérfano Huérfano)"/>
    <n v="1"/>
    <x v="2"/>
    <m/>
    <n v="4"/>
    <n v="2022"/>
    <d v="2019-11-01T00:00:00"/>
    <n v="1690"/>
    <s v="Auditoría Interna"/>
    <s v="https://anionline.sharepoint.com/:f:/s/PMPMotor/EruG0WCcNIRIt6SF1GU7JgsBj6ioycajdhHTEFImJSPWuw?e=zeHucK"/>
  </r>
  <r>
    <n v="3779"/>
    <n v="100"/>
    <x v="6"/>
    <s v="Se revisó la información registrada en ANISCOPIO y relativa a la “Ficha Proyecto”, observando que para el proyecto carretero 1G – Santa Marta – Riohacha – Paraguachón se presenta inconsistencia en la página 8”Avance tipo de actividad” de la ficha técnica, toda vez que, registra como actividad pendiente la construcción de un puente, pero al revisar el cumplimiento contractual el proyecto en mención se encuentra 100% ejecutado y en estado “OPERACIÓN” por lo que no tendría infraestructura pendiente de ejecución._x000d__x000a__x000d__x000a_Lo anterior, denota inobservancia de lo establecido en el artículo 3° de la Ley 1712 de 2014 “Por medio de la cual se crea la Ley de Transparencia y del Derecho de Acceso a la Información Pública Nacional y se dictan otras disposiciones.”"/>
    <s v=""/>
    <m/>
    <m/>
    <s v="Financiero"/>
    <s v="GESTIÓN CONTRACTUAL Y SEGUIMIENTO DE PROYECTOS DE INFRAESTRUCTURA DE TRANSPORTE"/>
    <x v="0"/>
    <s v="Santamarta - Riohacha - Paraguachon"/>
    <s v="Yuber Alexander Peña Cárdenas"/>
    <s v="Octubre de 2019"/>
    <s v="OCTUBRE"/>
    <n v="2019"/>
    <m/>
    <m/>
    <s v="Acción correctiva"/>
    <s v="Revisión y ajuste en ANISCOPIO del avance de obras terminadas para el proyecto Santa Marta - Riobacha - Paraguachón."/>
    <s v="31/01/2020"/>
    <d v="2020-01-02T00:00:00"/>
    <m/>
    <s v="_x000a__x000a_31/01/2020 Mediante memorando No. 2019-500-019900-3 del 20 de diciembre de 2019, la dependencia suscribió el plan y aportó el soporte que da cuenta del cumplimiento de la acción corrección._x000d__x000a_Ya no se encuentra pendiente ningún puente. (Yuber Alexander Peña Cárdenas)"/>
    <n v="1"/>
    <x v="0"/>
    <m/>
    <n v="1"/>
    <n v="2020"/>
    <s v="30/10/2019"/>
    <n v="1692"/>
    <s v="Auditoría Interna"/>
    <m/>
  </r>
  <r>
    <n v="3780"/>
    <n v="101"/>
    <x v="6"/>
    <s v="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_x000a__x000a_5.2.1 Continúa vigente lo verificado en el Informe de Seguimiento al Cumplimiento de las Acciones de Repetición del mes de junio de 2019, ya que a la fecha de corte de este informe no se habían presentado al comité de Conciliación, respecto a los siguientes actos administrativos:_x000a__x000a_i)  Pagos efectuados por la ANI en diciembre de 2018, ordenados en las Resoluciones 2277 y 2278 del 17 de diciembre de 2018;_x000a_ii)  Pagos realizados el 5 de febrero y el 7 de febrero de 2019, ordenados por las Resoluciones 2830 y 2397 del 27 de diciembre de 2018; y el _x000a_iii) Laudo Arbitral ANI – CONSORCIO VIAL DE LOS ANDES con Títulos del Tesoro TES Clase B, reconocidos por el Ministerio de Hacienda y Crédito Público, a través de la Resolución 4680 del 10 de diciembre de 2018. _x000a_"/>
    <s v=""/>
    <m/>
    <m/>
    <s v="Jurídico"/>
    <s v="GESTIÓN JURÍDICA"/>
    <x v="1"/>
    <s v="Grupo interno de trabajo defensa judicial"/>
    <s v="Martha Guzmán León"/>
    <s v="Octubre de 2019 "/>
    <s v="OCTUBRE"/>
    <n v="2019"/>
    <m/>
    <m/>
    <s v="Acción correctiva y preventiva"/>
    <s v="CORRECTIVA_x000a_- Someter a consideración del Comité de Conciliación la recomendación por parte de los apoderado de la Entidad de iniciar o no la acción de repetición._x000a_PREVENTIVA_x000a_- Unificación de controles diseñados para el control de pago de sentencias y trámites de acciones de repetición_x000a_- Establecimiento de luineaminetos para sesionar períodicamente en materia de acción de repetición_x000a_- Designación de funcionario del GIT de Defensa Judicial con dedicación exclusiva como secretario (a) técnico (a) del Comité de Conciliación como responsable de control a la gestión del Comité de Conciliación conforme al procedimiento adoptado para tal fin."/>
    <d v="2019-12-12T00:00:00"/>
    <d v="2020-10-31T00:00:00"/>
    <m/>
    <s v="07/05/2020. Los pagos a que se refiere esta no conformidad, corresponden: i) Resolución 2277 de 27 de diciembre de 2018, pago de 27/12/2018. Se presentó al Comité de Conciliación el 19/12/2019, se decidió: “Presentar demanda en ejercicio del medio de control de repetición.” ii) Resolución 2278 de 17/12/2018, fecha de pago 24/12/2018. Se presentó al Comité de Conciliación el 19/12/2019, se decidió: “Se presentará el 20/05/2020, al Comité de Conciliación, para inicio o no de Acción de Repetición.”  Se incluyó en la sesión del Comité de esa fecha. iii)  Laudo Arbitral ANI – CONSORCIO VIAL DE LOS ANDES del 3 de mayo de 2018. Se presentó al Comité en sesiones del 10/07/2019 y 30/10/2019, se aplazó la decisión. El 19/12/2019, se presentó al Comité, decidió: “No presentar demanda en ejercicio del medio de control de repetición.”_x000a__x000a_En Informe de Seguimiento a las Acciones de Repetición de marzo de 2020, se concluyó respecto a las resoluciones 2277 y 2278, que estaban por fuera del término de los cuatro (4) meses; sin embargo, el GIT de Defensa Judicial, adelantó las acciones correctivas propuestas en el plan de mejoramiento respecto a las no conformidades, presentando los asuntos en dichas sesiones.  (Martha Guzmán León)_x000a__x000a_05/06/2020 El asunto al que hace referencia la Resolución No. 2278 de 2018, fue sometido a consideración del Comité de Conciliación, en la sesión del 19 de diciembre de 2019, en la cual, los miembros del comité sugieren que el asunto sea excluido y sometido en la próxima sesión del Comité para asuntos de Repetición. En sesión realizada el día 21 de mayo de 2020, se sometió a consideración de los miembros del Comité y una vez debatida la recomendación por parte de la apoderada, los miembros del Comité deciden realizar un ajuste a la Ficha Técnica y volver a someter el asunto en la próxima sesión del Comité para asuntos de Repetición. Correo electrónico de 28/05/2020, Coordinador GIT Defensa Judicial. (Anexos) (Martha Guzmán León)_x000a__x000a_10/07/2020 09/07/2020. A través de correo electrónico del 1° de julio de 2020, se solicitó al Coordinador del GIT Defensa Judicial, la formulación del Plan de Mejoramiento. No se aportó.  (Martha Guzmán León)_x000a__x000a_10/08/2020. A través de correo electrónico de 23 de julio de 2020, se informó al Coordinador del GIT Defensa Judicial, el estado de la No conformidad, sin plan, solicitando la formulación del mismo. 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13/11/2020 12/11/2020. Mediante correo electrónico del 15 de octubre de 2020, se informó al Coordinador del GIT de Defensa Judicial el estado de la no conformidad. Teniendo en cuenta lo solicitado por el Coordinador del GIT Defensa Judicial, mediante Memorando 20207010093183 del 27 de julio de 2020, se reprogramó la fecha de cumplimiento 31 de octubre de 2020; sin embargo, no se enviaron los soportes de cumplimiento del Plan en el término previsto. En consecuencia, la no conformidad está vencida. (Martha Guzmán León) (Martha Guzmán León)_x000a__x000a_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_x000a__x000a_24/12/2020 Se verificó en el Sistema Único de Gestión e Información Litigiosa del Estado - eKOGUI, que el Doctor Jaime Humberto Martínez Barrera, se encuentra activo desde el 18 de septiembre de 2019, en el Perfil Secretario Técnico del Comité de Conciliación. _x000d__x000a_En cuanto a las acciones de mejoramiento formuladas por el Coordinador del GIT de Defensa Judicial, para la No conformidad 3780, en esencia, comprende el Plan de Acción SEPGF-019-Acción Correctiva, que se formuló el 30 de noviembre de 2020, para la No conformidad 3859, con fecha de vencimiento 31 de marzo de 2021. _x000d__x000a_Por lo tanto, se evidencia cumplimiento de la acción para la No conformidad 3780 y se harán las anotaciones correspondientes en el plan de mejoramiento por procesos, con soporte en el &quot;Informe de seguimiento al cumplimiento de las Acciones de Repetición del 2 de octubre al 30 de noviembre de 2020&quot;, del mes de diciembre de 2020.  (Martha Guzmán León)"/>
    <n v="1"/>
    <x v="0"/>
    <m/>
    <n v="12"/>
    <n v="2020"/>
    <d v="2019-10-31T00:00:00"/>
    <n v="1691"/>
    <s v="Seguimiento Normativo"/>
    <m/>
  </r>
  <r>
    <n v="3781"/>
    <n v="102"/>
    <x v="6"/>
    <s v="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5.2.2 De la información remitida por el Coordinador del GIT de Defensa Judicial, se establece que respecto al pago ordenado mediante Resolución 1416 del 2 de agosto de 2018, del Vicepresidente Jurídico, que se presentó al Comité de Conciliación el 10 de julio de 2019, y se decidió presentar demanda de repetición, venció el término de los dos (2) meses, sin que se hubiese presentado la demanda, de conformidad con lo previsto en el artículo 3 del Decreto 1167 de 2016, que  modifica el artículo 2.2.4.3.1.2.12. del Decreto 1069 de 2015, que establece 2 “ y se presente la correspondiente demanda, cuando la misma resulte procedente, dentro de los dos (2) meses siguientes a la decisión”. "/>
    <s v=""/>
    <m/>
    <m/>
    <s v="Jurídico"/>
    <s v="GESTIÓN JURÍDICA"/>
    <x v="1"/>
    <s v="Grupo interno de trabajo defensa judicial"/>
    <s v="Martha Guzmán León"/>
    <s v="Octubre de 2019"/>
    <s v="OCTUBRE"/>
    <n v="2019"/>
    <m/>
    <m/>
    <s v="Acción correctiva y preventiva"/>
    <s v="CORRECTIVA_x000a_Radicar las respectivas demandas dentro de los dos (2) meses siguientes a la autorización por parte del Comité de Conciliación"/>
    <d v="2019-12-12T00:00:00"/>
    <d v="2020-07-31T00:00:00"/>
    <m/>
    <s v="07/05/2020. En los asuntos que se sometieron a consideración del Comité de Conciliación el 30 de octubre y 19 de diciembre de 2019, donde se acordó presentar demanda en ejercicio del medio de control de repetición, las demandas se presentaron dentro del término de dos (2) meses siguientes a la decisión, de conformidad con lo previsto en el artículo 3° del Decreto 1167 de 2016. _x000a__x000a_El GIT de Defensa Judicial, no aportó los soportes de presentación de la demanda que ordenó el Comité en sesión de 10/07/2019, relacionado con el pago ordenado mediante Resolución 1416 del 2 de agosto de 2018, del Vicepresidente Jurídico.  (Martha Guzmán León)_x000a__x000a_05/06/2020 El asunto al que hace referencia la Resolución No. 1416 de 2018, el 19 de diciembre de 2019, se presentó demanda en ejercicio de la acción de repetición ante el Tribunal Administrativo de Cundinamarca al cual le correspondió el radicado No. 25000233600020190090900. Correo electrónico de 28/05/2020, Coordinador GIT Defensa Judicial. (Anexos) (Martha Guzmán León)"/>
    <n v="1"/>
    <x v="0"/>
    <m/>
    <n v="6"/>
    <n v="2020"/>
    <d v="2019-10-31T00:00:00"/>
    <n v="1691"/>
    <s v="Seguimiento Normativo"/>
    <m/>
  </r>
  <r>
    <n v="3782"/>
    <n v="103"/>
    <x v="6"/>
    <s v="No conformidad para los procesos de Gestión de Talento Humano, Gestión Jurídica, Gestión de la información y comunicaciones y Sistema Estratégico de Planeación y Gestión._x000d__x000a__x000d__x000a_De acuerdo con la responsabilidad asignada a la primera línea de defensa a través del Manual para la administración de riesgos institucionales y anticorrupción en la ANI (SEPG-M-004 Versión 002 del 11 de julio de 2018), en la cual se estipula que: “Mantener actualizados los mapas de riesgos por procesos y mapas de riesgo de corrupción, de conformidad con las políticas institucionales aprobadas y las normas nacionales vigentes. Así como de velar por el cumplimiento de los lineamientos señalados por la metodología de administración del riego aprobada en lo concerniente al análisis del contexto estratégico, la identificación del riesgo, su análisis, valoración, medidas de tratamiento, monitoreo y seguimiento”(subrayado fuera de texto), se evidenció que los mapas de riesgos publicados en la página web de la Entidad, presentan inconsistencias asociadas a la valoración del riesgo después de controles y medias de tratamiento, incumpliendo de esta manera la responsabilidad señalada en el capítulo 5 denominado “responsables en la administración y gestión del riesgo” del manual mencionado anteriormente."/>
    <s v=""/>
    <m/>
    <m/>
    <s v="Riesgos"/>
    <s v="ALGUNOS PROCESOS"/>
    <x v="3"/>
    <s v="Grupo Interno de Trabajo de Planeación, Grupo Interno de Trabajo de Talento Humano, Vicepresidencia Jurídica y Grupo Interno de trabajo de tecnologia de la información"/>
    <s v="Yuly Andrea Ujueta Castillo "/>
    <s v="Octubre de 2019"/>
    <s v="OCTUBRE"/>
    <n v="2019"/>
    <m/>
    <m/>
    <s v="Acción correctiva"/>
    <s v="Se informa la siguiente corrección por parte del GIT de planeación a través del memorando interno radicado bajo el número 20196010182973 del 28/11/2019: ajustar el mapa de riesgos del proceso Sistema estratégico de Planeación y Gestión._x000a__x000a_Se informa el siguiente plan de acción por parte del GIT de talento humano a través del memorando interno radicado bajo el número 20194030183983 del 29/11/2019:_x000a__x000a_1._x0009_Remitir memorando al GIT de planeación, solicitando se remita la matriz de identificación de riesgos con las fórmulas corregidas. (06/12/2019)_x000a_2._x0009_Actualizar la matriz de identificación de riesgos y remitirlas para revisión y publicación. (28/02/2020)_x000a_3._x0009_Solicitar al GIT de planeación de la Vicepresidencia de planeación Riesgos y Entorno, se adelante una capacitación para el GIT de talento humano. (06/12/2019)_x000a__x000a_Se informa el siguiente plan de acción por parte de la Vicepresidencia Jurídica a través del memorando interno radicado bajo el número 20191010196843 del 18 de diciembre de 2019:_x000a__x000a_1._x0009_Solicitar al GIT de planeación profundización en la metodología de gestión de riesgos (13/12/2019)_x000a_2._x0009_Capacitar al equipo de riesgos del proceso jurídico en la metodología de gestión del riesgo. (30/06/2020)._x000a_3._x0009_Solicitar al GIT de planeación mesa de trabajo para ajustar la matriz de riesgos del proceso gestión jurídica. (13/12/2019)._x000a_4._x0009_Solicitar publicar en la página web de la entidad el mapa de riesgos ajustado (31/12/2019)."/>
    <d v="2019-12-12T00:00:00"/>
    <d v="2020-06-30T00:00:00"/>
    <m/>
    <s v="12/12/2019: De acuerdo con el memorando interno radicado bajo el número 20196010182973 del 28 de noviembre del presente año, GIT de planeación, propone como corrección “ajustar el mapa de riesgo asociada al proceso Sistema Estratégico de Planeación y Gestión”. Se incorpora acción y fechas de cumplimiento._x000a__x000a_Por otra parte, a través del memorando interno radicado bajo el número 20194030183983, el GIT de Talento Humano, envía el plan de acción para tratar esta no conformidad y el 18/12/2019, se recibe memorando interno radicado bajo el número 20191010196843, donde se informa el plan de acción que tomará la Vicepresidencia Jurídica para abordar esta no conformidad._x000a__x000a_26/05/2020 Se solicitó a los responsables, a través de correo electrónico del 14 de mayo del presente año, reportar los avances y ajustar las fechas de cumplimiento de las acciones de mejora. (Yuly Andrea Ujueta Castillo )_x000a__x000a_11/06/2020 Teniendo en cuenta la solicitud realizada por el GIT de planeación a través del memorando interno radicado bajo el número 20206010070253 del 1 de junio del presente año, se informó a través de correo electrónico el 3 de junio del presente año, al GIT de Planeación que esta no conformidad hace referencia al cumplimiento de las responsabilidades asignadas como primera línea de defensa en materia de riesgos y se encuentra asociada a varios procesos de la Entidad. En este caso, se había relacionado una acción de mejora por parte del GIT de planeación asociado al ajuste del mapa de riesgos correspondiente al proceso Sistema Estratégico de Planeación y Gestión. De acuerdo con los resultados de la última auditoría de riesgos, esta acción de mejora se cumplió, pero la acción no fue efectiva debido a que persisten las situaciones, ya expuestas en el informe de auditoría. De acuerdo con lo anterior, se recomienda generar un plan de mejoramiento que se encuentre relacionado con el cumplimiento de las responsabilidades asignadas a la primera línea de defensa._x000d__x000a__x000d__x000a_Por lo anterior, no se registra plan de mejoramiento para esta no conformidad y se notifica a través de correo electrónico al GIT de planeación, recomendaciones para generar las acciones de mejora que contribuyan al tratamiento de esta no conformidad. (Yuly Andrea Ujueta Castillo )_x000a__x000a_21/09/2020 Los incumplimientos relacionados en esta no conformidad se encuentran asociados a la no conformidad 3815, generada en el informe de auditoría de la administración del riesgo de la Entidad en abril del presente año, se realiza el cierre de esta no conformidad y se mantiene la 3815 debido a que esta no conformidad está dirigida a todos los procesos y en la 3782 se dirigió la no conformidad a tres procesos. Se tendrán en cuenta los planes de mejoramiento formulados por los procesos para la no conformidad 3782 y se incluirán en la no conformidad 3815. (Yuly Andrea Ujueta Castillo )"/>
    <n v="1"/>
    <x v="0"/>
    <m/>
    <n v="9"/>
    <n v="2020"/>
    <s v="31/10/2019"/>
    <n v="1691"/>
    <s v="Auditoría Interna"/>
    <m/>
  </r>
  <r>
    <n v="3783"/>
    <n v="104"/>
    <x v="6"/>
    <s v="Segunda Línea de defensa: A cargo de servidores que tienen responsabilidades directas frente al monitoreo y evaluación del estados de los controles y la gestión del riesgo. Entre ellos pueden citarse: jefes de planeación o quienes hagan sus veces, coordinadores de equipos de trabajo, supervisores e interventores de contratos o proyectos, comités de riesgos (donde existan), comité de contratación, áreas financieras, de TIC, entre otros que generen información para el aseguramientos de la operación. _x000d__x000a_No conformidad para el proceso asociado al Sistema Estratégico de Planeación y Gestión._x000d__x000a_Los mapas de riesgo del año 2019, presentan inconsistencias en el cálculo de los riesgos residuales, ocasionando la asignación errada del tratamiento del riesgo y la no asignación de acciones de mitigación, debido a las inconsistencias que presentaban los formatos en materia de fórmulas. Teniendo en cuenta que el Grupo Interno de Trabajo de Planeación, realizó la revisión de los mapas de riesgos, antes de ser formalizados y aprobados por los líderes de los procesos auditados, se evidenció el incumplimiento de la siguiente responsabilidad señalada en el Manual Operativo del Modelo Integrado de Planeación y Gestión “Asegura que los controles y procesos de gestión del riesgo de la primera línea de defensa sean apropiadas y funcionen correctamente”._x000d__x000a_De esta manera se dio lugar a la publicación de información no confiable, incumpliendo del Literal m del capítulo 6.1 del manual de la administración el riesgo de la ANI vigente, donde se estipula que, “La confiabilidad de la información a publicar será responsabilidad de quien tenga las funciones de la administración y la gestión de riesgos de la Entidad”. "/>
    <s v=""/>
    <m/>
    <m/>
    <s v="Riesgos"/>
    <s v="SISTEMA ESTRATÉGICO DE PLANEACIÓN Y GESTIÓN"/>
    <x v="7"/>
    <s v="Grupo Interno de Trabajo Planeación"/>
    <s v="Yuly Andrea Ujueta Castillo "/>
    <s v="Octubre de 2019"/>
    <s v="OCTUBRE"/>
    <n v="2019"/>
    <m/>
    <m/>
    <s v="Acción correctiva y preventiva"/>
    <s v="A través de memorando interno radicado bajo el número 20196010182973 se comunican las siguientes correcciones:_x000a__x000a_1._x0009_Revisar y ajustar la formulación del formato SEPG-F-030 mapa de riesgos y medidas anticorrupción y enviarlo a los procesos. (20/12/2019)_x000a_2._x0009_Realizar ajustes a los riesgos residuales de cada uno de los mapas de procesos, enviar a los responsables en caso de requerir acciones para que se planteen. (31/12/2019)_x000a_3._x0009_Publicar en la página web los mapas de riesgos ajustados. (31/12/2019)_x000a_4._x0009_Unificar el mapa de calor de riesgos de corrupción y procesos. (31/01/2020)"/>
    <d v="2019-12-12T00:00:00"/>
    <d v="2020-02-28T00:00:00"/>
    <m/>
    <s v="_x000a__x000a_26/05/2020 Se solicitó a los responsables, a través de correo electrónico del 14 de mayo del presente año, reportar los avances y ajustar las fechas de cumplimiento de las acciones de mejora. (Yuly Andrea Ujueta Castillo )_x000a__x000a_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_x000a__x000d__x000a_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_x000a__x000d__x000a_En consecuencia, se realiza el cierre de esta no conformidad y se mantiene vigente la 3817 en donde se relacionará el Plan de Mejoramiento propuesto por el GIT de planeación. (Yuly Andrea Ujueta Castillo )"/>
    <n v="1"/>
    <x v="0"/>
    <m/>
    <n v="6"/>
    <n v="2020"/>
    <s v="31/10/2019"/>
    <n v="1691"/>
    <s v="Auditoría Interna"/>
    <m/>
  </r>
  <r>
    <n v="3784"/>
    <n v="105"/>
    <x v="6"/>
    <s v="1._x0009_En la gestión por parte de la ANI para la atención de los presuntos Eventos Eximentes de Responsabilidad solicitados por el Concesionario, no se evidenció que la ANI expresara si acepta, o no, la ocurrencia del Evento Eximente de Responsabilidad notificado por el Concesionario dentro de los 15 días calendario siguientes a la notificación; como, por ejemplo, el presunto EER por el hallazgo arqueológico fortuito en la Unidad Funcional 1.1 notificado por el Concesionario mediante Rad ANI 20194090965842 del 13/09/2019 cuyo término vencía el 30/09/2019. Una vez socializada la no conformidad con el equipo de Supervisión, manifestaron lo siguiente : _x000d__x000a_“(…) mediante comunicación número 20193120339761 de fecha 2 de octubre de 2019, la Agencia le informa al concesionario que se ha solicitado concepto integral a la Interventoria, y que una vez fuesen emitidos los respectivos conceptos por parte de las áreas del equipo de supervisión del proyecto, se daría respuesta sobre el EER, esto de conformidad con lo previsto en el Código de Procedimiento Administrativo y de lo Contencioso Administrativo. _x000d__x000a_Igualmente, mediante memorando interno número 20193120145773 del 02 de octubre de 2019 se solicito concepto a todas las áreas del proyecto sobre la notificación del EER (…)”_x000d__x000a_No obstante, de haber informado al Concesionario que se le notificaría en un término superior al contractual, esto se dio una vez se venció el termino y a la fecha este informe no se ha pronunciado; sin embargo, este término está consignado en la Parte General del Contrato de Concesión N. 007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_x000d__x000a_"/>
    <s v="Deficiencias en gestión institucional y/o interinstitucional"/>
    <m/>
    <m/>
    <s v="Técnico"/>
    <s v="GESTIÓN CONTRACTUAL Y SEGUIMIENTO DE PROYECTOS DE INFRAESTRUCTURA DE TRANSPORTE"/>
    <x v="4"/>
    <s v="Puerta de Hierro - Cruz del Viso"/>
    <s v="July Paola Rodríguez Ortiz"/>
    <s v="Noviembre de 2019"/>
    <s v="NOVIEMBRE"/>
    <n v="2019"/>
    <m/>
    <m/>
    <s v="Acción correctiva y preventiva"/>
    <s v="1. Proponer al Concesionario que en el siguiente modificatorio al Contrato de Concesión, se Incluya un párrafo que permita la modificación de los plazos de respuesta para los Eventos Eximentes de Responsabilidad _x000d__x000a_2. Si es el caso, una vez sea aprobada la propuesta, incluir la misma en el siguiente modificatorio a suscribir por las partes. "/>
    <s v="28/01/2020"/>
    <s v="31/12/2024"/>
    <m/>
    <s v="28/01/2020 16/12/2019 – Mediante memorando ANI 20193120191283 de 11/12/2019 la Supervisión allega a esta oficina el plan de mejoramiento de la siguiente manera: _x000a_1. Proponer al Concesionario que en el siguiente modificatorio al Contrato de Concesión, se Incluya un párrafo que permita la modificación de los plazos de respuesta para los Eventos Eximentes de Responsabilidad _x000a_2. Si es el caso, una vez sea aprobada la propuesta, incluir la misma en el siguiente modificatorio a suscribir por las partes. _x000a_Como fecha de cierre se propone el 31 de diciembre de 2020. _x000a_Por lo anterior se realizará seguimiento continuo al cumplimiento de las acciones de mejora y registro de porcentaje de cumplimiento. _x000a_ (Mary Alexandra Cuenca Noreña)_x000a__x000a_22/12/2020 22/12/2020 – Mediante correo electrónico se solicitó al equipo de supervisión allegar las evidencias de las acciones de mejora propuestas en el plan de mejoramiento de la no conformidad. (Mary Alexandra Cuenca Noreña)_x000a__x000a_23/12/2020  -Modificación de fecha- Mediante correo electrónico del 23 de diciembre de 2020 la Supervisión informó sobre cambios que tendrán los contratos de 5G en materia de análisis de reconocimiento de EER; sin embargo, debido a que el plan de mejoramiento no se ha cumplido se solicitó extensión del plazo hasta el 31 de diciembre de 2021. (Mary Alexandra Cuenca Noreña)_x000a__x000a_29/07/2021 La Supervisión mediante correo electrónico allega el memorando con Rad 20215000195131 donde “la ANI propone modificar los Contratos de Concesión de Cuarta Generación, teniendo en cuenta la justificación y la propuesta aquí manifestada, razón por la cual quedamos atentos a que ésta sea revisada, discutida y analizada; y una vez tengamos la respuesta de la entidad gremial que Usted preside, se iniciarían los trámites que sean pertinentes para la modificación con los Contratos de Concesion” _x000a_Lo anterior, evidencia un avance del 50% en las acciones de mejoramiento para la no conformidad. _x000a_ (Mary Alexandra Cuenca Noreña)_x000a__x000a_13/12/2021  -Modificación de fecha- Mediante correo electrónico del 08/12/2021, la Supervisión solicitó prórroga para dar cumplimiento al plan de mejoramiento, hasta el 31/12/2022, así &quot;(...)solicitamos la extensión del plazo de cumplimiento de la observación, toda vez a la fecha, la solicitud aún se encuentra en análisis de la CCI, hasta el 31 de diciembre de 2022; fecha en la que se espera se encuentre suscrito el documento mediante el cual se realicen las modificaciones correspondientes a los Contratos de Concesión 4G.&quot;_x000a__x000a_ (Mary Alexandra Cuenca Noreña)_x000a__x000a_15/12/2021 -_x0009_En virtud de que la solicitud realizada a la CCI por medio del oficio con radicado ANI 20215000195131 del 29 de junio de 2021 aún se encuentra en análisis por parte de la CCI, por lo tanto, el equipo de Supervisión solicita sea extendida la fecha fin del cumplimiento de mejora para el 31 de diciembre de 2022. Por esto, se procede a la modificación de la fecha de cierre al 31 de diciembre de 2022. (50%).  (Mary Alexandra Cuenca Noreña)_x000a__x000a_16/12/2022 Mediante correo electronico del 6 de diciembre de 2022, se solicito evidencias de las acciones adelantadas en el plan de mejora, ya que, esta proximo a su fecha de terminacion.  (Mary Alexandra Cuenca Noreña)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Mary Alexandra Cuenca Noreña)_x000a__x000a_3/04/2023  -Modificación de fecha- Mediante merando con radicado ANI No. 20235000050293 del 31-03-2023, la Vicepresidencia Ejecutiva informó:_x000a__x000a_Es necesario informar que el Concesionario mediante comunicación con radicado No. 20204090786042 del 21-08-2020, desistió de la solicitud del reconocimiento del Evento Eximente de Responsabilidad en los siguientes términos: &quot;En esta oportunidad, y teniendo en cuenta que el pasado 21 de febrero de 2020 se solicitó a la ANI el Cierre de Periodo Especial tras la finalización de los trabajos de rescate arqueológico del contexto funerario, la Sociedad Concesionaria Vial Montes de María S.A.S. desiste de la solicitud de reconocimiento del Evento Eximente de Responsabilidad antes mencionado.&quot;._x000a__x000a_Por su parte, desde la Agencia se remitió la comunicación a la Interventoría mediante comunicación con radicado No. 20203120244641 del 25-08-2020._x000a__x000a_Con base en lo anterior, se manifiesta uno de los criterios subsecuentes para el análisis de efectividad, el cual se refiere a la desaparición o modificación del fundamento normativo._x000a__x000a_Ahora bien,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_x000a__x000a_Actualmente, dicha propuesta está en revisión al interior de la Agencia Nacional de Infraestructura._x000a__x000a_Fecha de cumplimiento propuesta: 31-12-2023_x000a_ (Mary Alexandra Cuenca Noreña)_x000a__x000a_4/04/2023 Lo anterior se reportó a la Vicepresidencia Ejecutiva a través del memorando ANI No. 20231020050923 del 04-04-2023. (Mary Alexandra Cuenca Noreña)_x000a__x000a_3/05/2024 Mediante memorando con radicado ANI No. 20241020073823 del 02-05-2024 se solicitaron evidencias del cumplimiento del plan de mejoramiento. (July Paola Rodríguez Ortiz)_x000a__x000a_21/05/2024  -Modificación de fecha- Mediante memorando con radicado ANI No. 20243120079183 del 09-05-2024 la Vicepresidencia Ejecutiva atendió el requerimiento hecho por la Oficina de Control Interno a través del memorando ANI No. 20241020073823 del 2 de mayo de 2024; donde se sintetizan los avances para modificar los plazos contractuales con los que cuenta la ANI para pronunciarse ante solicitudes de EERs, informando que “(…) al interior de la ANI se está revisando este tema y en cuanto se tenga una directriz se procederá a informarla a Control Interno, por lo tanto se solicita prórroga para el cumplimiento de este hasta el 31 de diciembre de 2024.”_x000a__x000a_Por lo anterior se establece 31 de diciembre de 2024 como fecha de terminación del plan de mejoramiento. (July Paola Rodríguez Ortiz)"/>
    <n v="0.5"/>
    <x v="1"/>
    <m/>
    <m/>
    <m/>
    <s v="15/11/2019"/>
    <n v="1676"/>
    <s v="Auditoría Interna a Proyectos"/>
    <s v="https://anionline.sharepoint.com/:f:/s/PMPMotor/ErGCGLwK4rFGr0iuI15vhw4BzJlJ6UXpjKZWmGoqSE0wUQ?e=dDXeHZ"/>
  </r>
  <r>
    <n v="3785"/>
    <n v="106"/>
    <x v="6"/>
    <s v="INCUMPLIMIENTO AL PROCEDIMIENTO GEJU-P-002 DENOMINADO “COBRO PERSUASIVO Y COACTIVO” Y A LA NORMATIVIDAD EXTERNA QUE REGULA LOS PROCESOS DE COBRO PERSUASIVO Y COACTIVO._x000d__x000a_Se observó la falta de soportes y/o registros de cumplimiento de algunas actividades y/o observaciones señaladas en el procedimiento denominado “Cobro persuasivo y coactivo”."/>
    <s v=""/>
    <m/>
    <m/>
    <s v="Jurídico"/>
    <s v="GESTIÓN JURÍDICA"/>
    <x v="1"/>
    <s v="Grupo interno de trabajo defensa judicial"/>
    <s v="Aurora Andrea Reyes Saavedra"/>
    <s v="Noviembre de 2019"/>
    <s v="NOVIEMBRE"/>
    <n v="2019"/>
    <m/>
    <m/>
    <s v="Acción correctiva y preventiva"/>
    <s v="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_x000a_"/>
    <s v="29/01/2020"/>
    <d v="2021-03-31T00:00:00"/>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n v="1"/>
    <x v="0"/>
    <m/>
    <n v="3"/>
    <n v="2021"/>
    <d v="2019-12-03T00:00:00"/>
    <n v="1658"/>
    <s v="Auditoría Interna"/>
    <m/>
  </r>
  <r>
    <n v="3786"/>
    <n v="107"/>
    <x v="6"/>
    <s v="5.2._x0009_DESACTUALIZACIÓN DEL PROCEDIMIENTO GEJU-P-002 DENOMINADO “COBRO PERSUASIVO Y COACTIVO”Del análisis documental al procedimiento, la entrevista realizada y la verificación adelantada a los expedientes que hacen parte de la muestra de auditoría se observó que algunas de las actividades realizadas hoy en día por el GIT de Defensa Judicial, no obedecen a las establecidas en el procedimiento denominado “Cobro Persuasivo y Coactivo”, las cuales se indican a continuación:_x000d__x000a_1._x0009_Asignación de los Procesos para Cobro Persuasivo y Coactivo. _x000d__x000a_2._x0009_Control de recepción de títulos ejecutivos para cobro persuasivo y/o coactivo._x000d__x000a_3._x0009_Número de requerimientos para agotar la etapa de persuasiva._x000d__x000a_4._x0009_Aprobación del acuerdo de pago por parte de la Vicepresidencia u Oficina solicitante del proceso de cobro. _x000d__x000a_"/>
    <s v=""/>
    <m/>
    <m/>
    <s v="Jurídico"/>
    <s v="GESTIÓN JURÍDICA"/>
    <x v="1"/>
    <s v="Grupo interno de trabajo de defensa judicial"/>
    <s v="Aurora Andrea Reyes Saavedra"/>
    <s v="Noviembre de 2019"/>
    <s v="NOVIEMBRE"/>
    <n v="2019"/>
    <m/>
    <m/>
    <s v="Acción correctiva y preventiva"/>
    <s v="_x000a_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
    <s v="29/01/2020"/>
    <d v="2021-03-31T00:00:00"/>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n v="1"/>
    <x v="0"/>
    <m/>
    <n v="3"/>
    <n v="2021"/>
    <d v="2019-12-03T00:00:00"/>
    <n v="1658"/>
    <s v="Auditoría Interna"/>
    <m/>
  </r>
  <r>
    <n v="3787"/>
    <n v="108"/>
    <x v="6"/>
    <s v="5.3. FALENCIA EN EL MECANISMO DE SEGUIMIENTO, AUTOCONTROL Y AUTOEVALUACIÓN DE LA GESTIÓN DE LOS PROCESOS DE COBRO PERSUASIVO Y COACTIVO EN LA AGENCIA NACIONAL DE INFRAESTRUCTURA._x000d__x000a__x000d__x000a_- FALTA DE REGISTRO Y/O INFORMACIÓN DE RESOLUCIONES SANCIONATORIAS REMITIDAS PARA LA GESTIÓN DE COBRO EN LA ENTIDAD._x000d__x000a_-  INCLUSIÓN DE INFORMACIÓN QUE NO CORRESPONDE A PROCESOS DE COBRO PERSUASIVO Y COACTIVO._x000d__x000a_-  FALTA DE INCLUSIÓN DE INFORMACIÓN DE LAS ACTUACIONES PROCESALES EN LOS PROCESOS DE COBRO PERSUASIVO Y COACTIVO."/>
    <s v=""/>
    <m/>
    <m/>
    <s v="Jurídico"/>
    <s v="GESTIÓN JURÍDICA"/>
    <x v="1"/>
    <s v="Grupo interno de trabajo defensa judicial"/>
    <s v="Aurora Andrea Reyes Saavedra"/>
    <s v="Noviembre de 2019"/>
    <s v="NOVIEMBRE"/>
    <n v="2019"/>
    <m/>
    <m/>
    <s v="Acción correctiva y preventiva"/>
    <s v="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
    <s v="29/01/2020"/>
    <d v="2021-03-31T00:00:00"/>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n v="1"/>
    <x v="0"/>
    <m/>
    <n v="3"/>
    <n v="2021"/>
    <d v="2019-12-03T00:00:00"/>
    <n v="1658"/>
    <s v="Auditoría Interna"/>
    <m/>
  </r>
  <r>
    <n v="3788"/>
    <n v="109"/>
    <x v="6"/>
    <s v="5.4._x0009_DEBILIDADES EN LOS REGISTROS DE LAS ACTIVIDADES SEÑALADAS EN EL PROCEDIMIENTO INTERNO GEJU-P-002 DENOMINADO “COBRO PERSUASIVO Y COACTIVO”- PUNTOS DE CONTROL- ._x000d__x000a_(i)_x0009_Algunas actividades no cuentan con puntos de control o registros; esto se evidencia en la siguiente actividad._x000d__x000a_(ii)_x0009_No son claros los registros o puntos de control que permitan establecer el soporte del desarrollo de la actividad, su almacenamiento y ubicación; lo anterior se observó en la siguiente actividad. "/>
    <s v=""/>
    <m/>
    <m/>
    <s v="Jurídico"/>
    <s v="GESTIÓN JURÍDICA"/>
    <x v="1"/>
    <s v="Grupo interno de trabajo de defensa judicial"/>
    <s v="Aurora Andrea Reyes Saavedra"/>
    <s v="Noviembre de 2019"/>
    <s v="NOVIEMBRE"/>
    <n v="2019"/>
    <m/>
    <m/>
    <s v="Acción correctiva y preventiva"/>
    <s v="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
    <s v="29/01/2020"/>
    <d v="2021-03-31T00:00:00"/>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n v="1"/>
    <x v="0"/>
    <m/>
    <n v="3"/>
    <n v="2021"/>
    <d v="2019-12-03T00:00:00"/>
    <n v="1658"/>
    <s v="Auditoría Interna"/>
    <m/>
  </r>
  <r>
    <n v="3789"/>
    <n v="110"/>
    <x v="6"/>
    <s v="No se evidenció que desde la página web de la Interventoría se tenga acceso remoto a la operación de la báscula Fusagasugá permitiendo visualizar una panorámica de la instalación y del detalle del monitor de la báscula (indicador de peso), simultáneamente con los detalles del vehículo que se encuentra sobre la báscula, lo cual contraría las funciones generales de la Interventoría definidas en la sección 5.3.3 del Anexo 4 – Metodología y Plan de Cargas de Trabajo de los Pliegos de Condiciones del Concurso de Méritos de la Interventoría."/>
    <s v=""/>
    <m/>
    <m/>
    <s v="Técnico"/>
    <s v="GESTIÓN CONTRACTUAL Y SEGUIMIENTO DE PROYECTOS DE INFRAESTRUCTURA DE TRANSPORTE"/>
    <x v="4"/>
    <s v="Ampliación a Tercer Carril Doble Calzada Bogotá - Girardot - 4G"/>
    <s v="Daniel Felipe Sáenz Lozano"/>
    <s v="Noviembre de 2019"/>
    <s v="NOVIEMBRE"/>
    <n v="2019"/>
    <m/>
    <m/>
    <s v="Acción correctiva"/>
    <s v="1. Culminar el proceso de contratación con el proveedor seleccionado._x000d__x000a_2. Verificación del funcionamiento de la señal de la báscula y el acceso desde la página de la Interventoría para asegurar la visualización de la panorámica de la instalación y del detalle del monitor de la báscula (indicador de peso), simultáneamente con los detalles del vehículo que se encuentra sobre la báscula._x000d__x000a_3. Revisión periódica del funcionamiento de la página web y la báscula."/>
    <s v="16/01/2020"/>
    <d v="2020-01-31T00:00:00"/>
    <m/>
    <s v="_x000a__x000a_16/01/2020 Vía correo electrónico del 27 de diciembre se recibió copia de la comunicación con radicado No. CSI-ANI-OBRA-01452, en la cual, adicional a presentar el plan de mejoramiento, la Interventoría entrega evidencias de gestión que se ha venido adelantando para dar cumplimiento a la acción de mejoramiento No. 1, que incluyen la cotización del servicio por parte del proveedor DERSAT y la aprobación de la cotización al interior de la Interventoría. Se tiene pendiente evidenciar la culminación del proceso de contratación con el proveedor, así como el seguimiento remoto por parte de la Interventoría a la operación de la báscula Fusagasugá para dar cierre a la no conformidad._x000d__x000a__x000d__x000a_Lo anterior se informa vía correo electrónico, poniendo bajo consideración que la fecha estimada del cierre del plan de mejoramiento es el 31 de enero de 2020. (Daniel Felipe Sáenz Lozano)_x000a__x000a_30/01/2020 Mediante memorando con radicado ANI 20204090064842 del 23 de enero de 2020, la Interventoría informó a la Vicepresidencia Ejecutiva que se ha reestablecido la emisión de señal de imagen desde la estación de pesaje Fusagasugá con recepción en la página web de la Interventoría (intercsi.com - usuario admin - clave admin2017). Lo indicado en este memorando se validó por la Oficina de Control Interno. El restablecimiento de la conexión evidencia cumplimiento del plan de mejoramiento; por lo tanto, se da cierre a la no conformidad, notificando el estado de esta a la Interventoría mediante correo electrónico. (Daniel Felipe Sáenz Lozano)"/>
    <n v="1"/>
    <x v="0"/>
    <m/>
    <n v="1"/>
    <n v="2020"/>
    <d v="2019-12-05T00:00:00"/>
    <n v="1656"/>
    <s v="Auditoría Interna a Proyectos"/>
    <m/>
  </r>
  <r>
    <n v="3790"/>
    <n v="111"/>
    <x v="6"/>
    <s v="No se evidenció que la Interventoría validara los egresos de la subcuenta Compensaciones Ambientales que, según el informe correspondiente a septiembre de 2019, registra pagos a terceros de $32,818,000, lo cual contraria su obligación de “(…) vigilar que los ingresos y egresos durante la ejecución de la concesión se ajusten a lo establecido en el Contrato de Concesión y en los Contratos Fiduciarios celebrados”, definida en la sección 5.3.3 (c) del Anexo 4 – Metodología y Plan de Cargas de Trabajo de los Pliegos de Condiciones del Concurso de Méritos de la Interventoría. Según la sección 3.15 (f) de la parte general del contrato de concesión No. 04 de 2016 “los recursos disponibles en esta Subcuenta Compensaciones Ambientales se destinarán única y exclusivamente a la atención de los pagos de las Compensaciones Ambientales (…)”; sin embargo, en el desarrollo de la auditoría se evidenció que no se han aprobado pagos con cargo a dicha subcuenta."/>
    <s v=""/>
    <m/>
    <m/>
    <s v="Financiero"/>
    <s v="GESTIÓN CONTRACTUAL Y SEGUIMIENTO DE PROYECTOS DE INFRAESTRUCTURA DE TRANSPORTE"/>
    <x v="4"/>
    <s v="Ampliación a Tercer Carril Doble Calzada Bogotá - Girardot - 4G"/>
    <s v="Daniel Felipe Sáenz Lozano"/>
    <s v="Noviembre de 2019"/>
    <s v="NOVIEMBRE"/>
    <n v="2019"/>
    <m/>
    <m/>
    <s v="Acción correctiva"/>
    <s v="1. Solicitar soportes a la fiducia de los respectivos desembolsos._x000d__x000a_2. Enviar al área técnica respectiva (ambiental) para la validación de los pagos respectivos._x000d__x000a_3. Emitir oficio dirigido al Concesionario solicitando el reintegro inmediato de los dineros desembolsados para el pago del FONAM, con los rendimientos correspondientes._x000d__x000a_4. Mensualmente el área financiera enviará al área ambiental los movimientos de la subcuenta para su respectivo control y revisión._x000d__x000a_5. En los informes mensuales del ambiental se incluirá seguimiento de los movimientos generados en la subcuenta._x000d__x000a_6. Se reiterará al Concesionario la solicitud del comunicado CSI-ANI-OBRA-01418, recibido por el Concesionario el 29 de noviembre de 2019._x000d__x000a_7. Mensualmente las áreas de predial y redes recibirán los extractos de financiera y en los informes mensuales incluirán el seguimiento de los movimientos generados de las subcuentas."/>
    <s v="16/01/2020"/>
    <d v="2020-01-31T00:00:00"/>
    <m/>
    <s v="_x000a__x000a_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_x000a__x000d__x000a_1. Solicitar soportes a la fiducia de los respectivos desembolsos: Se evidenció que el 26 de noviembre, vía correo electrónico, la Interventoría solicitó a la fiduciaria el soporte del egreso causado en marzo de 2018 por $32.818.000, cuyo beneficiario, según lo indicado por Interventoría, fue el Fondo Nacional Ambiental – FONAM._x000d__x000a__x000d__x000a_2. Enviar al área técnica respectiva (ambiental) para la validación de los pagos respectivos: Se evidenció que una vez la fiduciaria remitió los soportes a la Interventoría, estos se remitieron al área ambiental el 27 de noviembre de 2019._x000d__x000a__x000d__x000a_3. Emitir oficio dirigido al Concesionario solicitando el reintegro inmediato de los dineros desembolsados para el pago del FONAM con los rendimientos correspondientes: Se evidenció que mediante radicado ANI No. 20194091253722 del 2 de diciembre de 2019 (CSI-ANI-OBRA-01418) de Interventoría hizo la solicitud correspondiente al Concesionario._x000d__x000a__x000d__x000a_4. Mensualmente el área financiera enviará al área ambiental los movimientos de la subcuenta para su respectivo control y revisión: Pendiente el recibo de evidencias al respecto._x000d__x000a__x000d__x000a_5. En los informes mensuales del ambiental se incluirá seguimiento de los movimientos generados en la subcuenta: Pendiente el recibo de evidencias al respecto._x000d__x000a__x000d__x000a_6. Se reiterará al concesionario la solicitud del comunicado CSI-ANI-OBRA-01418, recibido por el concesionario el 29 de noviembre de 2019: Se evidenció que mediante radicado ANI No. 20194091313582 del 16 de diciembre de 2019 (CSI-ANI-OBRA-01444) de Interventoría reiteró la solicitud al Concesionario._x000d__x000a__x000d__x000a_7. Mensualmente las áreas de predial y redes recibirán los extractos de financiera y en los informes mensuales incluirán el seguimiento de los movimientos generados de las subcuentas: Se evidenció el envío de parte de la profesional financiera de la Interventoría, de los extractos correspondientes a noviembre de 2019, a las áreas encargadas del seguimiento al movimiento de redes y de predios. Pendiente evidenciar seguimiento en los informes mensuales de interventoría._x000d__x000a__x000d__x000a_En virtud de que se evidenció el cumplimiento de cuatro de las siete acciones de mejoramiento, el avance del cumplimiento del plan de mejoramiento es del 57%._x000d__x000a__x000d__x000a_Lo anterior se informa vía correo electrónico, poniendo bajo consideración que la fecha estimada del cierre del plan de mejoramiento es el 31 de enero de 2020, recomendando a la Interventoría incluir acciones asociadas al reembolso de los $32.818.000 ya que estas últimas atacarían la causa raíz que dio lugar a la no conformidad._x000d__x000a_ (Daniel Felipe Sáenz Lozano)_x000a__x000a_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lo siguiente:_x000d__x000a__x000d__x000a_Se evidenció cumplimiento de las acciones de mejoramiento No. 4 y 5, ya que la Interventoría demostró el envío de los extractos de la subcuenta ambiental, del área financiera al área ambiental, y demostró que en los informes mensuales incluyó una sección de seguimiento a los movimientos de dicha subcuenta (Sección 6.1.4.4 del informe correspondiente a diciembre de 2019)._x000d__x000a__x000d__x000a_Con relación a la acción de mejoramiento No. 7, se considera que se tiene pendiente evidenciar el seguimiento por parte del área técnica y predial a los movimientos de las subcuentas de redes y predios, respectivamente._x000d__x000a__x000d__x000a_Finalmente, se evidenció que se atacó la causa raíz de la no conformidad, ya que mediante radicado ANI No. 20204090113012 del 4/02/2020 la Interventoría informó a la Oficina de Control Interno que el Concesionario reintegró los $32.818.000 producto de la no conformidad. En dicha comunicación se informó que se tiene pendiente el ajuste de los rendimientos dejados de percibir._x000d__x000a__x000d__x000a_Con base en lo anterior, vía correo electrónico se solicitó a la Interventoría evidencias de cumplimiento de la acción de mejoramiento No. 7 e informar si el Concesionario realizó el ajuste de los rendimientos dejados de percibir en la subcuenta ambiental, para dar cierre a la no conformidad. (Daniel Felipe Sáenz Lozano)_x000a__x000a_12/03/2020 Una vez revisado el contenido y los anexos de la comunicación con radicado ANI No. 20204090174612, mediante el cual la Interventoría atendió las observaciones realizadas mediante correo electrónico del 14/02/2020, entre otros, se evidenció lo siguiente:_x000d__x000a__x000d__x000a_Con relación a costos prediales:_x000d__x000a__x000d__x000a_• En la sección 6.3.4 de los informes mensuales de interventoría (Análisis de los instrumentos de gestión predial que lleva el Concesionario, velando que estén acordes con la información de las carpetas prediales y muestren el avance de la gestión), se evidencia seguimiento por parte del área técnica a los movimientos de la subcuenta predial._x000d__x000a_• En la sección 7.3.3 de los informes mensuales de interventoría (Estimación de riesgo de sobrecostos con asignación público-privado), se evidencia seguimiento a los sobrecostos de la subcuenta predial, sobre lo cual se concluye en la sección 7.4 de dichos informes._x000d__x000a__x000d__x000a_Con relación a costos asociados al manejo y/o traslado de redes:_x000d__x000a__x000d__x000a_• En la sección 6.4.25 de los informes mensuales de interventoría (Seguimiento subcuenta redes), se evidencia seguimiento por parte del área técnica a los movimientos de la subcuenta redes._x000d__x000a_• En las secciones 7.3.1 (Mapa de riesgos) y 7.4.3 (Redes) de los informes mensuales de interventoría se evidencia seguimiento al riesgo compartido con relación a sobrecostos en el traslado y/o manejo de redes del proyecto._x000d__x000a__x000d__x000a_Con relación a ajuste de rendimientos de la subcuenta de compensaciones ambientales:_x000d__x000a__x000d__x000a_• Mediante radicado de Vía 40 Express No. 202043000004501 el Concesionario solicita a la fiduciara el traslado de $14,961.41 a la subcuenta compensación ambiental. Traslado  correspondiente al ajuste de los rendimientos del día 20 al 24 de diciembre de 2019, correspondientes a pagos realizados al FONAM._x000d__x000a_• Mediante radicado de fiduciaria Bancolombia No. 30370020096222297 se informa a la Vicepresidencia Ejecutiva el traslado de $14,961.41._x000d__x000a__x000d__x000a_Con base en lo descrito se da cierre a la no conformidad, informando lo correspondiente a la Interventoría mediante correo electrónico._x000d__x000a_ (Daniel Felipe Sáenz Lozano)"/>
    <n v="1"/>
    <x v="0"/>
    <m/>
    <n v="3"/>
    <n v="2020"/>
    <d v="2019-12-05T00:00:00"/>
    <n v="1656"/>
    <s v="Auditoría Interna a Proyectos"/>
    <m/>
  </r>
  <r>
    <n v="3791"/>
    <n v="112"/>
    <x v="6"/>
    <s v="No se evidenció que la Interventoría haya solicitado al Concesionario un cronograma de adquisición de predios que se encuentre en armonía con el plan de obras vigente, según lo dispuesto en la sección 2.8 del Apéndice Técnico 7 – Gestión Predial del contrato de concesión No. 04 de 2016, lo cual no permite contar con una línea base (cronograma y metodología) como herramienta al control de la gestión predial faltante del proyecto."/>
    <s v=""/>
    <m/>
    <m/>
    <s v="Técnico"/>
    <s v="GESTIÓN CONTRACTUAL Y SEGUIMIENTO DE PROYECTOS DE INFRAESTRUCTURA DE TRANSPORTE"/>
    <x v="4"/>
    <s v="Ampliación a Tercer Carril Doble Calzada Bogotá - Girardot - 4G"/>
    <s v="Daniel Felipe Sáenz Lozano"/>
    <s v="Noviembre de 2019"/>
    <s v="NOVIEMBRE"/>
    <n v="2019"/>
    <m/>
    <m/>
    <s v="Acción correctiva"/>
    <s v="1. Solicitar por parte del área predial la actualización del cronograma de adquisición de predios en armonía con el plan de obras para las unidades funcionales cuyos diseños ya estén no objetados._x000a_2. Solicitar al Concesionario la entrega del cronograma de adquisición de predios, de acuerdo con el plan de obras._x000a_3. Reiterar al Concesionario la solicitud del cronograma."/>
    <s v="16/01/2020"/>
    <d v="2020-01-31T00:00:00"/>
    <m/>
    <s v="_x000a__x000a_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_x000a__x000d__x000a_1. Solicitar por parte del área predial la actualización del cronograma de adquisición de predios en armonía con el plan de obras para las unidades funcionales cuyos diseños ya estén no objetados: Se evidenció que la solicitud se hizo con el radicado ANI No. 20194091238332 del 27 de noviembre de 2019._x000d__x000a__x000d__x000a_2. Solicitar al Concesionario la entrega del cronograma de adquisición de predios, de acuerdo con el plan de obras: Se evidenció que la solicitud se hizo en comité predial del 28 de noviembre de 2019; no obstante, la evidencia entregada no cuenta con la firma de los asistentes._x000d__x000a__x000d__x000a_3. Reiterar al Concesionario la solicitud del cronograma: La Interventoría relaciona lo indicado para las acciones de mejoramiento No. 1 y 2; no obstante, teniendo en cuenta que el Concesionario no ha atendido la solicitud, se tendría pendiente evidenciar reiteraciones adicionales._x000d__x000a__x000d__x000a_En virtud de que se evidenció el cumplimiento de dos de las tres acciones de mejoramiento, el avance del cumplimiento del plan de mejoramiento es del 67%._x000d__x000a__x000d__x000a_Lo anterior se informa vía correo electrónico, recomendando proponer una fecha de terminación del plan de mejoramiento, la cual se estimó para 31 de enero de 2020 con base en las fechas propuestas para la terminación de los planes de mejoramiento de las no conformidades No. 3789 y 3790. Asimismo, se recomendó a la Interventoría incluir acciones asociadas al seguimiento de un PAP acorde al plan de obras vigente ya que estas últimas atacarían la causa raíz que dio lugar a la no conformidad. (Daniel Felipe Sáenz Lozano)_x000a__x000a_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que i) mediante comunicación con radicado ANI No. 20204090049312 del 20/01/2020 la Interventoría reiteró al Concesionario actualización del plan de adquisición predial, ii) mediante radicado de la concesión No. 202050000001811 se remitió a la Interventoría plan de adquisición predial actualizado, al cual se le hará seguimiento periódico según lo dispuesto en el acta de comité predial del 31-01-2020. Lo anterior permite dar cierre a la no conformidad. (Daniel Felipe Sáenz Lozano)"/>
    <n v="1"/>
    <x v="0"/>
    <m/>
    <n v="2"/>
    <n v="2020"/>
    <d v="2019-12-05T00:00:00"/>
    <n v="1656"/>
    <s v="Auditoría Interna a Proyectos"/>
    <m/>
  </r>
  <r>
    <n v="3792"/>
    <n v="113"/>
    <x v="6"/>
    <s v="No se evidenció que se expresara la aceptación, o no, de la ocurrencia de Eventos Eximentes de Responsabilidad (EER) dentro del término contractual, una vez efectuadas las notificaciones por parte del Concesionario, definido en la sección 14.2 (c) (iii) de la parte general del contrato de concesión No. 04 de 2016, así:_x000d__x000a__x000d__x000a_“(iii) Una vez efectuada la Notificación dentro del término indicado en la Sección 13.1.1 (c)(i) anterior, la Parte notificada deberá, dentro de los quince (15) Días siguientes a dicha Notificación, expresar si acepta, o no, la ocurrencia del Evento Eximente de Responsabilidad.”_x000d__x000a__x000d__x000a_Lo anterior se corrobora con los pronunciamientos de la Entidad frente a 1) la solicitud del Concesionario de reconocimiento de un EER como consecuencia de demoras en la obtención de un levantamiento de veda en la Unidad Funcional 8 (Radicado ANI No. 20194090026422 del 11 de enero de 2019), sobre el que la Entidad expresó la no aceptación cerca de dos meses después a la notificación (Radicado ANI No. 20195000081911 del 15 de marzo de 2019) y 2) la solicitud del Concesionario de reconocimiento de un EER como consecuencia de una fuerza mayor por redes que afectaba la ejecución de la Unidad Funcional 8 (Radicado ANI No. 20194090200172 del 27 de febrero de 2019), sobre el que la Entidad expresó la no aceptación cerca de tres meses después a la notificación (Radicado ANI No. 20195000168461 del 30 de mayo de 2019)."/>
    <s v="Deficiencias en gestión institucional y/o interinstitucional"/>
    <m/>
    <m/>
    <s v="Técnico"/>
    <s v="GESTIÓN CONTRACTUAL Y SEGUIMIENTO DE PROYECTOS DE INFRAESTRUCTURA DE TRANSPORTE"/>
    <x v="4"/>
    <s v="Ampliación a Tercer Carril Doble Calzada Bogotá - Girardot - 4G"/>
    <s v="July Paola Rodríguez Ortiz"/>
    <s v="Noviembre de 2019"/>
    <s v="NOVIEMBRE"/>
    <n v="2019"/>
    <m/>
    <m/>
    <s v="Acción correctiva y preventiva"/>
    <s v="1._x0009_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_x0009_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d v="2020-03-01T00:00:00"/>
    <s v="31/12/2024"/>
    <m/>
    <s v="05/02/2020 Mediante radicado 20201020025243 se respondió solicitud de la Vicepresidencia Ejecutiva, remitida mediante radicado 20195000204453, en la que se solicitó cierre de la no conformidad. La posición de la OCI al respecto fue que no se ha propuesto un plan de mejoramiento que ataque la causa raíz de la no conformidad, relacionada con el incumplimiento del término contractual para que la ANI se pronuncie frente a una solicitud de reconocimiento de un Evento Eximente de Responsabilidad (EER). (Daniel Felipe Sáenz Lozano)_x000a__x000a_01/03/2020 Mediante memorando ANI No. 20205000036063 del 25 de febrero de 2020, la Vicepresidencia Ejecutiva presentó plan de mejoramiento, que a juicio de la Oficina de Control Interno contempla únicamente acciones preventivas y no considera acciones para que la situación que dio lugar a la no conformidad no se vuelva a presentar en la ejecución del contrato No. 04/2016, lo cual se informará mediante comunicación oficial. _x000a__x000a_En virtud de que en el plan de mejoramiento vigente se tienen evidencias del cumplimiento de la primera acción de mejoramiento se registra un avance del 50%. (Daniel Felipe Sáenz Lozano)_x000a__x000a_02/03/2020 Mediante radicado ANI No. 20201020040433 se informó a la Vicepresidencia Ejecutiva sobre las observaciones del plan de mejoramiento propuesto y entregado mediante 20205000036063. En términos generales, se considera que las acciones propuestas dentro del plan de mejoramiento son de carácter preventivo; por lo tanto, se recomendó tener en cuenta acciones correctivas orientadas a que en la ejecución del contrato de concesión No. 04 de 2016 se cumplan los términos contractuales para aceptar, o no, una solicitud de un Evento Eximente de Responsabilidad. (Daniel Felipe Sáenz Lozano)_x000a__x000a_10/06/2020 El 02 de junio de 2020, mediante correo electrónico, se informó al Líder del Equipo de Coordinación y Seguimiento del proyecto que el plan de mejoramiento vigente vence el 30 de junio de 2020 y que sobre este tema se tiene pendiente evidenciar el cumplimiento de la segunda acción de mejoramiento propuesta por la Supervisión “2. Solicitar a la Gerencia de Contratación de la ANI, que una vez culminen los contratos de Interventoría de los proyectos 4G en ejecución y se licite los nuevos contratos de Interventoría. considere establecer un plazo de respuesta para las solicitudes o consultas que formule la ANI en relación con ocurrencia de un presunto EER, dependiendo de la complejidad del mismo.”, así como respuesta a la recomendación dada por la Oficina de Control Interno mediante radicado ANI No. 20201020040433. (Daniel Felipe Sáenz Lozano)_x000a__x000a_06/07/2020 Mediante correo electrónico del 06 de julio de 2020, la Supervisión solicitó prorrogar la fecha de terminación de la segunda acción de mejoramiento hasta  diciembre de 2020, con base en las determinaciones y acciones de mejora que se puedan plantear a partir de los resultados de la auditoría  a la gestión de la ANI en el reconocimiento de eventos eximentes de responsabilidad durante la ejecución de los proyectos de asociación público-privada (Radicado ANI No. 20201020072493)._x000a__x000a_18/08/2020 Mediante radicado ANI No. 20205000101563 del 17 de agosto de 2020 la Supervisión informó que se acoge al plan de mejoramiento formulado entre las Vicepresidencias Ejecutiva, de Gestión Contractual, Jurídica y de Planeación, Riesgos y Entorno, relacionado con el tiempo que toma la ANI en dar respuesta a los Concesionarios sobre la aceptación o no de una solicitud de EER_x000a__x000a_La fecha estimada para el cumplimiento de estas acciones es el 30 de julio de 2021._x000a__x000a_En ese orden de ideas, se procede a modificar el plan de mejoramiento así como su avance. (Daniel Felipe Sáenz Lozano)_x000a__x000a_14/07/2021  -Modificación de fecha- A partir de solicitud recibida mediante correo electrónico del 13 de julio de 2021 se prorroga fecha de terminación hasta el 30 de diciembre de 2021, debido a que a la fecha no se tiene certeza de la solicitud hecha por la ANI a la CCI con relación a la modificación de los plazos en los contratos de 4G para que la Entidad se pronuncie frente a una solicitud de EER (Radicado ANI No. 20215000195131 del 29 de junio de 2021). (Mary Alexandra Cuenca Noreña)_x000a__x000a_15/07/2021 Se evidenció el avance en la gestión con los Concesionarios para lograr una eventual modificación contractual que permita ampliar el término para resolver las solicitudes de EER, considerando el oficio remitido a la Cámara Colombiana de la Infraestructura con radicado 20215000195131 del 29 de junio de 2021; sin embargo, se considera que el cumplimiento de la acción está condicionada al pronunciamiento de la CCI y a la gestión que se derive de dicho pronunciamiento._x000a__x000a_Se evidenció que en la “Parte General del Contrato de Concesión N. 1 de 2021” correspondiente al proyecto Nueva Malla Vial del Valle del Cauca de 5G, cláusula 14.2 Evento Eximente de Responsabilidad, se amplió el término con el que cuenta la Entidad para dar respuesta a las solicitudes de declaratoria de EER en la minuta del contrato de concesión 5G, por lo cual esta acción de mejoramiento se ha realizado y representa un 50% de avance en el plan de mejoramiento. (Mary Alexandra Cuenca Noreña)_x000a__x000a_14/12/2021  -Modificación de fecha- Mediante memorando ANI No. 20215000161473 del 12 de diciembre de 2021 se solicitó prórroga para dar cumplimiento al plan de mejoramieno hasta el 31/12/2022, con base en la gestión que actualmente se adelanta con el acompañamiento de la CCI. La Oficina de Control Interno se pronunció favorablemente a través del memorando con radicado ANI No. 20211020162273 del 14/12/2021. (Mary Alexandra Cuenca Noreña)_x000a__x000a_15/12/2021 -_x0009_Mediante memorando con rad 20215000161473 del 12 de diciembre de 2021, la supervisión solicitó la modificación de fecha para el cierre de la no conformidad 3792 para el 31 de diciembre de 2022. Por lo tanto, por medio de rad 20211020162273 la Oficina de Control Interno informó a la supervisión la modificación de la fecha para el 31 de diciembre de 2022.  (Mary Alexandra Cuenca Noreña)_x000a__x000a_15/12/2022  -Modificación de fecha- Mediante memorando con radicado ANI No. 20225000152503 del 9 de diciembre de 2022, la supervisión solicitó la modificación de fecha para el cierre de la no conformidad 3792 para el 31 de diciembre de 2023. Por lo tanto, por medio de memorando con radicado ANI No. 20221020155333 del 14 de diciembre de 2022 la Oficina de Control Interno informó a la supervisión la modificación de la fecha para el 31 de diciembre de 2023. (Mary Alexandra Cuenca Noreña)_x000a__x000a_11/12/2023 _x000a_El dia 4 de diciembre, se solicitó remitir a la Oficina de Control Interno la documentación que acredite el cumplimiento de las acciones de mejoramiento a la No Conformidad. (July Paola Rodríguez Ortiz)_x000a__x000a_3/05/2024 Mediante memorando con radicado ANI No. 20241020073823 del 02-05-2024 se solicitaron evidencias del cumplimiento del plan de mejoramiento. (July Paola Rodríguez Ortiz)_x000a__x000a_21/05/2024  -Modificación de fecha- Mediante memorando ANI No. 20245040079733 del 9 de mayo de 2024 la Vicepresidencia Ejecutiva atendió el requerimiento de la Oficina de Control Interno hecho a través del memorando ANI No. 20241020073823 del 2 de mayo de 2024; informando que, respecto a la acción de mejoramiento No. 1, “ (…) a la fecha se continua con las mesas de trabajo entre el equipo de apoyo a la supervisión del proyecto, el Concesionario y la Interventoría, con el fin de evaluar las condiciones para la posible suscripción de la modificación contractual propuesta o en su defecto el cumplimiento de los términos pactados contractualmente para atender las solicitudes de Eventos Eximentes de Responsabilidad,”  y por ende, solicitando prórroga para el cumplimiento del plan de mejoramiento hasta el 31 de diciembre de 2024._x000a__x000a_Por lo anterior, se establece 31 de diciembre de 2024 como fecha de terminación del plan de mejoramiento. (July Paola Rodríguez Ortiz)"/>
    <n v="0.5"/>
    <x v="1"/>
    <m/>
    <m/>
    <m/>
    <d v="2019-12-05T00:00:00"/>
    <n v="1656"/>
    <s v="Auditoría Interna a Proyectos"/>
    <s v="https://anionline.sharepoint.com/:f:/s/PMPMotor/EtdL5BC6D9dPlPRcD40Mdd0Bq5QcRsHFna71C0wNuFD9dQ?e=wL68Bg"/>
  </r>
  <r>
    <n v="3793"/>
    <n v="114"/>
    <x v="6"/>
    <s v="1._x0009_No se evidenció que la Supervisión lleve un control posterior a la ejecución de las inversiones contractuales, de manera que pueda establecer si estas han sido finalizadas a satisfacción (tanto técnica como contablemente) de acuerdo con el compromiso contractual de inversión o si es necesario activar los mecanismos conminatorios previstos en el contrato de concesión; sin embargo, esto hace parte de sus funciones, consignadas en el Manual de seguimiento a proyectos de interventoría y supervisión contractual de la ANI, sección 2.2.2, literal a:_x000d__x000a_“Proponer metodologías y estrategias de carácter preventivo para garantizar la efectividad en el control y seguimiento del proyecto”._x000d__x000a_"/>
    <s v=""/>
    <m/>
    <m/>
    <s v="Técnico"/>
    <s v="GESTIÓN CONTRACTUAL Y SEGUIMIENTO DE PROYECTOS DE INFRAESTRUCTURA DE TRANSPORTE"/>
    <x v="0"/>
    <s v="Sociedad Portuaria del Dique S.A."/>
    <s v="Adriana Barrios Rodríguez"/>
    <s v="Noviembre de 2019"/>
    <s v="NOVIEMBRE"/>
    <n v="2019"/>
    <m/>
    <m/>
    <s v="Acción correctiva"/>
    <s v="Acción de mejoramiento 1 (14%): Mesa de Trabajo Gerencia Técnica y Gerencia Financiera / Acción de mejoramiento 2 (14%): Reportes de Avance de ejecución del Plan de Inversiones / Acción de mejoramiento 3 (14%): Mesa de Trabajo entre el Concesionario y el equipo Técnico-Financiero de la ANI para revisión y validación de los soportes presentados hasta diciembre de 2020 / Acción de mejoramiento 4 (14%):  Mesa de Trabajo entre el Concesionario y el equipo Técnico-Financiero de la ANI para revisión y validación de los soportes presentados en enero de 2021 / Acción de mejoramiento 5 (14%): Mesa de Trabajo Gerencia Técnica y Gerencia Financiera para consolidar información final para la imputación del Plan de Inversiones / Acción de mejoramiento 6 (14%): Mesa de Trabajo entre el Concesionario y el equipo Técnico-Financiero de la ANI para mostrar el ejercicio de imputación final y hacer los ajustes necesarios / Acción de mejoramiento 7 (16%): Documento de ACTA DE IMPUTACION con el balance final y aceptación de las inversiones ejecutadas."/>
    <s v="20/12/2019"/>
    <s v="30/12/2021"/>
    <m/>
    <s v="_x000a__x000a_25/06/2020 Mediante correo electrónico se recibieron avances de ejecución de primera acción de mejoramiento, del avance de la gestión de la supervisión y una solicitud de modificación de la fecha de finalización sustentada en dicha gestión. En vista de lo anterior y una vez revisados los soportes allegados, se modifica el avance del plan a un 25% y se modifica la fecha de finalización para el 31 de diciembre de 2020. (Carlos Felipe Sánchez Pinzón)_x000a__x000a_1/12/2020 Se realiza seguimiento a través de correo electrónico solicitando avance de las acciones de mejoramiento (Adriana Barrios Rodríguez)_x000a__x000a_07/12/2020  -Modificación de fecha- Se ajustó fecha de terminación del plan con base en cambios de las acciones de mejoramiento notificados por la Supervisión mediante correo electrónico del 3 de diciembre de 2020. (Adriana Barrios Rodríguez)_x000a__x000a_07/12/2020  -Modificación plan- Mediante correo electrónico del 3 de diciembre de 2020 la Supervisión solicitó modificación del plan de mejoramiento, debido a que, entre otros aspectos, la ejecución física de las obras en la terminal portuaria no han alcanzado el 100% de ejecución. (Adriana Barrios Rodríguez)_x000a__x000a_10/12/2020  -Modificación de fecha- Se ajustó fecha de terminación del plan con base en cambios de las acciones de mejoramiento notificados por la Supervisión mediante correo electrónico del 3 de diciembre de 2020. (Adriana Barrios Rodríguez)_x000a__x000a_10/12/2020 el 3 de diciembre de 2020 se recibe correo electrónico por parte de la Supervisión, evidenciando los avances en el plan de mejoramiento propuesto y solicitando algunas modificaciones al plan de mejoramiento y por consiguiente la ampliación del plazo a 30 de junio de 2021, la OCI procede a modificar lo solicitado por la Supervisión.  (Adriana Barrios Rodríguez)_x000a__x000a_30/06/2021  -Modificación de fecha- Mediante correo electrónico del 29 de junio de 2021, la Supervisión presenta estado de avance de plan de mejoramiento y solicita prorroga para acreditar su cumplimiento, hasta el 30 de octubre de 2021. (Adriana Barrios Rodríguez)_x000a__x000a_02/07/2021  -Modificación plan- Mediante correo electrónico del 29 de junio de 2021 la Supervisión presenta avances en el cumplimiento del plan de mejoramiento y solicita ajustes a las acciones, con base en el procedimiento de imputación del plan de inversiones. (Adriana Barrios Rodríguez)_x000a__x000a_2/07/2021 De acuerdo con las evidencias de realización de las primeras 4 acciones de mejoramiento, se procede a incluir un avance del 56% al plan de mejoramiento y se modifican las últimas 3 acciones de mejoramiento según solicitado por la Supervisión. (Adriana Barrios Rodríguez)_x000a__x000a_29/10/2021  -Modificación de fecha- Mediante correo electrónico la Supervisión presenta un informe mediante el cual expone los avances respecto a las acciones de mejoramiento 1 a 6, solicitando plazo hasta el 30/12/2021 para dar cumplimiento a la acción de mejoramiento No. 7. (Adriana Barrios Rodríguez)_x000a__x000a_10/11/2021 De acuerdo con las evidencias de realización de las acciones de mejoramiento 5 y 6, se procede a incluir un avance del 84% al plan de mejoramiento y se modifica la fecha de finalización para el 30 de diciembre de 2021. (Adriana Barrios Rodríguez)_x000a__x000a_20/12/2021 La Supervisión envió la información correspondiente al avance en el plan de mejoramiento, informando que estaba pendiente la radicación a VAF y la imputación, lo cual será adelantado en diciembre de 2021. (Adriana Barrios Rodríguez)_x000a__x000a_24/01/2022 2022 01 24: La Supervisión remitió a través de correo electrónico el memorando con radicado No. 20213080170093 del 27 de diciembre, desde la Vicepresidencia de Gestión Contractual se remite a la Vicepresidencia Administrativa y Financiera VAF en donde se evidencia la imputación de las inversiones ejecutadas con los valores a cuenta y riesgo y valores imputables al Plan de Inversión, por lo que se evidencia que ha cesado la causa que dio origen a la No Conformidad y se procede a dar cierre. (Adriana Barrios Rodríguez)"/>
    <n v="1"/>
    <x v="0"/>
    <m/>
    <n v="1"/>
    <n v="2022"/>
    <s v="22/11/2019"/>
    <n v="1669"/>
    <s v="Auditoría Interna a Proyectos"/>
    <m/>
  </r>
  <r>
    <n v="3794"/>
    <n v="115"/>
    <x v="6"/>
    <s v="2._x0009_Se evidenció que mediante comunicado con radicado ANI No. 20193030188971 del 14 de junio de 2019 la ANI aprobó el cumplimiento del artículo tercero de la Resolución 1004 de la ANI de 2017, en cuanto a la presentación (por parte del Concesionario) de un cronograma de la ejecución de las inversiones contractuales; sin embargo, también se evidenció que para el momento de esta aprobación, el Concesionario había invertido en total USD 12.203 (cifra en valor presente) en la actividad de bitas de amarre, mientras que el compromiso contractual ascendía a USD 12.312 (cifra en valor presente)._x000d__x000a_En consecuencia, la Supervisión aprobó un cronograma con unas inversiones presuntamente incumplidas en la actividad de bitas de amarre. Adicionalmente, a la fecha no se ha conminado al Concesionario al cumplimiento del compromiso contractual de Inversión, consignado en el numeral 3 de la cláusula sexta del Otrosí No. 1 y en el parágrafo segundo del Otrosí No. 2 del contrato de Concesión No. GG- P-DIQUE-0060 de 2004, respectivamente, según se cita a continuación:_x000d__x000a_“Cumplir con el cronograma de ejecución del plan de inversiones”_x000d__x000a_“La ejecución del Plan de Inversiones se debe desarrollar conforme al Cronograma autorizado a través del presente Otrosí”_x000d__x000a_Lo anterior, en conexidad con el cumplimiento del cronograma de ejecución de inversiones presentado por el Concesionario y aprobado por la ANI, en cumplimiento de la Resolución No. 1004 de 2017 de la ANI._x000d__x000a_Estas situaciones, evidencian incumplimiento de las funciones de Supervisión, consignadas en el Manual de seguimiento a proyectos e interventoría y supervisión contractual de la ANI, literales b y f:_x000d__x000a_“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_x000a_“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_x000a_Adicionalmente, son situaciones que fueron parcialmente alertadas por la Interventoría Planes Hidronsulta 005 (la cual estuvo contratada en el periodo comprendido entre el 15 de septiembre de 2017 y el 8 de noviembre de 2018) mediante radicado ANI No. 20184091199522 del 16 de noviembre de 2018._x000d__x000a_"/>
    <s v=""/>
    <m/>
    <m/>
    <s v="Técnico"/>
    <s v="GESTIÓN CONTRACTUAL Y SEGUIMIENTO DE PROYECTOS DE INFRAESTRUCTURA DE TRANSPORTE"/>
    <x v="0"/>
    <s v="Sociedad Portuaria del Dique S.A."/>
    <s v="Adriana Barrios Rodríguez"/>
    <s v="Noviembre de 2019"/>
    <s v="NOVIEMBRE"/>
    <n v="2019"/>
    <m/>
    <m/>
    <s v="Acción correctiva"/>
    <s v="1._x0009_Mesa De trabajo Gerencia Financiera y Técnica_x000a_2._x0009_Concepto INTEGRAL (Técnico y Financiero)_x000a_"/>
    <s v="20/12/2019"/>
    <d v="2020-06-30T00:00:00"/>
    <m/>
    <s v="_x000a__x000a_25/06/2020 Mediante correo electróinico se solicitó modificar las acciones de mejoramiento planteadas como:_x000a_2.1._x0009_Mesa de trabajo Gerencia Financiera, Gerencia Técnica y Gerencia Jurídica_x000a_2.2._x0009_Concepto Técnico Cumplimiento Plan de Inversiones_x000a_2.3._x0009_Concepto Financiero Cumplimiento Plan de Inversiones_x000a_2.4._x0009_Concepto Jurídico Cumplimiento Plan de Inversiones_x000a_2.5._x0009_Activar medidas que resulten de los conceptos internos de la ANI_x000a_Por las siguientes:_x000a_1._x0009_Mesa De trabajo Gerencia Financiera y Técnica_x000a_2._x0009_Concepto INTEGRAL (Técnico y Financiero)_x000a__x000a_En este sentido, se respondió a la Supervisión:_x000a_Frente a la solicitud de modificación del plan de mejoramiento, procedemos a incluirla dentro del plan de mejoramiento por procesos de la Entidad, recomendando que en la ejecución de las acciones se tenga en cuenta lo siguiente:_x000a__x000a_En la sección 5.1.3 del informe de auditoría a la supervisión e interventoría del proyecto (radicado ANI No. 20191020179663), se expresó la conclusión de la Oficina de Control Interno frente al seguimiento técnico y contable de las inversiones, así:_x000a__x000a_“(…) se evidenció que, de las inversiones hechas por el Concesionario hasta la fecha, la Supervisión no ha establecido cuales son a su cuenta y riesgo y cuales son imputables al plan de inversión, situación que ha venido siendo alertada por parte del área financiera del equipo de apoyo a la Supervisión._x000a__x000a_Se considera que esta situación, genera que la Entidad pierda capacidad de vigilancia sobre el cumplimiento de la obligación del Concesionario de cumplir con el cronograma de ejecución de inversión, teniendo en cuenta que no se puede establecer si las inversiones imputables al plan de inversión son suficientes para dar cumplimiento al cronograma de ejecución de inversión y hacerle seguimiento al avance del VPN del proyecto._x000a__x000a_A la vez, se considera que esta situación promueve la materialización del riesgo de 3 de los 14 riesgos de la matriz de riesgos del proceso de Gestión Contractual y Seguimiento de Proyectos de Infraestructura de Transporte, de la siguiente manera (…)”_x000a_ (Carlos Felipe Sánchez Pinzón)_x000a__x000a_8/07/2020 Mediante memorando con radicado ANI N. 2020-303-008047-3 la Supervisión solicitó el cierre de la No Conformidad presentando el cumplimiento de las dos acciones de mejoramiento. Respecto al concepto técnico y financiero informó sobre la ejecución de la bita y sobre la concordancia con la inversión según el VPN establecido en el contrato de concesión. _x000d__x000a_Mediante memorando No. 20201020085303 la OCI informa que la Gerencia de Proyectos Portuarios ha realizado el Plan de Mejoramiento propuesto para subsanar la No Conformidad por lo tanto procede a cerrarla. Asimismo, recomendó implementar medidas preventivas para evitar que situaciones similares a las que originaron la No Conformidad se vuelvan a presentar en concesiones portuarias a cargo de la ANI. (Adriana Barrios Rodríguez)"/>
    <n v="1"/>
    <x v="0"/>
    <m/>
    <n v="7"/>
    <n v="2020"/>
    <s v="22/11/2019"/>
    <n v="1669"/>
    <s v="Auditoría Interna a Proyectos"/>
    <m/>
  </r>
  <r>
    <n v="3795"/>
    <n v="116"/>
    <x v="6"/>
    <s v="No se evidenció que la Supervisión solicitara al Concesionario con 6 meses de anticipación, la actualización de las pólizas a vencer (de cumplimiento y de responsabilidad civil extracontractual), según se establece en el procedimiento de “aprobación y administración de pólizas y demás garantías” (GCSP-P-012):_x000a_“10. Identificar con seis (6) meses de antelación las pólizas a vencer, de acuerdo a la alerta generada por el sistema de información Project Online, mediante correo electrónico (…)._x000a_11. Solicitar al tomador actualización de la póliza en los tiempos establecidos, informándole sobre el vencimiento, renovación o adición de la póliza por modificación de plazo, valor, entre otros.”_x000a_Adicionalmente, no se evidenció que una vez vencidas las pólizas (de cumplimiento y de responsabilidad civil extracontractual), se activaran los mecanismos para conminar al concesionario al cumplimiento de su obligación contractual consignada en el contrato de concesión No. GG- P-DIQUE-0060 de 2004, cláusula séptima, parágrafo primero, según se cita a continuación:_x000a_“Las garantías mencionadas en la presente cláusula deberán expedirse por periodos de cinco (5) años prorrogables en cada vencimiento hasta completar el plazo de la concesión y seis (6) meses más. En caso de ampliación deberá ser prorrogada o reajustada según el caso, por el mismo término y seis (6) meses más.” (subrayado fuera del texto)._x000a_Estas situaciones, evidencian incumplimiento de las funciones de Supervisión, consignadas en el Manual de seguimiento a proyectos e interventoría y supervisión contractual de la ANI, literales b y f:_x000a_“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a_“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 v=""/>
    <m/>
    <m/>
    <s v="Jurídico"/>
    <s v="GESTIÓN CONTRACTUAL Y SEGUIMIENTO DE PROYECTOS DE INFRAESTRUCTURA DE TRANSPORTE"/>
    <x v="0"/>
    <s v="Sociedad Portuaria del Dique S.A."/>
    <s v="Carlos Felipe Sánchez Pinzón"/>
    <s v="Noviembre de 2019"/>
    <s v="NOVIEMBRE"/>
    <n v="2019"/>
    <m/>
    <m/>
    <s v="Acción correctiva"/>
    <s v="3.1._x0009_Concepto Técnico relacionando condiciones de la póliza aprobada_x000d__x000a_3.2._x0009_Implementación Cuadro de Control de las pólizas en donde se puedan establecer alertas y fechas de compromisos para la presentación por parte del Concesionario y que sirva como medida preventiva para el Control del Cumplimiento de las Pólizas de los Contrato de Concesión Portuaria. _x000d__x000a_"/>
    <s v="20/12/2019"/>
    <d v="2020-06-30T00:00:00"/>
    <m/>
    <s v="_x000a__x000a_24/06/2020 Mediante correo electrónico se hizo seguimiento a los avances de ejecución de las acciones de mejoramiento de la no conformidad, indicando lo siguiente:_x000d__x000a__x000d__x000a_La evidencia que me comparte puede servir para evidenciar la ejecución de la acción de mejoramiento 3.2, por lo que para dar cierre a esta no conformidad es necesario evidenciar la ejecución de la acción 3.1._x000d__x000a__x000d__x000a_En cuanto a las no conformidades 3793 (control de inversiones) y 3794 (bita), al igual que la no conformidad 3795 (pólizas), tienen fecha de vencimiento el próximo 30 de junio, por lo que quedamos atentos a recibir los soportes de ejecución o una solicitud de cambio de fecha de finalización o plan de mejoramiento, justificados en la gestión adelantada a la fecha por la Supervisión. (Carlos Felipe Sánchez Pinzón)_x000a__x000a_24/06/2020 Mediante correo electrónico la Supervisión aportó las evidencias de ejecución de acciones de mejoramiento, las cuales, una vez revisadas por la Oficina de Control Interno, sirvieron como soporte para dar cierre a la no conformidad. (Carlos Felipe Sánchez Pinzón)"/>
    <n v="1"/>
    <x v="0"/>
    <m/>
    <n v="6"/>
    <n v="2020"/>
    <s v="22/11/2019"/>
    <n v="1669"/>
    <s v="Auditoría Interna a Proyectos"/>
    <m/>
  </r>
  <r>
    <n v="3796"/>
    <n v="117"/>
    <x v="6"/>
    <s v="Cronograma de trasferencias documentales:_x000d__x000a__x000d__x000a_De acuerdo con lo señalado en el desarrollo del informe se observó la falta de emisión del cronograma de transferencias, respecto de la vigencia 2018, establecido en el procedimiento interno denominado archivo observación 3 y/o actividad No. 44._x000d__x000a__x000d__x000a_De igual manera se evidenció que en el procedimiento existen diferencias en cuanto a la periodicidad del cronograma de trasferencias documentales, toda vez que en la observación 3 del procedimiento se indica la emisión anual, en la actividad 44 se indica la emisión de dos veces al año y en entrevista a la líder del proceso se indica que se realiza cada dos años.  _x000d__x000a_"/>
    <s v=""/>
    <m/>
    <m/>
    <s v="Administrativo"/>
    <s v="GESTIÓN ADMINISTRATIVA Y FINANCIERA"/>
    <x v="5"/>
    <s v="Grupo interno de trabajo administrativo y financiero"/>
    <s v="Luz Mary Hernández Villadiego"/>
    <s v="Diciembre de 2019"/>
    <s v="DICIEMBRE"/>
    <n v="2019"/>
    <m/>
    <m/>
    <s v="Acción correctiva y preventiva"/>
    <s v="1. Elaborar el Cronograma de transferencias _x000d__x000a_2. Memorando de comunicación a los responsables con el cronograma de trabajo_x000d__x000a_3. Elaborar y adoptar el procedimiento de Transferencias documentales."/>
    <d v="2020-08-05T00:00:00"/>
    <d v="2020-06-30T00:00:00"/>
    <m/>
    <s v="_x000a__x000a_4/08/2020 Se recibe correo electrónico por parte de la VAF, (26/07/2020) en el cual adjuntan soportes de las gestiones efectuadas: Relacion memorandos enviados a las vicepresidencias para el tema de cronograma de transferencias documentales, correo enviado a la VPPRE, referente con el procedimeinto de transferencias documentales. (Luz Mary Hernández Villadiego)"/>
    <n v="1"/>
    <x v="0"/>
    <m/>
    <n v="8"/>
    <n v="2020"/>
    <s v="16/12/2019"/>
    <n v="1645"/>
    <s v="Auditoría Interna"/>
    <m/>
  </r>
  <r>
    <n v="3797"/>
    <n v="118"/>
    <x v="6"/>
    <s v="Sala de Consulta de documentación en la Entidad_x000d__x000a_ _x000d__x000a_Se observó en la verificación realizada a las instalaciones de archivo ubicados en el segundo piso de la Entidad que el área asignada, para la atención y consulta de documentos, en la actualidad se encuentra ocupada para la radicación interna de documentos. Lo anterior evidencia incumplimiento de: (i) El procedimiento denominado Archivo actividad 52 y (ii) el Programa de Gestión Documental (PGD), acápite acceso y consulta, (Pág.14- 15 )._x000d__x000a_"/>
    <s v=""/>
    <m/>
    <m/>
    <s v="Administrativo"/>
    <s v="GESTIÓN ADMINISTRATIVA Y FINANCIERA"/>
    <x v="5"/>
    <s v="Grupo interno de trabajo administrativo y financiero"/>
    <s v="Luz Mary Hernández Villadiego"/>
    <s v="Diciembre de 2019"/>
    <s v="DICIEMBRE"/>
    <n v="2019"/>
    <m/>
    <m/>
    <s v="Acción correctiva y preventiva"/>
    <s v="Disponer de la sala de consulta de documentos en el piso 2 de la entidad"/>
    <d v="2020-08-05T00:00:00"/>
    <d v="2021-06-30T00:00:00"/>
    <m/>
    <s v="_x000a__x000a_24/12/2020  -Modificación de fecha- Mediante correo la auditora solicita el cambio de acuerdo con el análisis de la viabilidad de su parte (2019)_x000a__x000a_14/07/2021 El 01/07/2021, la VAF, informó y soportó en correo electrónico, las acciones relacionadas con las No Conformidades 3797 y 3798:  _x000d__x000a_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rdió con la revisión de los soportes y registros fotográficos (5) , que evidencian lo concerniente con la disposición de la sala de consultas en la Entidad._x000d__x000a_ (Luz Mary Hernández Villadiego)"/>
    <n v="1"/>
    <x v="0"/>
    <m/>
    <n v="7"/>
    <n v="2021"/>
    <s v="16/12/2019"/>
    <n v="1645"/>
    <s v="Auditoría Interna"/>
    <m/>
  </r>
  <r>
    <n v="3798"/>
    <n v="119"/>
    <x v="6"/>
    <s v="De acuerdo con los resultados de las visitas realizadas a las instalaciones donde se encuentra el archivo central y el archivo de gestión, expuestos en el desarrollo del presente informe, se evidenciaron debilidades en cuanto a la organización, almacenamiento, preservación y control de los archivos físicos y digitales que se encuentran en estos sitios, incumpliendo los parámetros establecidos en  : Manual del sistema integrado de conservación de documentos de archivo de la Agencia Nacional de Infraestructura la Ley General de archivo, Ley 594 de 2000 y sus acuerdos concordante sobre la materia. Por lo que se sugiere la adopción de acciones preventivas y correctivas a fin de evitar posibles eventos relacionados con la pérdida y/o deterioro de la documentación que se encuentra en ese depósito."/>
    <s v=""/>
    <m/>
    <m/>
    <s v="Administrativo"/>
    <s v="GESTIÓN ADMINISTRATIVA Y FINANCIERA"/>
    <x v="5"/>
    <s v="Grupo interno de trabajo administrativo y financiero"/>
    <s v="Luz Mary Hernández Villadiego"/>
    <s v="Diciembre de 2019"/>
    <s v="DICIEMBRE"/>
    <n v="2019"/>
    <m/>
    <m/>
    <s v="Acción correctiva y preventiva"/>
    <s v="1. Realizar un plan de trabajo para fortalecer la organización, almacenamiento, preservación y control de los archivos físicos y digitales._x000d__x000a__x000d__x000a_2. Organización de 500.000 planos siempre y cuando sean descogenlados los recursos solicitados para ello._x000d__x000a__x000d__x000a_3. Aseo para el archivo de fontibón y los archivos de gestión _x000d__x000a__x000d__x000a_4. Realización de contrato de arrendamiento que incluya el aseo a los documentos, y demás elementos de la Gestión Documental de la bodega y areas de trabajo._x000d__x000a__x000d__x000a_5. Socializaciones para fortalecer la gestión documental en la entidad._x000d__x000a__x000d__x000a_6. Memorando dirigido al  GIT de Planeación para gestionar la aprobación de la Política de Gestión Documental de la Entidad y el reglamento de archivo en el siguiente Comité de Gestión y Desempeño."/>
    <d v="2020-08-05T00:00:00"/>
    <d v="2021-06-30T00:00:00"/>
    <m/>
    <s v="_x000a__x000a_24/12/2020  -Modificación de fecha- Mediante correo la auditora solicita el cambio de acuerdo con el análisis de la viabilidad de su parte (2019)_x000a__x000a_14/07/2021 El 01/07/2021, la VAF, informó y soportó en correo electrónico, las acciones relacionadas con las No Conformidades 3797 y 3798:  _x000d__x000a_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dió con la revisión y consulta de los soportes documentales enviados en las diferentes carpetas, al igual que los diferentes registros fotográficos que evidencian lo concerniente con el Estado Actual del Archivo de Gestión de la Entidad. Como soportes, se adjuntó, un plan de trabajo, organización de los planos, lo concerniente con el aseo de la Boodega situada en Fontibón, adicionalmente lo propio con el el actual contrato de arrendamiento de la Bodega de Archivo y la aprobación de diferentes documentos de Gestión: Reglamento de la Gestión documental y la política de gestión documental._x000d__x000a_ (Luz Mary Hernández Villadiego)"/>
    <n v="1"/>
    <x v="0"/>
    <m/>
    <n v="7"/>
    <n v="2021"/>
    <s v="16/12/2019"/>
    <n v="1645"/>
    <s v="Auditoría Interna"/>
    <m/>
  </r>
  <r>
    <n v="3799"/>
    <n v="120"/>
    <x v="6"/>
    <s v="En el seguimiento a las disposiciones contenidas del artículo 3 del Decreto 1167 de 2016, que  modifica el artículo 2.2.4.3.1.2.12. del Decreto 1069 de 2015, y su aplicación por la ANI, para el periodo comprendido entre el 1 de Octubre y el 30 de noviembre de 2019, se encontró la siguiente no conformidad, por incumplimiento de la norma citada: _x000a__x000a_En el primer asunto expuesto, demandados: Concesionario Vías de las Américas S.A.S./Valorcon S.A./Interventoría Vías de las Américas, se sometió a consideración al Comité de Conciliación para inicio o no de acción de repetición, el 30 de octubre de 2019, por fuera del término de cuatro (4) meses, a partir del pago el 22 de marzo de 2019. _x000a__x000a_Teniendo en cuenta que se siguen presentando incumplimientos respecto a la presentación dentro del término, se recomienda implementar las acciones preventivas a la mayor brevedad."/>
    <s v=""/>
    <m/>
    <m/>
    <s v="Jurídico"/>
    <s v="GESTIÓN JURÍDICA"/>
    <x v="1"/>
    <s v="Grupo interno de trabajo de defensa judicial"/>
    <s v="Martha Guzmán León"/>
    <s v="Diciembre de 2019"/>
    <s v="DICIEMBRE"/>
    <n v="2019"/>
    <m/>
    <m/>
    <s v="Acción correctiva y preventiva"/>
    <s v="Acción correctiva_x000d__x000a_Someter a consideración del_x000d__x000a_Comité de Concilldción la_x000d__x000a_recomendación por parte de los_x000d__x000a_apoderados de la Entidad de iniciar_x000d__x000a_0 no la Acción de Repetición dentro_x000d__x000a_de los cuatro (4) meses siguientes_x000d__x000a_contados a partir del pago._x000d__x000a__x000d__x000a_Acciones preventivas_x000d__x000a_1. Unifícación de controles diseñados para el control de_x000d__x000a_pago desentenciasytrámitedeacdones de repetición_x000d__x000a_2. Establecimiento de íineamentos para sesionar_x000d__x000a_periódicamente en materia de acción de repetición_x000d__x000a_3. Designación de funcionario del Gil de Defensa Judicial_x000d__x000a_con dedicación exclusiva como secretario (a) Técnico_x000d__x000a_(a) del Comité de Conciliación, como responsable de_x000d__x000a_control a la gestión del Comité de Conciliación_x000d__x000a_conforme ai procedimiento adoptado para tal fin"/>
    <s v="29/01/2020"/>
    <d v="2020-03-31T00:00:00"/>
    <m/>
    <s v="Se envió correo electrónico el 12 de febrero de 2020, reiterandole al Doctor Andrés Mauricio Maya, Coordinador del GIT Defenda Judicial, lo solicitado a través de correo electrónico del 30 de enero de 2020, en el sentido de informar a la Oficina de Control Interno, dentro de los cinco (5) primeros días hábiles de los meses de febrero y marzo, los avances y acciones con los soportes que lo sustenten. _x000a__x000a_07/05/2020. Resolución 398 de 12/03/2019, pago 20/03/2019, demandados: Concesionario Vías de las Américas S.A.S./Valorcon S.A./Interventoría Vías de las Américas. Se presentó al Comité de Conciliación el 10/07/2019, decidió: “Presentar demanda en ejercicio del medio de control de repetición.”_x000a__x000a_En Informe de Seguimiento a las Acciones de Repetición de marzo de 2020, se concluyó respecto a este asunto que se presentó al Comité el 10 de julio de 2019, que estaba por fuera del término de los cuatro (4) meses; sin embargo, el GIT de Defensa Judicial, adelantó las acciones correctivas propuestas en el plan de mejoramiento respecto a las no conformidades, presentando los asuntos en dichas sesiones.   (Martha Guzmán León)"/>
    <n v="1"/>
    <x v="0"/>
    <m/>
    <n v="3"/>
    <n v="2020"/>
    <s v="19/12/2019"/>
    <n v="1642"/>
    <s v="Seguimiento Normativo"/>
    <m/>
  </r>
  <r>
    <n v="3800"/>
    <n v="121"/>
    <x v="6"/>
    <s v="No se evidenciaron los soportes de la evaluación inicial del componente técnico, predial, social y ambiental, resultante de una visita de reconocimiento al proyecto Nueva Malla Vial del Valle del Cauca y Accesos Cali y Palmira conforme a lo definido en la actividad No. 13 del procedimiento EPIT-P-006."/>
    <s v="Deficiencias en gestión institucional y/o interinstitucional"/>
    <m/>
    <m/>
    <s v="Técnico"/>
    <s v="ESTRUCTURACIÓN DE PROYECTOS DE INFRAESTRUCTURA DE TRANSPORTE"/>
    <x v="2"/>
    <s v="Vicepresidencia de Estructuración"/>
    <s v="Daniel Felipe Sáenz Lozano"/>
    <s v="Diciembre de 2019"/>
    <s v="DICIEMBRE"/>
    <n v="2019"/>
    <m/>
    <m/>
    <s v="Acción correctiva y preventiva"/>
    <s v="Se realizara la modificación del Procedimiento para establecer quienes son los encargados de realizar el reconocimiento de los proyectos."/>
    <d v="2019-12-02T00:00:00"/>
    <s v="31/12/2024"/>
    <m/>
    <s v="28/01/2020 Vía correo electrónico se solicitó a la Vicepresidencia de Estructuración el plan de mejoramiento para subsanar la no conformidad. El plazo recomendado para remitir este insumo a la OCI venció el 17 de enero de 2020. (Daniel Felipe Sáenz Lozano)_x000a__x000a_12/02/2020 Vía correo electrónico se recibe plan de mejoramiento de parte de la Vicepresidencia de Estructuración. (Daniel Felipe Sáenz Lozano)_x000a__x000a_28/05/2020 Se solicitó mediante correo electrónico a la Vicepresidencia de Estructuración que las evidencias del cumplimiento del plan de mejoramiento sean remitidas a la Oficina de Control Interno antes del vencimiento del plan vigente, 30 de junio de 2020. (Daniel Felipe Sáenz Lozano)_x000a__x000a_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l plan. (Daniel Felipe Sáenz Lozano)_x000a__x000a_06/10/2020 El 06 de octubre de 2020, vía correo electrónico, se solicitó a la Vicepresidencia de Estructuración evidencias del cumplimiento del plan de mejoramiento: “Se realizará la modificación del Procedimiento para establecer quienes son los encargados de realizar el reconocimiento de los proyectos.”, debido a que este tiene 31 de octubre de 2020 como fecha de terminación. (Daniel Felipe Sáenz Lozano)_x000a__x000a_06/10/2020  -Modificación de fecha- Mediante correo electrónico del 06 de octubre de 2020, la Vicepresidencia de Estructuración solicitó modificación a la fecha de terminación del plan de mejoramiento, argumentando, entre otros, que se requieren de una revisión exhaustiva y completa por parte del equipo técnico y financiero para actualizar el procedimiento EPIT-P-006. (2019)_x000a__x000a_11/06/2021 Teniendo en cuenta que el plan de mejoramiento vence el 30-06-2021, mediante correo electrónico se solicitó remitir evidencias que acrediten el cumplimiento de la acción de mejoramiento. (Daniel Felipe Sáenz Lozano)_x000a__x000a_24/06/2021  -Modificación de fecha- Mediante correo electrónico del 24 de junio de 2021 la Vicepresidencia de Estructuración solicita una prórroga hasta el 30 de septiembre de 2021 para dar cumplimiento al plan de mejoramiento. (Daniel Felipe Sáenz Lozano)_x000a__x000a_06/09/2021 Teniendo en cuenta que el plan de mejoramiento vence el 30-09-2021, mediante correo electrónico se solicitó remitir evidencias que acrediten el cumplimiento de la acción de mejoramiento (Daniel Felipe Sáenz Lozano)_x000a__x000a_21/09/2021  -Modificación de fecha- Mediante correo electrónico la Vicepresidencia de Estructuración solicitó prórroga para dar cumplimiento al plan de mejoramiento hasta el 28 de febrero de 2022. (Daniel Felipe Sáenz Lozano)_x000a__x000a_16/02/2022  -Modificación de fecha- Mediante correo electrónico, la Vicepresidencia de Estructuración indicó &quot;(...) solicitamos prórroga para entregar las unidades de medida de las No Conformidades No. 3800 y 3802, con un plazo del 31 de julio de 2022&quot;. (Daniel Felipe Sáenz Lozano)_x000a__x000a_25/07/2022  -Modificación de fecha- En virtud del seguimiento realizado en el periodo, la Vicepresidencia de Estructuración, mediante correo electrónico, solicitó ampliación del plazo para dar cumplimiento al plan de mejoramiento hasta el 15-12-2022. (Daniel Felipe Sáenz Lozano)_x000a__x000a_01/12/2022 Mediante correo electrónico se solicitaron evidencias que acrediten el cumplimiento del plan de mejoramiento, dado que el vigente finaliza el 15/12/2022. (Daniel Felipe Sáenz Lozano)_x000a__x000a_07/12/2022  -Modificación de fecha- Mediante correo electrónico, la Vicepresidencia de Estructuración informa y solicita lo siguiente:_x000a__x000a_&quot;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quot;_x000a__x000a_Por lo anterior, se establece 30 de junio de 2023 como fecha de terminación del plan de mejoramiento. (Daniel Felipe Sáenz Lozano)_x000a__x000a_3/06/2023 Mediante correo electrónico del 01-06-2023 se solicitaron evidencias del cumplimiento del plan de mejoramiento, teniendo en cuenta que la fecha de terminación del plan de mejoramiento se cumple el 30-06-2023. (Daniel Felipe Sáenz Lozano)_x000a__x000a_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quot;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quot; (Daniel Felipe Sáenz Lozano)_x000a__x000a_1/12/2023 Mediante correo electrónico se solicitó a la Vicepresidencia de Estructuración evidencias de cumplimiento del plan de mejoramiento. (Daniel Felipe Sáenz Lozano)_x000a__x000a_21/02/2024 Mediante correo electrónico se solicitó a la Vicepresidencia de Estructuración evidencias de cumplimiento del plan de mejoramiento.  (Daniel Felipe Sáenz Lozano)_x000a__x000a_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
    <n v="0"/>
    <x v="1"/>
    <m/>
    <m/>
    <m/>
    <s v="17/12/2019"/>
    <n v="1644"/>
    <s v="Auditoría Interna"/>
    <s v="https://anionline.sharepoint.com/:f:/s/PMPMotor/Enhur-Cz6jhFnYdUPJ135UoBYWMXHA9q-KUkZu7rwTpwsg?e=lpTRUs"/>
  </r>
  <r>
    <n v="3801"/>
    <n v="122"/>
    <x v="6"/>
    <s v="2._x0009_A pesar de que, según los soportes entregados en la auditoría, la Entidad definió una posición unánime frente al plazo para pronunciarse sobre la factibilidad de un proyecto de iniciativa privada, según la cual superar los nueve meses definidos en el artículo No. 16 de la Ley 1508 no constituye la pérdida de competencia de la ANI para decidir sobre la factibilidad presentada por el originador, a la fecha de radicación de este informe de auditoría no se contaba con el acta suscrita del Comité Jurídico que adoptó dicha posición, de acuerdo con lo previsto en la Resolución No. 351 del 1 de marzo de 2019, que regula el funcionamiento de dicho Comité. "/>
    <s v=""/>
    <m/>
    <m/>
    <s v="Jurídico"/>
    <s v="ESTRUCTURACIÓN DE PROYECTOS DE INFRAESTRUCTURA DE TRANSPORTE"/>
    <x v="2"/>
    <s v="Vicepresidencia de Estructuración"/>
    <s v="Daniel Felipe Sáenz Lozano"/>
    <s v="Diciembre de 2019"/>
    <s v="DICIEMBRE"/>
    <n v="2019"/>
    <m/>
    <m/>
    <s v="Acción correctiva"/>
    <s v="Remitir a la Oficina de Control Interno copia del acta del Comité Jurídico con referencia a los plazos de factibilidad."/>
    <s v="19/02/2020"/>
    <d v="2020-02-28T00:00:00"/>
    <m/>
    <s v="28/01/2020 Vía correo electrónico se solicitó a la Vicepresidencia de Estructuración el plan de mejoramiento para subsanar la no conformidad. El plazo recomendado para remitir este insumo a la OCI venció el 17 de enero de 2020. (Daniel Felipe Sáenz Lozano)_x000a__x000a_19/02/2020 Mediante correo electrónico del 12 de febrero de 2020 la Vicepresidencia de Estructuración remitió copia del acta del comité jurídico del 9 de septiembre de 2019 en que se analizó el efecto jurídico del vencimiento de los nueve meses sin que se haya emitido pronunciamiento de la Entidad respecto de la evaluación de la etapa de factibilidad, concluyendo que el paso del tiempo no constituye la pérdida de competencia de la Entidad para decidir y, en ese sentido, hay facultad para tomar una decisión pasados los nueve meses. La copia remitida cuenta con las firmas de representantes de la Vicepresidencia Jurídica de la ANI. (Daniel Felipe Sáenz Lozano)"/>
    <n v="1"/>
    <x v="0"/>
    <m/>
    <n v="2"/>
    <n v="2020"/>
    <s v="17/12/2019"/>
    <n v="1644"/>
    <s v="Auditoría Interna"/>
    <m/>
  </r>
  <r>
    <n v="3802"/>
    <n v="123"/>
    <x v="6"/>
    <s v="No se evidenció que la estructuración de iniciativa privada del proyecto Aeropuertos del Suroccidente Colombiano contara con un Gerente de la Vicepresidencia de Estructuración a pesar de que el procedimiento EPIT-P-002 lo exige."/>
    <s v="Deficiencias en gestión institucional y/o interinstitucional"/>
    <m/>
    <m/>
    <s v="Técnico"/>
    <s v="ESTRUCTURACIÓN DE PROYECTOS DE INFRAESTRUCTURA DE TRANSPORTE"/>
    <x v="2"/>
    <s v="Vicepresidencia de Estructuración"/>
    <s v="Daniel Felipe Sáenz Lozano"/>
    <s v="Diciembre de 2019"/>
    <s v="DICIEMBRE"/>
    <n v="2019"/>
    <m/>
    <m/>
    <s v="Acción correctiva y preventiva"/>
    <s v="1. Se contratará el Gerente de Aeropuertos. Fecha:  31 de marzo de 2020 (50%)._x000d__x000a__x000d__x000a_2. Se modificara la actividad No. 2 del procedimiento EPIT-P-002, se incluirá que el Vicepresidente de Estructuración podrá realizar las labores del Gerente en caso de  existir esa vacante. 30 de junio de 2020. Fecha: 30 de junio de 2020. (50%)._x000d__x000a_"/>
    <d v="2019-12-02T00:00:00"/>
    <s v="31/12/2024"/>
    <m/>
    <s v="28/01/2020 Vía correo electrónico se solicitó a la Vicepresidencia de Estructuración el plan de mejoramiento para subsanar la no conformidad. El plazo recomendado para remitir este insumo a la OCI venció el 17 de enero de 2020.  (Daniel Felipe Sáenz Lozano)_x000a__x000a_12/02/2020 Vía correo electrónico, la Vicepresidencia de Estructuración remitió plan de mejoramiento para subsanar la no conformidad. (Daniel Felipe Sáenz Lozano)_x000a__x000a_12/03/2020 Vía correo electrónico la Vicepresidencia de Estructuración remitió soportes que evidencian el cumplimiento de la primera acción de mejoramiento, así:_x000a__x000a_1. Notificación de funciones correspondientes al cargo de Gerente de Proyectos o Funcional de la Vicepresidencia de Estructuración. Memorando No. 20204030043083._x000a_2. Copia de Resolución No. 291 de 2020, por medio de la cual se nombró con carácter ordinario a Germán Andrés Fuertes Chaparro en el cargo de Gerente de Proyectos o Funcional._x000a__x000a_Se modifica avance del plan de mejoramiento a 50%. (Daniel Felipe Sáenz Lozano)_x000a__x000a_28/05/2020 Se solicitó mediante correo electrónico a la Vicepresidencia de Estructuración que las evidencias del cumplimiento de la segunda acción de mejoramiento sean remitidas a la Oficina de Control Interno antes del vencimiento del plan vigente, 30 de junio de 2020. (Daniel Felipe Sáenz Lozano)_x000a__x000a_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 la segunda acción de mejoramiento. (Daniel Felipe Sáenz Lozano)_x000a__x000a_06/10/2020 El 06 de octubre de 2020, vía correo electrónico, se solicitó a la Vicepresidencia de Estructuración evidencias del cumplimiento de la acción de mejoramiento No. 2 “Se modificará la actividad No. 2 del procedimiento EPIT-P-002, se incluirá que el Vicepresidente de Estructuración podrá realizar las labores del Gerente en caso de existir esa vacante. (50%).”, debido a que el plan de mejoramiento tiene 31 de octubre de 2020 como fecha de terminación. (Daniel Felipe Sáenz Lozano)_x000a__x000a_06/10/2020  -Modificación de fecha- Mediante correo electrónico del 06 de octubre de 2020, la Vicepresidencia de Estructuración solicitó modificación a la fecha de terminación del plan de mejoramiento, argumentando, entre otros, que se requiere de una revisión exhaustiva y completa por parte del equipo técnico y financiero para actualizar el procedimiento EPIT-P-002. (Daniel Felipe Sáenz Lozano)_x000a__x000a_11/06/2021 Teniendo en cuenta que el plan de mejoramiento vence el 30-06-2021, mediante correo electrónico se solicitó remitir evidencias que acrediten el cumplimiento de la acción de mejoramiento No. 2. (Daniel Felipe Sáenz Lozano)_x000a__x000a_24/06/2021  -Modificación de fecha- Mediante correo electrónico del 24 de junio de 2021 la Vicepresidencia de Estructuración solicita una prórroga hasta el 30 de septiembre de 2021 para dar cumplimiento al plan de mejoramiento. (Daniel Felipe Sáenz Lozano)_x000a__x000a_06/09/2021 Teniendo en cuenta que el plan de mejoramiento vence el 30-09-2021, mediante correo electrónico se solicitó remitir evidencias que acrediten el cumplimiento de la acción de mejoramiento No. 2.  (Daniel Felipe Sáenz Lozano)_x000a__x000a_21/09/2021  -Modificación de fecha- Mediante correo electrónico la Vicepresidencia de Estructuración solicitó prórroga para dar cumplimiento al plan de mejoramiento hasta el 28 de febrero de 2022. (Daniel Felipe Sáenz Lozano)_x000a__x000a_16/02/2022  -Modificación de fecha- Mediante correo electrónico, la Vicepresidencia de Estructuración indicó &quot;(...) solicitamos prórroga para entregar las unidades de medida de las No Conformidades No. 3800 y 3802, con un plazo del 31 de julio de 2022&quot;. (Daniel Felipe Sáenz Lozano)_x000a__x000a_25/07/2022  -Modificación de fecha- En virtud del seguimiento realizado en el periodo, la Vicepresidencia de Estructuración, mediante correo electrónico, solicitó ampliación del plazo para dar cumplimiento al plan de mejoramiento hasta el 15-12-2022. (Daniel Felipe Sáenz Lozano)_x000a__x000a_01/12/2022 Mediante correo electrónico se solicitaron evidencias que acrediten el cumplimiento del plan de mejoramiento, dado que el vigente finaliza el 15/12/2022. (Daniel Felipe Sáenz Lozano)_x000a__x000a_07/12/2022  -Modificación de fecha- Mediante correo electrónico, la Vicepresidencia de Estructuración informa y solicita lo siguiente:_x000a__x000a_&quot;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quot;_x000a__x000a_Por lo anterior, se establece 30 de junio de 2023 como fecha de terminación del plan de mejoramiento. (Daniel Felipe Sáenz Lozano)_x000a__x000a_3/06/2023 Mediante correo electrónico del 01-06-2023 se solicitaron evidencias del cumplimiento del plan de mejoramiento, teniendo en cuenta que la fecha de terminación del plan de mejoramiento se cumple el 30-06-2023. (Daniel Felipe Sáenz Lozano)_x000a__x000a_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quot;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 (Daniel Felipe Sáenz Lozano)_x000a__x000a_1/12/2023 Mediante correo electrónico se solicitó a la Vicepresidencia de Estructuración evidencias de cumplimiento del plan de mejoramiento. (Daniel Felipe Sáenz Lozano)_x000a__x000a_21/02/2024 Mediante correo electrónico se solicitó a la Vicepresidencia de Estructuración evidencias de cumplimiento del plan de mejoramiento.  (Daniel Felipe Sáenz Lozano)_x000a__x000a_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
    <n v="0.5"/>
    <x v="1"/>
    <m/>
    <m/>
    <m/>
    <s v="17/12/2019"/>
    <n v="1644"/>
    <s v="Auditoría Interna"/>
    <s v="https://anionline.sharepoint.com/:f:/s/PMPMotor/EqWfVuvWBgVMi5rcjC8FjW8BZhjKjC8G1m2WXQ7HpP3qYg?e=KyPOUy"/>
  </r>
  <r>
    <n v="3803"/>
    <n v="124"/>
    <x v="6"/>
    <s v="1._x0009_No se evidenció que los equipos de grabación de la Interventoría instalados en los peajes de la concesión estén disponibles para ser accedidos en tiempo real en las oficinas de la ANI; sin embargo, esta es una de sus obligaciones contractuales, consignada en el apéndice técnico 4 del contrato de Interventoría, numeral 5.3.3, literal e, según se cita a continuación: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 (subrayado fuera del texto)"/>
    <s v=""/>
    <m/>
    <m/>
    <s v="Técnico"/>
    <s v="GESTIÓN CONTRACTUAL Y SEGUIMIENTO DE PROYECTOS DE INFRAESTRUCTURA DE TRANSPORTE"/>
    <x v="4"/>
    <s v="Autopista Villavicencio - Yopal"/>
    <s v="Adriana Barrios Rodríguez"/>
    <s v="Diciembre de 2019"/>
    <s v="DICIEMBRE"/>
    <n v="2019"/>
    <m/>
    <m/>
    <s v="Acción correctiva y preventiva"/>
    <s v="1. La interventoría realizará consecuciónde proveedor y análisis de propuestas para la prestación del servicio de internet en los puntos de peajes._x000d__x000a_2.De ser factible la cobertura en la zona, se instalará el servicio de internet en cada punto de peaje para tener acceso remoto en la Interventoría y en la ANI._x000d__x000a_3.De ser factible la cobertura en la zona, se realizaran pruebas de_x000d__x000a_instalación del internet en cada punto de peaje._x000d__x000a_4. En caso de no ser factible la cobertura del servicio de internet por_x000d__x000a_parte de ningún proveedor en los puntos de peajes, se le informara a la ANI._x000d__x000a_Fecha de terminación: 15-03-2020"/>
    <d v="2019-12-18T00:00:00"/>
    <d v="2020-07-31T00:00:00"/>
    <m/>
    <s v="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_x000a_finalización se encuentran vencidas, por lo que se solicita allegar evidencias_x000a_de su ejecución. En caso de no contar con los equipos instalados y en_x000a_funcionamiento, informar cómo se le está dando cumplimiento a la obligación_x000a_y qué seguimiento se lleva desde la Supervisión de la ANI.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13 de mayo de 2020. (Adriana Barrios Rodríguez)_x000a__x000a_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_x000a__x000a_31/07/2020 El 23 de julio de 2020 se recibe el memorando con Rad ANI 20205000091833 en donde se presentan las evidencias de la interventoría enviadas en la comunicación con Rad ANI 20204090642582  del 16 de julio de 2020, en donde se presenta la instalación de las cámaras y correspondiente transmisión en tiempo real en los peajes solicitados, la OCI responde a través del memorando con Rad ANI N 20201020095263 del 31 de julio de 2020 comunicando el cierre de la No Conformidad.  (Adriana Barrios Rodríguez)_x000a__x000a_31/07/2020  (Adriana Barrios Rodríguez)"/>
    <n v="1"/>
    <x v="0"/>
    <m/>
    <n v="7"/>
    <n v="2020"/>
    <s v="18/12/2019"/>
    <n v="1643"/>
    <s v="Auditoría Interna a Proyectos"/>
    <m/>
  </r>
  <r>
    <n v="3804"/>
    <n v="125"/>
    <x v="6"/>
    <s v="2._x0009_Dentro del periodo revisado, se evidenció la entrega de informes mensuales de interventoría por fuera del plazo contractual (informes No. 39, 40 y 43 al 50) de los primeros 15 días calendario de cada mes, consignado en el contrato de Interventoría, cláusula 4.2, romanito III, según se cita a continuación:_x000d__x000a_“Preparar y presentar a la ANI dentro de los quince (15) primeros días calendario de cada mes, un Informe Mensual que, metodológicamente, comprenderá una parte ejecutiva y otra de temas generales (…)”._x000d__x000a_Al respecto, como respuesta a la socialización de conclusiones de auditoría, la Interventoría manifestó que esto se debe parcialmente a demoras en la entrega del informe gerencial mensual por parte del Concesionario, por lo que se recomienda exigirle el cumplimiento de la entrega de información en tiempo, en el marco de la facultad de la Interventoría consignada en el anexo 4 del contrato de Interventoría, numeral 4, literal b, según se cita a continuación:_x000d__x000a_“El Interventor está autorizado para (…) (ii) exigirle (al Concesionario) la información que considere necesaria, siempre y cuando se relacione con el objeto del Contrato de Concesión, la cual deberá ser suministrada por el Concesionario dentro de los 10 días hábiles siguientes, contados a partir de la fecha de solicitud, o dentro del plazo que se encuentre establecido en el Contrato de Concesión, si este lo estableciere.”"/>
    <s v=""/>
    <m/>
    <m/>
    <s v="Técnico"/>
    <s v="GESTIÓN CONTRACTUAL Y SEGUIMIENTO DE PROYECTOS DE INFRAESTRUCTURA DE TRANSPORTE"/>
    <x v="4"/>
    <s v="Autopista Villavicencio - Yopal"/>
    <s v="Adriana Barrios Rodríguez"/>
    <s v="Diciembre de 2019"/>
    <s v="DICIEMBRE"/>
    <n v="2019"/>
    <m/>
    <m/>
    <s v="Acción preventiva"/>
    <s v="1. Se realizara sensibilización y reunión por parte del Director del proyecto, con el fin de ajustar el tiempo de entrega de los informes por parte los respectivos responsables._x000d__x000a_2. Se verificará mensualmente el cumplimiento de la fecha de entrega del informe mensual por parte del subdirector técnico y operativo en apoyo con el profesional de Calidad de la interventoría._x000d__x000a_Fecha de finalización: 18-02-2020."/>
    <d v="2019-12-18T00:00:00"/>
    <d v="2020-12-20T00:00:00"/>
    <m/>
    <s v="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_x000a_finalización se encuentran vencidas, por lo que se solicita allegar evidencias_x000a_de su ejecución. Adicionalmente, con el fin de medir la efectividad de las_x000a_acciones ejecutadas, se solicita allegar los números de radicado de los_x000a_informes de Interventoría correspondientes al año 2020.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13 de mayo de 2020. (Adriana Barrios Rodríguez)_x000a__x000a_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_x000a__x000a_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hace un seguimiento a las fechas de entrega de informes mensuales del año 2020 en donde se observa que se siguen presentando retrasos en la entrega de los informes dado que se hacen entre los días 16 a 19, y contractualmente debería ser el día 15 de cada mes, se comunica que se continuará haciendo seguimiento y se solicita la fecha de finalización del PMP.  (Adriana Barrios Rodríguez)_x000a__x000a_25/08/2020 Se envía correo electronico solicitándo nuevamente la fecha de terminación del PMP visto que está vencido desde el 31 de julio de 2020, la Supervisión notifica a través de Teams que enviará respuesta el 2 de septiembre  (Adriana Barrios Rodríguez)_x000a__x000a_21/09/2020 El 2 de septiembre se recibió correo electrónico por parte de la supervisión, solicitando la modificación la fecha de terminación, para hacer seguimiento a la interventoría de la entrega de los informes mensuales hasta diciembre de 2020, por lo cual se atiende la solicitud. (Adriana Barrios Rodríguez)_x000a__x000a_22/09/2020 El 3 de septiembre se recibió memorando 20205000109403 reportando la misma información del correo electrónico del 2 de septiembre, por lo cual la OCI dio respuesta con memorando 20201020116533 del 22 de septiembre, aceptando el plazo propuesto. (Adriana Barrios Rodríguez)_x000a__x000a_10/12/2020 Se realiza seguimiento a través de correo electrónico solicitando avance de las acciones de mejoramiento (Adriana Barrios Rodríguez)_x000a__x000a_24/01/2021 La Supervisión remite por correo electrónico las últimas fechas de entrega de los informes mensuales, las cuales se verifica que han sido en el plazo contractual establecido, por lo cual se da cierre a la No Conformidad (Adriana Barrios Rodríguez)"/>
    <n v="1"/>
    <x v="0"/>
    <m/>
    <n v="1"/>
    <n v="2021"/>
    <s v="18/12/2019"/>
    <n v="1643"/>
    <s v="Auditoría Interna a Proyectos"/>
    <m/>
  </r>
  <r>
    <n v="3805"/>
    <n v="126"/>
    <x v="6"/>
    <s v="3._x0009_No se evidenció que la Interventoría verifique que el Concesionario da cumplimiento a su obligación de “realizar estudios anuales de Tramos de Concentración de Accidentes (TCA) y de seguridad vial con propuestas de actuaciones y seguimiento anual de su eficacia” (contrato de concesión, apéndice técnico 2, numeral 3.3.7)._x000d__x000a_Así mismo, dado que no se evidenció que la Interventoría reporte y analice los datos históricos de siniestralidad en el proyecto, tampoco se evidenció que la Interventoría verifique que se da cumplimiento a “la obligación que asume el Concesionario para realizar todas las acciones necesarias para reducir los índices de accidentalidad de la(s) vía(s), tanto en número como en gravedad” (numeral 3.1.5 del apéndice técnico 2 del contrato de concesión)._x000d__x000a_La verificación del cumplimiento contractual del Concesionario es una obligación contractual de la Interventoría, consignada en el contrato de Interventoría, cláusula 2.1, literal f, según se cita a continuación:_x000d__x000a_“Verificar el cumplimiento de las obligaciones del Concesionario, contenidas en el Contrato de Concesión, en sus Apéndices y en los planes, programas y manuales presentados por el Concesionario y que no sean objetados por la ANI, salvo en aquellos casos en que el Contrato de Concesión o los Apéndices indiquen que tales manuales no son de carácter obligatorio.”"/>
    <s v=""/>
    <m/>
    <m/>
    <s v="Técnico"/>
    <s v="GESTIÓN CONTRACTUAL Y SEGUIMIENTO DE PROYECTOS DE INFRAESTRUCTURA DE TRANSPORTE"/>
    <x v="4"/>
    <s v="Autopista Villavicencio - Yopal"/>
    <s v="Adriana Barrios Rodríguez"/>
    <s v="Diciembre de 2019"/>
    <s v="DICIEMBRE"/>
    <n v="2019"/>
    <m/>
    <m/>
    <m/>
    <s v="1._x0009_Realizar la solicitud formal al Concesionario, del informe de Tramos de Concentración de Accidentes TCA, correspondiente a los años 2016, 2017, 2018 y 2019._x000a_2._x0009_Informar la respuesta del Concesionario a la OCI"/>
    <d v="2020-07-31T00:00:00"/>
    <d v="2020-09-04T00:00:00"/>
    <m/>
    <s v="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La Interventoría manifiesta que “se identificó que en el Apéndice Técnico 4,_x000a_numeral 3.3.7 Seguridad Vial, en el párrafo donde describen que &quot;el concesionario deberá realizar estudios anuales de Tramos de Concentración_x000a_de Accidentes (TCA) y de seguridad vial con propuestas de actuaciones y_x000a_seguimiento anual de su eficacia. Estas propuestas deberán ser_x000a_comunicadas a la ANI, cuyos posibles comentarios no eximen al_x000a_Concesionario en ningún caso de cumplir con lo especificado en los_x000a_Indicadores correspondientes. &quot;, en congruencia al apéndice 4, este numeral_x000a_corresponde al indicador del Indice de Mortalidad, en cuyo caso aplica para_x000a_la Etapa de Operación y Mantenimiento; por lo tanto, en razón de que el_x000a_proyecto se encuentra actualmente en la etapa Preoperativa- fase de_x000a_construcción, aún no aplica la entrega del Estudio Anual de Tramos de_x000a_Concentración de Accidentes (TCA), por parte del Concesionario.”_x000a_Sin embargo, según se señala en la no conformidad, la obligación se_x000a_encuentra en el apéndice técnico 2 del contrato de concesión, numeral 3.3.7._x000a_En este apéndice, se especifica “en el presente Apéndice se encuentra: (i) el_x000a_alcance de los servicios a prestar por el Concesionario durante la Etapa_x000a_Preoperativa y la Etapa de Operación y Mantenimiento y su clasificación_x000a_como Servicios Obligatorios y Servicios Adicionales.”, por lo que se_x000a_considera que la obligación aplica para la etapa preoperativa del contrato, no_x000a_se da cierre a la no conformidad y se recomienda a la Interventoría formular_x000a_las acciones de mejoramiento respectivas y su fecha de finalización._x000a_Por otra parte, la Interventoría señala que “reporta a la Concesión y a la ANI_x000a_a los tramos de concentración de accidentes por Unidad Funcional, así_x000a_mismo, se le exige al Concesionario tomar las acciones pertinentes para_x000a_minimizar la accidentalidad.”; sin embargo, este reporte es una obligación_x000a_del Concesionario y no de la Interventoría, por lo que en la no conformidad_x000a_se señaló que “No se evidenció que la Interventoría verifique que el_x000a_Concesionario da cumplimiento a su obligación de &quot;realizar estudios anuales_x000a_de Tramos de Concentración de Accidentes (…)”. Por lo anterior, se_x000a_recomienda tener esto en consideración en las acciones de mejoramiento_x000a_que se formulen. (Carlos Felipe Sánchez Pinzón)_x000a__x000a_12/06/2020 Mediante correo electrónico se le reiteró a la Supervisión la necesidad de que se formlen las acciones de mejoramietno correspondientes. (Carlos Felipe Sánchez Pinzón)_x000a__x000a_8/07/2020 A través de correo electrónico se reiteró la solicitud a la Supervisión de la formulación del Plan de Mejoramiento por parte de la Interventoría. (Adriana Barrios Rodríguez)_x000a__x000a_22/07/2020 En correo electrónico el 15 de julio se renueva la solicitud de plantear el plan de mejoramiento de esta no conformidad. (Adriana Barrios Rodríguez)_x000a__x000a_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presentan los antecedentes de la No Conformidad y se aprueba el Plan de Mejoramiento propuesto por la interventoría, solicitándo la fecha de finalización.  (Adriana Barrios Rodríguez)_x000a__x000a_25/08/2020 Se envía correo electronico solicitándo nuevamente las fechas de implementación del PMP visto que en el memorando 20201020095263 del 31 de julio se aprobó el Plan de Mejoramiento, la Supervisión notifica a través de Teams que enviará respuesta el 2 de septiembre  (Adriana Barrios Rodríguez)_x000a__x000a_21/09/2020 El 2 de septiembre se recibió correo electrónico por parte de la supervisión, anexando la comunicación 20204090810772 del 27 de agosto de 2020 por parte de la interventoría en donde se evidencia que la interventoría dio cumplimiento al Plan de Mejoramiento propuesto de la No conformidad, por lo cual se procede a cerrar la No Conformidad.  (Adriana Barrios Rodríguez)_x000a__x000a_22/09/2020 El 3 de septiembre se recibió memorando 20205000109403 reportando la misma información del correo electrónico del 2 de septiembre, por lo cual la OCI dio respuesta con memorando 20201020116533 del 22 de septiembre, notificando nuevamente el cierre de la no conformidad. (Adriana Barrios Rodríguez)"/>
    <n v="1"/>
    <x v="0"/>
    <m/>
    <n v="9"/>
    <n v="2020"/>
    <s v="18/12/2019"/>
    <n v="1643"/>
    <s v="Auditoría Interna a Proyectos"/>
    <m/>
  </r>
  <r>
    <n v="3806"/>
    <n v="127"/>
    <x v="6"/>
    <s v="1._x0009_En cuanto al pronunciamiento frente a cinco eventos eximentes de responsabilidad notificados por el Concesionario  (e.g. radicado ANI No. 2018-409-128227-2 del 06 de diciembre de 2018), no se evidenció que, dentro de los 15 días  siguientes a la notificación, la ANI manifestara si acepta o no la ocurrencia del evento eximente de responsabilidad; sin embargo, este término está reglamentado en la parte general del contrato de concesión, sección 14.2(c)(iii), según se cita a continuación:_x000d__x000a_“Una vez efectuada la Notificación dentro del término indicado en la sección 14.2(c)(i) anterior, la Parte notificada deberá, dentro de los quince (15) Días siguientes a dicha Notificación, expresar si acepta, o no, la ocurrencia del Evento Eximente de Responsabilidad.”"/>
    <s v="Deficiencias en gestión institucional y/o interinstitucional"/>
    <m/>
    <m/>
    <s v="Técnico"/>
    <s v="GESTIÓN CONTRACTUAL Y SEGUIMIENTO DE PROYECTOS DE INFRAESTRUCTURA DE TRANSPORTE"/>
    <x v="4"/>
    <s v="Autopista Villavicencio - Yopal"/>
    <s v="Adriana Barrios Rodríguez"/>
    <s v="Diciembre de 2019"/>
    <s v="DICIEMBRE"/>
    <n v="2019"/>
    <m/>
    <m/>
    <s v="Acción correctiva y preventiva"/>
    <s v="Solicitar al concesionario realizar un otrosí modificatorio al contrato que amplíe los tiempos de respuesta a las solicitudes de reconocimiento de Eventos Eximentes de Responsabilidad."/>
    <d v="2019-12-18T00:00:00"/>
    <s v="31/12/2024"/>
    <m/>
    <s v="_x000a__x000a_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_x000a_superar la situación señalada en la no conformidad; sin embargo, se_x000a_recomienda formular acciones para que esta situación no se vuelva a_x000a_presentar en futuras solicitudes de reconocimiento de eventos eximentes de_x000a_responsabilidad.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29 de mayo de 2020. (Adriana Barrios Rodríguez)_x000a__x000a_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_x000a__x000a_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_x000a__x000a_6/08/2020 A través de correo eléctronico el 5 de agosto la OCI recibieron los siguientes oficios como respuesta a la ejecución del Plan de Mejoramiento: _x000a__x000a_20205000094523 del 29 de julio de 2020 de la Supervisión a la Vicepresidencia de Estructuración con asunto:  Tiempos de pronunciamiento ante la solicitud de Declaratoria de un Evento Eximente de Responsabilidad. Contrato de Concesión No 010 de 2015. Corredor Villavicencio – Yopal, en donde se comunica: &quot;Tal como se ha podido esbozar, los tiempos de respuesta contractualmente establecidos para que la Agencia se pronuncie ante el Concesionario cuentan con muy baja probabilidad de cumplimiento.&quot;, con lo anterior se da por cumplida la Acción de Mejora N. 1. _x000a__x000a_Acción de mejora 2: 20205000219151 del 3 de agosto de 2020 de la Vicepresidencia Ejecutiva al Concesionario COVIORIENTE en donde se da respuesta al reconocimiento del EER de Redes LLANOGAS, el cual fue solicitado el 17 de octubre de 2019, lo cual no cumpliría con los 15 días de respuesta estipulados en el Contrato de Concesión _x000a__x000a_Acción de mejora 3: 20205000219091 del 3 de agosto de 2020 de la Vicepresidencia Ejecutiva al Concesionario COVIORIENTE en donde se da respuesta al reconocimiento del EER de Redes EDESA, el cual fue solicitado el 28 de octubre de 2019, lo cual no cumpliría con los 15 días de respuesta estipulados en el Contrato de Concesión _x000a__x000a_Acción de mejora 4: 20195000110371 del 8 de abril de 2019 de la Vicepresidencia Ejecutiva al Concesionario COVIORIENTE en donde se da respuesta al reconocimiento del EER predios baldíos, el cual fue solicitado el 6 de diciembre de 2018, lo cual no cumpliría con los 15 días de respuesta estipulados en el Contrato de Concesión. _x000a__x000a_Visto que los plazos de respuesta no están dentro de los 15 días contractuales, se propondrá a la Supervisión implementar el Plan de Mejoramiento establecido para la No Conformidad 3825, establecido para la auditoría a la gestión de la ANI en el reconocimiento de EER.  (Adriana Barrios Rodríguez)_x000a__x000a_25/08/2020 El 12 de agosto de 2020 a través de correo electrónico se sugirió a la supervisión implementar el PMP de la auditoría de EER, el 25 de agosto se envía correo electronico solicitándo la respuesta al respecto, visto que la No Conformidad está vencida desde el 31 de julio de 2020, la Supervisión notifica a través de Teams que enviará respuesta el 2 de septiembre  (Adriana Barrios Rodríguez)_x000a__x000a_21/09/2020 El 2 de septiembre se recibió correo electrónico por parte de la supervisión, solicitando la modificación del Plan de Mejoramiento de la No Conformidad y la fecha de terminación, por lo cual se atiende la solicitud.  (Adriana Barrios Rodríguez)_x000a__x000a_04/11/2020  -Modificación de fecha- Mediante correo electrónico del 3 de noviembre de 2020 la Supervisión solicitó ampliar el plazo para el día 30 de noviembre, toda vez que el documento de solicitud asociado al plan de mejoramiento se va a usar para requerir a todas las concesiones de la Vicepresidencia Ejecutiva y se requiere tener los VoBo de todas las áreas involucradas. (Adriana Barrios Rodríguez)_x000a__x000a_1/12/2020  Se envió correo electrónico a la Supervisión, solicitando el avance en el Plan de Mejoramiento, visto que la No conformidad venció el 30 de noviembre de 2020. (Adriana Barrios Rodríguez)_x000a__x000a_10/12/2020 Se realiza seguimiento a través de correo electrónico solicitando avance de las acciones de mejoramiento, a lo cual la supervisión solicita plazo hasta el 30 de diciembre de 2020  (Adriana Barrios Rodríguez)_x000a__x000a_11/12/2020  -Modificación de fecha- Mediante correo electrónico del 10 de diciembre de 2020 la Supervisión solicitó ampliar el plazo hasta el 30 de diciembre de 2020 debido a que se estan recolectando las firmas del oficio mediante el cual se hará la solicitud al Concesionario para dar cumplimiento al plan de mejoramiento. (Adriana Barrios Rodríguez)_x000a__x000a_16/02/2021  -Modificación de fecha- Con base en solicitud de la Supervisión recibida el 16 de febrero de 2021 mediante correo electrónico se modifica fecha de terminación para el 30/03/2021. (Adriana Barrios Rodríguez)_x000a__x000a_26/03/2021  -Modificación de fecha- Mediante correo electrónico la Supervisión informó que &quot;En atención a la No Conformidad 3806 solicito ampliar el plazo para el día 30 de abril de 2021 toda vez que el área jurídica no ha conciliado el  texto el oficio.&quot;, por lo tanto, se ajustó la fecha de terminación del plan. (Adriana Barrios Rodríguez)_x000a__x000a_30/04/2021  -Modificación de fecha- Mediante correo electrónico del 30/04/2021 la Supervisión solicita prórroga del plan de mejoramiento hasta el 31/05/2021, debido a que &quot;el área jurídica no ha aprobado el nuevo texto oficio.&quot; (Adriana Barrios Rodríguez)_x000a__x000a_08/06/2021  -Modificación de fecha- Mediante correo electrónico del 8 de junio de 2021, el Líder del Equipo de Coordinación y Seguimiento del proyecto informa que: &quot;Teniendo en cuenta que tramite para el plan de mejoramiento se debe hacer para todos los proyectos de la ANI tal como lo expreso la Vicepresidencia Jurídica; por lo tanto para entregar la no conformidad 3806 del proyecto Villavicencio Yopal. Por tanto se requieren de mínimo dos meses para el tramite de los respectivos VoBos del respectivo circular de la ANI.&quot;; razón por la cual, se amplía el plazo de terminación del plan de mejoramiento hasta el 31 de julio de 2021. (Adriana Barrios Rodríguez)_x000a__x000a_17/08/2021  -Modificación de fecha- Mediante correo electrónico del 17 de agosto de 2021 el Líder del Equipo de Coordinación y Seguimiento del Proyecto informa: &quot;En atención a la No conformidad 3806 Villavicencio Yopal y teniendo en cuenta los tiempos de respuesta por parte de la CCI y los tiempos de gestión de un otrosí modificatorio según la acción de mejoramiento propuesta, solicito  como fecha de finalización del plan de mejoramiento el 31 de diciembre de 2021.&quot; (Adriana Barrios Rodríguez)_x000a__x000a_20/12/2021 Se hizo seguimiento a la Supervisión el 1 de diciembre de 2021 (Adriana Barrios Rodríguez)_x000a__x000a_23/12/2021  -Modificación de fecha- Mediante correo electrónico del 22/12/2021 el Líder del Equipo de Coordinación y Seguimiento del proyecto informa que &quot;la presidencia ANI no han llegado respuesta del oficio por parte de la CCI; por lo tanto se encuentran planteando realizar desde presidencia de la ANI una reiteración de dicho oficio nos encontramos a la espera de dicha respuesta teniendo en cuenta que todavía no se tiene  respuesta por parte de la CCI; se requiere ampliar el plazo por lo menos 6 meses hasta el 30 de junio del 2022.&quot;; por lo tanto, se establece 30/06/2022 como fecha de terminación del plan. (Adriana Barrios Rodríguez)_x000a__x000a_14/07/2022  -Modificación de fecha- De acuerdo con el reporte de avance de la Supervision del 14 de julio de 2022 y la solicitud correspondiente se procede a ampliar el plazo de realización al 31 de diciembre de 2022. (Adriana Barrios Rodríguez)_x000a__x000a_22/12/2022  -Modificación de fecha- Mediante correo electrónico del 22 de diciembre de 2022 el Líder del Equipo de Coordinación y Seguimiento del Proyecto informó y solicitó:_x000d__x000a__x000d__x000a_&quot;En atención a la Auditoría Técnica a las funciones públicas de supervisión y de interventoría referentes al proyecto de concesión Villavicencio - Yopal, y al Plan de Mejoramiento propuesto para la No Conformidad No.3806, se informa lo siguiente:  _x000d__x000a_ _x000d__x000a_1. Para la No Conformidad No.3806 se acogió el Plan de Mejoramiento propuesto por las Vicepresidencias, en los siguientes términos:  _x000d__x000a_ _x000d__x000a_“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_x000d__x000a_ _x000d__x000a_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_x000a_ _x000d__x000a_Por lo anterior, y teniendo en cuenta que se está a la espera del pronunciamiento de la Cámara Colombiana de Infraestructura y de las gestiones que deban adelantarse con los Concesionarios de Cuarta Generación, con el fin deplantear de manera particular una posible modificación al Contrato de Concesión No.010 de 2015, amablemente se solicita a la oficina de Control Interno ampliar el plazo para el cumplimiento del plan de mejoramiento hasta el 31 de diciembre de 2023.&quot;_x000d__x000a__x000d__x000a_Con base en esta solicitud, se establece 31 de diciembre de 2023 como fecha de terminación del plan de mejoramiento. (Adriana Barrios Rodríguez)_x000a__x000a_28/02/2023 La Oficina de Control Interno recibió el memorando No. 20235000031453 del 27 de febrero de 2023, a través del cual se evidencia gestión de la ANI con la Cámara Colombiana de la Infraestructura con el propósito de lograr una modificación en los contratos de cuarta generación, en lo correspondiente a los procedimientos para el análisis de solicitudes de Eventos Eximentes de Responsabilidad._x000d__x000a__x000d__x000a_Mediante memorando con radicado ANI No. 20231020031753 se informó que el cierre de la No Conformidad estará condicionado a los resultados de la gestión con la Cámara Colombiana de la Infraestructura, luego de que la Oficina de Control Interno realice el análisis de efectividad de las acciones de mejoramiento cumplidas para superar la No Conformidad No. 3806. (Adriana Barrios Rodríguez)_x000a__x000a_13/12/2023 Se realiza seguimiento de avance en el plan de mejoramiento de la No conformidad por correo electrónico. (Adriana Barrios Rodríguez)_x000a__x000a_21/12/2023  -Modificación de fecha- Mediante correo electrónico del 21-12-2023, el Equipo de Coordinación y Seguimiento informó:_x000d__x000a__x000d__x000a_&quot;(...) En atención a la No Conformidad 3806 del Plan de Mejoramiento por Procesos - Proyecto Villavicencio – Yopal y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Por lo anterior, se estable 31-12-2024 como fecha de terminación. (Adriana Barrios Rodríguez)"/>
    <n v="0"/>
    <x v="1"/>
    <m/>
    <m/>
    <m/>
    <s v="18/12/2019"/>
    <n v="1643"/>
    <s v="Auditoría Interna a Proyectos"/>
    <s v="https://anionline.sharepoint.com/:f:/s/PMPMotor/EnP5f8VsLt5FiWJSvAb3LJcB2BoFJdYUmAJg4183h-29iw?e=ydHBWB"/>
  </r>
  <r>
    <n v="3807"/>
    <n v="128"/>
    <x v="6"/>
    <s v="2._x0009_Una vez vencidos 8 periodos de cura notificados al Concesionario por la Interventoría  (e.g. radicado ANI No. 2019409040755 del 22 de abril de 2019), no se evidenció que la Supervisión solicitara el inicio de un proceso administrativo sancionatorio a la Vicepresidencia Jurídica, en cumplimiento de lo dispuesto en el contrato de concesión, parte general, sección 10.2, literales b y d, según se cita a continuación:_x000d__x000a_“(b) El Plazo de Cura se contará desde el Día en que el Interventor o la ANI notifiquen al Concesionario del incumplimiento, vencido el cual, si persiste el incumplimiento la ANI impondrá la Multa desde la fecha en que inició el incumplimiento” (subrayado fuera del texto)._x000d__x000a_“(d) Vencido el Plazo de Cura sin que el Concesionario haya saneado el incumplimiento, se causarán las Multas correspondientes, hasta que el Concesionario sanee el incumplimiento (…)”._x000d__x000a_Adicionalmente, esto hace parte de las funciones de la Supervisión, consignadas en el Manual de seguimiento a proyectos e interventoría y supervisión contractual, numeral 2.2.2, literal f, según se cita a continuación:_x000d__x000a_“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 v=""/>
    <m/>
    <m/>
    <s v="Técnico"/>
    <s v="GESTIÓN CONTRACTUAL Y SEGUIMIENTO DE PROYECTOS DE INFRAESTRUCTURA DE TRANSPORTE"/>
    <x v="4"/>
    <s v="Autopista Villavicencio - Yopal"/>
    <s v="Adriana Barrios Rodríguez"/>
    <s v="Diciembre de 2019"/>
    <s v="DICIEMBRE"/>
    <n v="2019"/>
    <m/>
    <m/>
    <s v="Acción correctiva"/>
    <s v="1. Solicitud a Interventoría de respuesta al oficio ANINo 2019-500-032620-1._x000d__x000a_2. Solicitud a la Vicepresidencia Jurídica de la ANI inicio del debido proceso administrativo sancionatorio en contra del Concesionario por la no obtención de la No Objeción por parte de la Interventoría de las Unidades Funcionales de los estudios y diseños de detalle."/>
    <d v="2019-12-18T00:00:00"/>
    <d v="2020-07-31T00:00:00"/>
    <m/>
    <s v="_x000a__x000a_4/02/2020 Mediante correo electrónico del 27 de enero de 2020, se recordó a la Supervisión que la fecha de entrega del plan de mejoramiento se encontraba vencida y se solicitó allegarlo lo antes posible._x000d_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_x000d__x000a_superar la situación señalada en la no conformidad; sin embargo, se_x000d__x000a_recomienda formular acciones adicionales para que esta situación no se_x000d__x000a_vuelva a presentar frente a futuras alertas de presunto incumplimiento._x000d__x000a_Así mismo, se recomienda incluir una acción de mejoramiento que permita_x000d__x000a_evidenciar el tratamiento que se le dio a cada uno de los 8 periodos de cura_x000d__x000a_señalados en la no conformidad.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29 de mayo de 2020. (Adriana Barrios Rodríguez)_x000a__x000a_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_x000a__x000a_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_x000a__x000a_6/08/2020 A través de correo eléctronico el 5 de agosto la OCI recibió el oficio 20205000093783 del 28 de julio de 2020, como respuesta a la ejecución del Plan de Mejoramiento. _x000d__x000a__x000d__x000a_Al respecto se procede a cerrar la No Conformidad según se describe a continuación: _x000d__x000a__x000d__x000a_Acción de mejora N. 1: Solicitud a Interventoría de respuesta al oficio ANI No 2019-500-032620-1 Ha sido resuelta a través de la comunicación de la interventoría con Rad. ANI 20204090428102 del 15 de mayo de 2020, que incluye el oficio 4G2IVIYO215-4963-20 de la interventoría en donde se presenta a la ANI el informe correspondiente de concepto de la interventoría para iniciar el procedimiento sancionatorio de multa. _x000d__x000a__x000d__x000a_Acción de mejora N. 2: Solicitud a la Vicepresidencia Jurídica de la ANI inicio del debido proceso administrativo sancionatorio en contra del Concesionario por la no obtención de la No Objeción por parte de la Interventoría de las Unidades Funcionales de los estudios y diseños de detalle: En la comunicación 20205000093783 del 28 de julio de 2020 se presenta la solicitud por parte de la Supervisión a la Vicepresidencia Juridica de inicio de Proceso Sancionatorio Administrativo Contractual, con la correspondiente justificación. _x000d__x000a__x000d__x000a_Visto lo anterior se da cierre a la No Conformidad.   (Adriana Barrios Rodríguez)"/>
    <n v="1"/>
    <x v="0"/>
    <m/>
    <n v="8"/>
    <n v="2020"/>
    <s v="18/12/2019"/>
    <n v="1643"/>
    <s v="Auditoría Interna a Proyectos"/>
    <m/>
  </r>
  <r>
    <n v="3808"/>
    <n v="129"/>
    <x v="6"/>
    <s v="3._x0009_No se evidenció oportunidad en la aprobación de las pólizas actualizadas del contrato de Interventoría No. 432 de 2015 ni del contrato de Concesión No. 101 de 2015 ya que las actualizaciones a las pólizas se constituyeron en noviembre de 2018 (responsabilidad civil extracontractual del Concesionario y de cumplimiento de la Interventoría) y en enero de 2018 (todo riesgo del Concesionario), sin que a la fecha se cuente con la aprobación de la ANI, situación que contraría lo previsto en el artículo 41 de la Ley 80 de 1993._x000d__x000a_Adicionalmente, tampoco se evidenció que la Supervisión solicitara al Concesionario con 6 meses de anticipación, la actualización de las pólizas a vencer (de cumplimiento, de responsabilidad civil extracontractual y todo riesgo), según se establece en el procedimiento de “aprobación y administración de pólizas y demás garantías” (GCSP-P-012):_x000d__x000a_“10. Identificar con seis (6) meses de antelación las pólizas a vencer, de acuerdo a la alerta generada por el sistema de información Project Online, mediante correo electrónico (…)._x000d__x000a_11. Solicitar al tomador actualización de la póliza en los tiempos establecidos, informándole sobre el vencimiento, renovación o adición de la póliza por modificación de plazo, valor, entre otros.”_x000d__x000a_Estas situaciones, evidencian incumplimiento de las funciones de Supervisión, consignadas en el Manual de seguimiento a proyectos e interventoría y supervisión contractual de la ANI, literal b:_x000d__x000a_“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
    <s v=""/>
    <m/>
    <m/>
    <s v="Técnico"/>
    <s v="GESTIÓN CONTRACTUAL Y SEGUIMIENTO DE PROYECTOS DE INFRAESTRUCTURA DE TRANSPORTE"/>
    <x v="4"/>
    <s v="Autopista Villavicencio - Yopal"/>
    <s v="Adriana Barrios Rodríguez"/>
    <s v="Diciembre de 2019"/>
    <s v="DICIEMBRE"/>
    <n v="2019"/>
    <m/>
    <m/>
    <s v="Acción correctiva y preventiva"/>
    <s v="1. Aprobar las pólizas de construcción de la Concesionaria._x000d__x000a_2. Aprobar las pólizas de construcción de la Interventoría._x000d__x000a_3. Solicitar al área de tecnología de la Agencia, crear las alertas del vencimiento de las pólizas."/>
    <d v="2019-12-18T00:00:00"/>
    <d v="2020-10-31T00:00:00"/>
    <m/>
    <s v="_x000a__x000a_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 superar la situación señalada en la no conformidad, entendiendo que las pólizas a las que se hace referencia incluyen las señaladas en la no conformidad y que a partir de la solicitud al área de tecnología se crearán las alertas que permitirán a futuro solicitar y aprobar las pólizas (o sus actualizaciones) antes de su entrada en vigencia._x000a_Al respecto, la Oficina de Control Interno hará seguimiento al funcionamiento de las alertas de vencimiento de las pólizas y a su efectividad para lograr la solicitud y aprobación de las pólizas antes de su entrada en vigencia.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29 de mayo de 2020. (Adriana Barrios Rodríguez)_x000a__x000a_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_x000a__x000a_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_x000a__x000a_6/08/2020 A través de correo eléctronico el 5 de agosto la OCI recibieron los siguientes oficios como respuesta a la ejecución del Plan de Mejoramiento: _x000d__x000a__x000d__x000a_20205000222761 del 4 de agosto de 2020 de la Vicepresidencia Ejecutiva a la Interventoría en donde se aprueban las pólizas del contrato de Interventoría, con lo cual se cumple la Acción de Mejora N. 2 _x000d__x000a__x000d__x000a_20205000094203 del 29 de julio de 2020 de la Supervisión al GIT de Tecnología de la información y las telecomunicaciones, presentando la solicitud de creación de alerta de vencimiento de las pólizas para futura gestión, con lo cual se cumple la Acción de Mejora N. 3 _x000d__x000a__x000d__x000a_Se solicita a la Supervisión allegar el oficio correspondiente a la aprobación de las pólizas del Concesionario. _x000d__x000a__x000d__x000a_Visto el avance en las acciones de mejoramiento (2/3) se cambia avance al 66%.  (Adriana Barrios Rodríguez)_x000a__x000a_25/08/2020 El 12 de agosto de 2020 a través de correo electrónico se solicitó a la Supervisión el oficio de aprobación de las pólizas del Concesionario, el 25 de agosto se envía correo electronico solicitándo la respuesta al respecto, visto que la No Conformidad está vencida desde el 31 de julio de 2020, la Supervisión notifica a través de Teams que enviará respuesta el 2 de septiembre  (Adriana Barrios Rodríguez)_x000a__x000a_21/09/2020 El 2 de septiembre se recibió correo electrónico por parte de la supervisión, anexando como avance de la gestión el memorando N. 20201010102913 del 20 de agosto de 2020 con la aprobación de la renovación de las pólizas del Concesionario por parte de la Vicepresidencia Jurídica, y comunicando que el documento se encuentra en validación financiera y firma por parte de la Vicepresidencia Juridica, solicitando como nueva fecha de terminación el próximo 30 de septiembre de 2020, se procede a realizar el cambio.  (Adriana Barrios Rodríguez)_x000a__x000a_09/10/2020  -Modificación de fecha- Mediante correo electrónico del 09 de octubre de 2020 la Supervisión informó a la OCI que la documentación asociada a la aprobación de pólizas se encuentra en trámite para firmas, solicitando prorroga del cumplimiento del plan de mejoramiento hasta el 30 de octubre de 2020. (2019)_x000a__x000a_22/10/2020 el 21 de octubre a través de correo electrónico la Supervisión remitió la comunicación 20205000310941 del 16 de octubre de 2020 en donde se evidencia la aprobación de las pólizas del concesionario por parte de la ANI, por lo cual se procede a cerrar la No Conformidad e informar a la supervisión a través de correo electrónico.  (Adriana Barrios Rodríguez)"/>
    <n v="1"/>
    <x v="0"/>
    <m/>
    <n v="10"/>
    <n v="2020"/>
    <s v="18/12/2019"/>
    <n v="1643"/>
    <s v="Auditoría Interna a Proyectos"/>
    <m/>
  </r>
  <r>
    <n v="3809"/>
    <n v="130"/>
    <x v="6"/>
    <s v="1._x0009_En la gestión por parte de la ANI para la atención de los presuntos Eventos Eximentes de Responsabilidad solicitados por el Concesionario, no se evidenció que la ANI expresara si acepta, o no, la ocurrencia de los Eventos Eximentes de Responsabilidad – EER notificados por el Concesionario dentro de los 15 días siguientes a la notificación. Por ejemplo, el presunto EER por demoras en el trámite de modificación a las Licencias Ambientales de la UF4, solicitado por el Concesionario mediante Rad. 20194090926162 del 05/09/2019. La ANI allegó al Concesionario el Oficio con Rad ANI 20193110318821 de 17/09/2019, mediante el  cual informó al Concesionario que la Entidad se encuentra efectuando el análisis y trámite correspondiente para dar respuesta; sin embargo, a la fecha no se ha notificado al Concesionario si se acepta o no, la ocurrencia del EER. Este término está consignado en la Parte General del Contrato de Concesión N. 001 de 2016,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 (Negrilla fuera de texto)"/>
    <s v="Deficiencias en gestión institucional y/o interinstitucional"/>
    <m/>
    <m/>
    <s v="Técnico"/>
    <s v="GESTIÓN CONTRACTUAL Y SEGUIMIENTO DE PROYECTOS DE INFRAESTRUCTURA DE TRANSPORTE"/>
    <x v="4"/>
    <s v=" IP Vías del Nus"/>
    <s v="July Paola Rodríguez Ortiz"/>
    <s v="Noviembre de 2019"/>
    <s v="NOVIEMBRE"/>
    <n v="2019"/>
    <m/>
    <m/>
    <m/>
    <s v="Actividad No. 1: Armar carpeta de cada una de las solicitudes de Evento Eximente de Responsabilidad, en la cual se pueda evidenciar la trazabilidad de todos los insumos y documentos._x000a_Actividad No. 2: Para las futuras solicitudes de Eventos Eximentes de Responsabilidad se elaborará una respuesta parcial para el concesionario, indicando que se realizará la revisión por parte de interventoría y del equipo de seguimiento al proyecto, y una vez se cuente con la totalidad de los insumos se dará la respectiva respuesta de fondo a su solicitud._x000a_Actividad 3: En la próxima modificación contractual que se realice al contrato de concesión, se incluirá la  modificación de los tiempos de respuesta de EER de manera razonable y en concordancia con el contrato de interventoría y demás lineamientos de la Entidad. Cabe aclarar que a la fecha no se tiene prevista la suscripción de modificaciones contractuales, razón por la cual es necesario esperar la necesidad de la está para incluir este tema."/>
    <d v="2020-04-02T00:00:00"/>
    <s v="31/12/2024"/>
    <m/>
    <s v="02/04/2020 - En atención al memorando 2020-102-002458-3 por parte de la OCI, mediante correo electrónico la supervisión allega las acciones para el plan de mejora de la no conformidad: (0%)_x000a_Acciones de mejora (Fecha de cierre 27/12/2020) _x000a__x000a_22/12/2020 22/12/2020 – Mediante correo electrónico se solicitó al equipo de supervisión allegar las evidencias de las acciones de mejora propuestas en el plan de mejoramiento de la no conformidad. (Mary Alexandra Cuenca Noreña)_x000a__x000a_28/01/2021  -Modificación de fecha- Mediante correo electrónico del 27/01/2021 la Supervisión informó que no fue posible atender la acción de mejora en el tiempo propuesto, por lo cual se requiere aplazar nuevamente la fecha de terminación seis meses más, mientras se concreta una modificación contractual con el Concesionario relacionada con las tarifas de peajes. Se estableció 30/06/2021 como nueva fecha de terminación.  (Mary Alexandra Cuenca Noreña)_x000a__x000a_29/06/2021 Mediante correo electronico se solicito a la Supervisión lo siguiente: En virtud de la NC N. 3809 a cargo del proyecto IP Vías del Nus, y teniendo en cuenta que el cumplimiento del plan de mejoramiento cuenta con una fecha de cierre para el 30/06/2021 (correos en cola), se solicita allegar las evidencias o gestión del plan de mejoramiento para su cierre y/o en dado caso proponer nueva fecha de cierre.  (Mary Alexandra Cuenca Noreña)_x000a__x000a_30/06/2021  -Modificación de fecha- Mediante correo electrónico del 29 de junio de 2021, la Supervisión informa que las modificaciones contractuales donde se espera realizar un ajustes a los plazos asociados a Eventos Eximentes de Responsabilidad no se han logrado suscribir, por lo que se requiere una prórroga hasta el 31 de agosto de 2021. (Mary Alexandra Cuenca Noreña)_x000a__x000a_26/08/2021 Mediante correo electronico se solicito a la Supervisión lo siguiente: En virtud de la NC N. 3809 a cargo del proyecto IP Vías del Nus, y teniendo en cuenta que el cumplimiento del plan de mejoramiento cuenta con una fecha de cierre para el 31/08/2021, se solicita allegar las evidencias o gestión del plan de mejoramiento para su cierre y/o en dado caso proponer nueva fecha de cierre.   (Mary Alexandra Cuenca Noreña)_x000a__x000a_29/09/2021  -Modificación de fecha- Mediante correo electrónico del 30 de agosto de 2021 la Supervisión informó que: &quot;(...) la Entidad mediante la comunicación adjunta con radicado ANI No. 20215000195131 el 29 de junio de 2021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_x000d__x000a__x000d__x000a_Por lo anterior, teniendo en cuenta que, dentro de la solicitud realizada a la CCI por parte de la Entidad, se incluyó al Concesionario Vías del Nus S.A.S como copia y el Proyecto Vías del Nus se encuentra dentro de los proyectos de 4G, a los cuales se refiere la comunicación radicado ANI No. 20215000195131 el 29 de junio de 2021 antes relacionada, se solicita respetuosamente que el termino de respuesta de la no conformidad 3809 sea ampliado hasta el 31 de diciembre de 2021, teniendo en cuenta el trámite que debe surtirse con la CCI y los Concesionarios.&quot;_x000d__x000a__x000d__x000a_Lo anterior da lugar a ampliar la fecha de terminación del plan de mejoramiento hasta el 31/12/2021. (Mary Alexandra Cuenca Noreña)_x000a__x000a_15/12/2021 -_x0009_Mediante correo electrónico del 13/12/2021 se solicitó a la supervisión lo siguiente: En virtud de la no conformidad N. 3809 del proyecto IP Vías del Nus la cual está próxima a vencer su fecha de cierre el 31 de diciembre de 2021, te pido remitas las acciones de mejora cumplidas o se solicite prorroga de termino para el cumplimiento de estas. (Mary Alexandra Cuenca Noreña)_x000a__x000a_23/12/2021  -Modificación de fecha- Mediante correo electrónico del 22/12/2021 la Supervisión informa sobre la gestión a la fecha para superar la no conformidad, concluyendo que se tiene pendiente el pronunciamiento de la CCI, así como gestión procedente; razón por la cual, se solicita ampliación del plazo para dar cumplimiento al plan de mejoramiento hasta el 31/12/2022. (Mary Alexandra Cuenca Noreña)_x000a__x000a_23/12/2021 -_x0009_Mediante correo electrónico del 22 de diciembre de 2021 la Supervisión solicito prorroga para el cierre de la no conformidad en virtud de que el tramite que se está realizando con la CCI para evaluar la posibilidad de una modificación contractual con relación a los EER aún se encuentra en proceso. Por esto se modifica la fecha de cierre para el 31 de diciembre de 2022.   (Mary Alexandra Cuenca Noreña)_x000a__x000a_15/12/2022  -Modificación de fecha- A través de memorando ANI No. 20221020155343 del 14 de diciembre de 2022 se da respuesta al memorando con radicado ANI No. 20223110153053 del 11 de_x000d__x000a_diciembre de 2022: “Solicitud ampliación plazo Plan de Mejoramiento No Conformidad No.3809 del Proyecto Vías del Nus - Contrato de Concesión No.001 de 2016”; informando modificación de la fecha de terminación del plan de mejoramiento hasta el 31 de diciembre de 2023. (Mary Alexandra Cuenca Noreña)_x000a__x000a_11/12/2023 _x000d__x000a_El dia 4 de diciembre, se solicitó remitir a la Oficina de Control Interno la documentación que acredite el cumplimiento de las acciones de mejoramiento a la No Conformidad ya que tiene fecha de vencimiento el 31 de diciembre. (July Paola Rodríguez Ortiz)_x000a__x000a_15/12/2023  -Modificación de fecha- Mediante correo electrónico del 13-12-2023, la Líder del Equipo de Coordinación y Seguimiento del Proyecto informó lo siguiente:_x000d__x000a__x000d__x000a_&quot;(...) se informa que se ha trabajado en el cumplimiento de las actividades 1 y 2, no obstante sobre la actividad 3 se tiene lo siguiente:_x000d__x000a_ _x000d__x000a_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Vías del Nus VINUS S.A.S., como puede verificarse en el documento adjunto. _x000d__x000a_ _x000d__x000a_Por lo anterior, y teniendo en cuenta que se han venido gestionando espacios con la Cámara Colombiana de Infraestructura para concretar un modelo de modificación contractual para los contratos de concesión, con el fin de plantear de manera particular una posible modificación al Contrato de Concesión No.001 de 2016, amablemente se solicita a la oficina de Control Interno ampliar el plazo para el cumplimiento del plan de mejoramiento hasta el 31 de diciembre de 2024.&quot;_x000d__x000a__x000d__x000a_Por ende, con base en los argumentos expuestos, se establece 31/12/2024 como nueva fecha de terminación del plan de mejoramiento._x000d__x000a_ _x000d__x000a_ (July Paola Rodríguez Ortiz)"/>
    <n v="0"/>
    <x v="1"/>
    <m/>
    <m/>
    <m/>
    <s v="18/12/2019"/>
    <n v="1643"/>
    <s v="Auditoría Interna a Proyectos"/>
    <s v="https://anionline.sharepoint.com/:f:/s/PMPMotor/EmDF-_9ARHRAmNwm-wEHZnEBWAnK9gE4dkKVC_XAvymrFQ?e=IbubDM"/>
  </r>
  <r>
    <n v="3810"/>
    <n v="131"/>
    <x v="6"/>
    <s v="2._x0009_No se evidenció que la Supervisión haya remitido al Coordinador del Grupo Interno de trabajo de Contratación (área encargada para la publicación en el Secop) una vez expedida o a más tardar dentro de los dos (2) días hábiles siguientes a la expedición el Acta de Inicio de la Fase de Construcción del Contrato de Concesión N. 001 de 2016. Lo anterior esta señalado en el Decreto 1082 de 2015 y en la circular con Rad ANI 20154090000304 de 30/11/2015 donde se describen los documentos correspondientes a la etapa de ejecución contractual. "/>
    <s v=""/>
    <m/>
    <m/>
    <s v="Riesgos"/>
    <s v="GESTIÓN CONTRACTUAL Y SEGUIMIENTO DE PROYECTOS DE INFRAESTRUCTURA DE TRANSPORTE"/>
    <x v="0"/>
    <s v=" IP Vías del Nus"/>
    <s v="Mary Alexandra Cuenca Noreña"/>
    <s v="Noviembre de 2019"/>
    <s v="NOVIEMBRE"/>
    <n v="2019"/>
    <m/>
    <m/>
    <m/>
    <s v="Actividad No. 1: Dar lectura de la Circular con Rad ANI 20154090000304._x000a_Actividad No. 2: Realizar listado de verificación de cumplimiento de los requisitos de la Circular con Rad ANI 20154090000304 _x000a_Actividad No. 3: Implementar el listado de verificación de cumplimiento"/>
    <d v="2020-04-03T00:00:00"/>
    <d v="2020-06-30T00:00:00"/>
    <m/>
    <s v="02/04/2020 - En atención al memorando 2020-102-002458-3 por parte de la OCI, mediante correo electrónico la supervisión allega las acciones para el plan de mejora de la no conformidad: (0%)_x000a_Acciones de mejora (Fecha de cierre 30/06/2020): _x000a__x000a_08/07/2020 – Se remitió correo electrónico al equipo de supervisión solicitando evidencias del cumplimiento de los planes de mejora de las no conformidades 3525, 3810 y 3811 cuyo cumplimiento se venció el 30/06/2020._x000a__x000a_29/07/2020 – En virtud del memorando con Rad ANI 20203110086063 allegado a esta Oficina, se tiene lo siguiente: _x000a_Actividad No. 2:  Formato de lista de chequeo circular ANI N. 20154090000304 (incluye link de secop I). (anexo 120203110086063_00004)._x000a_Actividad No. 3:  Implementación de la lista chequeo (se verifico que se cargara al secop I el acta de inicio de fase construcción) _x000a_Así mismo, no se evidencio soporte de la Actividad No. 1: Acta de reunión del 26 de mayo de 2020, donde se expuso al equipo de seguimiento al proyecto el contenido de la circular ANI N. 20154090000304. Por lo tanto se solicita allegar el acta correspondiente para dar cierre a la no conformidad. (70% de cumplimiento)_x000a__x000a_31/08/2020 – Mediante correo electrónico la Supervisión allegó el acta de la reunión del 26 de mayo de 2020 (en formato Word), donde se evidenció que se expuso el contenido de la circular 20154090000304 al equipo de apoyo a la Supervisión. Por lo anterior, se cierra la no conformidad. (100%). No obstante, en virtud del formato en Word allegado a esta oficina el cual es un documento de fácil edición, se recomienda a la Supervisión, gestionar de manera adecuada dichos documentos con el fin de asegurar la calidad de la informacion contenida en las actas en virtud de lo establecido en el Artículo 3 de la Ley 1712 de 2014. "/>
    <n v="1"/>
    <x v="0"/>
    <m/>
    <s v="agosto"/>
    <n v="2020"/>
    <s v="18/12/2019"/>
    <n v="1643"/>
    <s v="Auditoría Interna a Proyectos"/>
    <m/>
  </r>
  <r>
    <n v="3811"/>
    <n v="132"/>
    <x v="6"/>
    <s v="3._x0009_Se evidenció que se encuentran plazos de cura con términos vencidos donde la Interventoría ha manifestado el reiterado incumplimiento del Concesionario, como por ejemplo el periodo de cura para sanear el presunto incumplimiento de las obligaciones ambientales por utilización material de corte en sitio no autorizado para la construcción de la UF2 (solicitado por la Interventoria mediante Rad ANI 20194090804862 del 02/08/2019; no objetado por la ANI mediante Rad ANI 201931103069511 del 06/09/2019; notificado al Concesionario mediante Rad ANI 20194090977322 del 17/09/2019), donde se otorgó un plazo de cura de 10 días hábiles cuyo término venció el 01/10/2019 y la Interventoria ratificó a la ANI el incumplimiento del Concesionario mediante Rad 20194091097232 del 10/08/2019 y 20194091165582 del 06/11/2019. Esta situación también se presenta con el plazo de cura otorgado por un periodo de 30 días calendario para sanear un incumplimiento asociado a la obligación de presentar los Estudios y diseños de Detalle (otorgado mediante Rad ANI 20193110242781 del 26/07/2019) cuyo plazo venció el 01/09/2019 y la Interventoria ha notificado a la ANI que persiste el incumplimiento mediante los Rad ANI 20194090990422 del 19/09/2019 y 20194091162232 del 06/11/2019. En virtud de lo anterior, no se evidenció que la Supervisión solicitara dar inicio al trámite de proceso sancionatorio. La anterior obligación se encuentra consignada en el artículo 15 del Decreto 4165 del 3 de noviembre de 2011 citada a continuación: _x000d__x000a__x000d__x000a_“Gestionar los procesos para la imposición de multas y demás sanciones establecidas en los contratos y en la Ley en caso de incumplimiento de las obligaciones pactadas en los mismos”_x000d__x000a__x000d__x000a_Así mismo, se encuentra estipulado en el Artículo 83 de la Ley 1474 lo siguiente: “La supervisión consistirá en el seguimiento técnico, administrativo, financiero, contable, y jurídico que sobre el cumplimiento del objeto del contrato, es ejercida por la misma entidad estatal cuando no requieren conocimientos especializados. (Negrilla fuera de texto)"/>
    <s v=""/>
    <m/>
    <m/>
    <s v="Jurídico"/>
    <s v="GESTIÓN CONTRACTUAL Y SEGUIMIENTO DE PROYECTOS DE INFRAESTRUCTURA DE TRANSPORTE"/>
    <x v="0"/>
    <s v=" IP Vías del Nus"/>
    <s v="Mary Alexandra Cuenca Noreña"/>
    <s v="Noviembre de 2019"/>
    <s v="NOVIEMBRE"/>
    <n v="2019"/>
    <m/>
    <m/>
    <m/>
    <s v="_x000a_Actividad No. 1: Armar carpeta de cada uno de los plazos de cura y los procesos sancionatorios en el one drive del proyecto que esta compartido con todo el equipo de seguimiento en las cuales se pueda evidenciar la trazabilidad de todos los insumos y documentos._x000a_Actividad No. 2: Se diligenciará matriz en excel en la que se llevan los tiempos y se realiza la actualización semanal del estado de cada plazo de cura y proceso sancionatorio, como herramienta para el seguimiento de plazos de cura otorgados y la necesidad de solicitar procesos de incumplimiento._x000a_Actividad No. 3: En los planes de seguimiento semanal y mensual se realizará seguimiento a cada uno de los procesos de incumplimiento que se tienen en el proyecto, con el fin de evidenciar a tiempo el vencimiento de plazos de cura y hacer los respectivos requerimientos que sean necesarios a interventoría."/>
    <d v="2020-04-03T00:00:00"/>
    <d v="2020-06-30T00:00:00"/>
    <m/>
    <s v="02/04/2020 - En atención al memorando 2020-102-002458-3 por parte de la OCI, mediante correo electrónico la supervisión allega las acciones para el plan de mejora de la no conformidad: (0%)_x000a_Acciones de mejora (Fecha de cierre 30/06/2020)_x000a__x000a_08/07/2020 – Se remitió correo electrónico al equipo de supervisión solicitando evidencias del cumplimiento de los planes de mejora de las no conformidades 3525, 3810 y 3811 cuyo cumplimiento se venció el 30/06/2020._x000a__x000a_29/07/2020 - En virtud del memorando con Rad ANI 20203110086063 allegado a esta Oficina, se tiene lo siguiente:_x000a_Actividad No. 1: Pantallazo de carpeta en OneDrive de cada uno de los plazos de cura con los que cuenta el proyecto_x000a_Actividad No. 3: Actas de las reuniones de seguimiento semanales del 09/06/2020 (anexo 120203110086063_00002), 23/06/2020 (anexo 120203110086063_00003), 16/06/2020 (anexo 120203110086063_00005) y 30/06/2020 (anexo 120203110086063_00006) donde se evidencia el seguimiento a los procesos de incumplimiento que se tienen en el proyecto (plazos de cura y procesos sancionatorios), con el fin de identificar a tiempo el vencimiento de plazos de cura y hacer los respectivos requerimientos que sean necesarios a interventoría._x000a_Así mismo, se solicita se allegue evidencia de la Actividad No. 2: Matriz de Excel con trazabilidad de tiempos de plazos de cura y procesos sancionatorios para dar cierre a la no conformidad. (70% de cumplimiento)_x000a__x000a_31/08/2020 – Mediante correo electrónico la Supervisión allegó la Matriz de Excel con trazabilidad de tiempos de plazos de cura y procesos sancionatorios herramienta originada al interior del equipo de supervisión para el seguimiento y control de estos trámites. Con lo anterior, se cierra la no conformidad. (100%)"/>
    <n v="1"/>
    <x v="0"/>
    <m/>
    <n v="6"/>
    <n v="2020"/>
    <s v="18/12/2019"/>
    <n v="1643"/>
    <s v="Auditoría Interna a Proyectos"/>
    <m/>
  </r>
  <r>
    <n v="3812"/>
    <n v="1"/>
    <x v="7"/>
    <s v="7.1.1 En la Entidad no está creado el usuario “JEFE FINANCIERO”. De conformidad con los artículos 2.2.3.4.1.6 y 2.2.3.4.1.12 del Decreto 1069 de 2015, para efectos de lo establecido en el capítulo 4, en la Entidad todos los usuarios deben estar creados en el “Sistema Único de Gestión e Información Litigiosa del Estado – Ekogui”, entre otros, los funcionarios que ocupen el cargo del jefe financiero o quien haga sus veces en la entidad, quien ejercerá las funciones allí previstas. Norma vigente desde el año 2015."/>
    <s v=""/>
    <m/>
    <m/>
    <s v="Jurídico"/>
    <s v="GESTIÓN JURÍDICA"/>
    <x v="1"/>
    <s v="Grupo interno de trabajo defensa judicial"/>
    <s v="Martha Guzmán León"/>
    <s v="Febrero de 2020"/>
    <s v="FEBRERO"/>
    <n v="2020"/>
    <m/>
    <m/>
    <m/>
    <s v="1. Reiterar la solicitud a la Vicepresidencia Administrativa y Financiera, para que designe el servidor que será registrado como &quot;Jefe Financiero&quot; (VJUR)_x000a_2. Designar al servidor que será registrado en el sistema como &quot;Jefe Financiero&quot; (VAF)_x000a_3. Registrar en el Sistema Ekogui con el perfil  &quot;Jefe Financiero&quot; al servidor designado por la Vicepresidencia Administrativa y Financiera (VJUR)"/>
    <d v="2020-03-30T00:00:00"/>
    <d v="2020-05-15T00:00:00"/>
    <m/>
    <s v="13/04/2020 Se modifica el plan de mejoramiento y se prórroga la fecha para su cumplimiento hasta el 15 de mayo de 2020. (Martha Guzmán león)_x000a__x000a_07/05/2020. A través de correo del 30 de abril de 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
    <n v="1"/>
    <x v="0"/>
    <m/>
    <n v="5"/>
    <n v="2020"/>
    <s v="28/02/2020"/>
    <n v="1571"/>
    <s v="Auditoría Interna"/>
    <m/>
  </r>
  <r>
    <n v="3813"/>
    <n v="2"/>
    <x v="7"/>
    <s v="7.1.2 Se verificó el 21 de febrero de 2010, en el Sistema eKOGUI lo siguiente: i) procesos registrados en el último mes 2, y ii) procesos sin asignación de abogado 257. "/>
    <s v=""/>
    <m/>
    <m/>
    <s v="Jurídico"/>
    <s v="GESTIÓN JURÍDICA"/>
    <x v="1"/>
    <s v="Grupo Interno de Trabajo Defensa Judicial"/>
    <s v="Martha Guzmán León"/>
    <s v="Febrero de 2020"/>
    <s v="FEBRERO"/>
    <n v="2020"/>
    <m/>
    <m/>
    <m/>
    <s v="Reiterar la solicitud a la ANDJE para que se eliminen del sistema los procesos de expropiación que no pueden ser asignados."/>
    <d v="2020-03-30T00:00:00"/>
    <d v="2021-08-31T00:00:00"/>
    <m/>
    <s v="13/04/2020 Se incorpora el plan de mejoramiento y la fecha de terminación para el 15 de abril de 2020. (Martha Guzmán León)_x000a__x000a_07/05/2020. En diferentes oportunidades, la última de ellas el 29 de noviembre de 2019, se ha solicitado a la ANDJE la eliminación de los procesos de expropiación. A esta solicitud le fue asignado el número de caso 0113212 que a la fecha no ha sido resuelta por la ANDJE. (Martha Guzmán León)_x000a__x000a_05/06/2020 Mediante correo electrónico del 19 de mayo de 2020, la Dirección de Gestión de información de la ANDJE informó que la solicitud del pasado 29 de noviembre de 2019 relacionada con la eliminación de procesos de expropiación había quedado por fuera de seguimiento el que se retomaba a partir de la fecha para dar respuesta lo antes posible. Anexo como soporte: i) Correo del 2 de diciembre de 2019 por medio del cual la ANDJE asigna número de caso a la solicitud hecha el 29 de noviembre de 2019. Ii) Correo del 19 de mayo de 2020 informando que se retomaba el seguimiento y atención de la solicitud. Correo electrónico de 28/05/2020, Coordinador GIT Defensa Judicial. (Anexos) (Martha Guzmán León)_x000a__x000a_10/08/2020 A través de correo electrónico de 23 de julio de 2020, se informó al Coordinador del GIT Defensa Judicial, el estado de la No conformidad, fecha de vencimiento 31/07/2020.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13/11/2020 12/11/2020. Mediante correo electrónico del 15 de octubre de 2020, se informó al Coordinador del GIT de Defensa Judicial el estado de la no conformidad. Teniendo en cuenta lo solicitado por el Coordinador del GIT Defensa Judicial, mediante Memorando 20207010093183 de 27 de julio de 2020, se reprogramó la fecha de cumplimiento 31 de octubre de 2020; sin embargo, no se enviaron los soportes de cumplimiento del Plan en el término previsto. En consecuencia, la no conformidad está vencida. (Martha Guzmán León)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5/03/2021  (Martha Guzmán León)_x000a__x000a_7/04/2021 A través de correo electrónico del 17 de marzo de 2021, se solicitó al Corrdinador del GIT de Defensa Judicial, enviar el informe con soportes, de avance de cumplimiento del Plan de mejoramiento - medidas correctivas formulado. _x000a_Con Memorando 20217010055973 del 5 de abril de 2021, el Coordinador del GIT de Defensa Jusdicial, informó que: &quot;(...) a la fecha la ANDJE no ha remitido el concepto definitivo respecto de la procedencia de excluir los procesos de expropiación, ante lo cual no se ha realizado una nueva solicitud pues generaría una nueva radicación.  (Martha Guzmán León)_x000a__x000a_8/04/2021 Mediante Memorando 20217010054883 del 30 de marzo de 2021, la Coordinadora del GIT de Defensa Judicial (A), solicitó se amplié el plazo para el cumplimiento de la UM propuesta, hasta el 30 de julio de 2021, conforme a las razones expuestas.  (Martha Guzmán León)_x000a__x000a_5/06/2021 A través de correo electrónico del 13 de mayo de 2021, se informó al Coordinador del GIT de Defensa Judicial, el estado de la No conformidad 3813, con corte a 30 de abril de 2021. Se hizo la claridad, en el sentido que: &quot;(...) si bien es cierto tiene (n) fecha de cumplimiento 30 de julio de 2021, es preciso que se vea reflejado en el informe de seguimiento y la certificación a la Agencia Nacional de Defensa Jurídica, del primer semestre de 2021&quot;. Así mismo, se solicitó remitir un informe de avance de las acciones formuladas. _x000a__x000a_De otra parte, ,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_x000a__x000a_13/07/2021 A través de correo electrónico del 23 de junio de 2021, se informó al Coordinador del GIT de Defensa Judicial, el estado de la no conformidad, en el sentido que se encuentra con Plan, fecha de vencimiento: 31 de julio de 2021.  (Martha Guzmán León)_x000a__x000a_13/07/2021 En el mismo correo, se informó: &quot;El porcentaje de avance de las acciones formuladas se verá reflejado en el informe de seguimiento y la certificación a la Agencia Nacional de Defensa Jurídica del Estado, del primer semestre de 2021.&quot;_x000a__x000a_Así mismo: &quot;Como en informes y correos electrónicos, es preciso señalar, una vez más, que la formulación del Plan no sustituye la obligación legal de la Entidad, ni los lineamientos de la Agencia Nacional de Defensa Jurídica del Estado - ANDJE, para el registro diario de la información el el Sistema Único de Gestión e Información Litigiosa del Estado - eKOGUI.&quot; (Martha Guzmán León)_x000a__x000a_5/08/2021 Mediante Memorando 20217010106013 del 30 de julio de 2021, el Coordinador del GIT de Defensa Judicial, solicitó ampliación del plazo para el cumplimiento de la UM, hasta el 31 de agosto de 2021.  (Martha Guzmán León)_x000a__x000a_9/09/2021 En &quot;Informe de seguimiento a la actualizaciòn del Sistema Ùnico de Gestiòn e Informaciòn Litigiosa del Estado - eKOGUI perìodo comprendido del 1ª de enero al 30 de junio de 2021&quot;,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
    <n v="1"/>
    <x v="0"/>
    <m/>
    <n v="9"/>
    <n v="2021"/>
    <s v="28/02/2020"/>
    <n v="1571"/>
    <s v="Auditoría Interna"/>
    <m/>
  </r>
  <r>
    <n v="3814"/>
    <n v="3"/>
    <x v="7"/>
    <s v="7.1.3 La Administradora del Sistema no aportó las bases de datos de las conciliaciones y procesos judiciales de la Entidad. Hizo la precisión en el sentido de que para determinar el número de procesos activos y terminados, se acude al reporte de procesos que está en formato GEJU-F-010; sin embargo, los que envió a través de correo electrónico corresponden a los consultados en el Sistema eKOGUI. "/>
    <s v=""/>
    <m/>
    <m/>
    <s v="Jurídico"/>
    <s v="GESTIÓN JURÍDICA"/>
    <x v="1"/>
    <s v="Grupo interno de trabajo defensa judicial"/>
    <s v="Martha Guzmán León"/>
    <s v="Febrero de 2020"/>
    <s v="FEBRERO"/>
    <n v="2020"/>
    <m/>
    <m/>
    <s v="Acción correctiva y preventiva"/>
    <s v="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
    <d v="2020-05-06T00:00:00"/>
    <d v="2020-10-31T00:00:00"/>
    <m/>
    <s v="07/05/2020. En relación con esta no conformidad, en el Formato Acción Correctiva Código: SEPG-F-019, el Coordinador del GIT de Defensa Judicial, preciso: “No se cuenta con formato oficial para el registro de conciliaciones prejudiciales.” (Martha Guzmán león)_x000a__x000a_05/06/2020 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 (Martha Guzmán León)_x000a__x000a_10/08/2020 A través de correo electrónico de 23 de julio de 2020, se informó al Coordinador del GIT Defensa Judicial, el estado de la No conformidad, fecha de vencimiento 31/07/2020.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09/10/2020 Septiembre 30 de 2020. A través de correo electrónico de 23 de septiembre de 2020, se aportó el reporte de conciliaciones de 10 de agosto de 2020. En cuanto a procesos judiciales, se creó el Reporte Procesos Judiciales Código GEJU-F-010. En el Seguimiento a la actualización del Sistema Único de Gestión e Información Litigiosa del Estado eKOGUI en el período comprendido del 1° de enero al 30 de junio de 2020, se verificaron los soportes. Martha Guzmán.   (Martha Guzmán León)"/>
    <n v="1"/>
    <x v="0"/>
    <m/>
    <n v="10"/>
    <n v="2020"/>
    <s v="28/02/2020"/>
    <n v="1571"/>
    <s v="Auditoría Interna"/>
    <m/>
  </r>
  <r>
    <n v="3815"/>
    <n v="4"/>
    <x v="7"/>
    <s v="No conformidad para todos los procesos – Primera Línea de Defensa._x000d__x000a__x000d__x000a_Teniendo en cuenta que, en los informes de auditoría correspondientes a la administración del riesgo de la Entidad realizados en el año 2019, se identificaron situaciones asociadas al riesgo residual, diseño de controles y tratamiento del riesgo a las cuales se les generaron recomendaciones con el fin de corregir estas situaciones. Se observó que dichas situaciones persisten de acuerdo con la evaluación realizada por esta auditoría evidenciando de esta manera que los líderes de proceso y equipos de riesgos de los procesos no aplican las recomendaciones resultantes de las evaluaciones del control interno, incumpliendo de esta manera el literal g, art. 4 de la Ley 87 de 1993."/>
    <s v=""/>
    <m/>
    <m/>
    <s v="Riesgos"/>
    <s v="TODOS LOS PROCESOS"/>
    <x v="3"/>
    <s v="VGC_x000d__x000a_VAF_x000d__x000a_VPRE_x000d__x000a_VJ_x000d__x000a_VEJ_x000d__x000a_VEST"/>
    <s v="Yuly Andrea Ujueta Castillo "/>
    <s v="Abril de 2020"/>
    <s v="ABRIL"/>
    <n v="2020"/>
    <m/>
    <m/>
    <s v="Acción correctiva y preventiva"/>
    <s v="Plan de mejoramiento del proceso de Gestión de Talento Humano: Fecha de cumplimiento (30/07/2020) _x000a_1._x0009_Actualizar la matriz de Riesgos del Proceso de Gestión de Talento Humano. _x000a_2._x0009_Socializar la matriz de Riesgos con los funcionarios y colaboradores del GIT de Talento para recibir retroalimentación. _x000a_3._x0009_Remitir la matriz actualizada de Riesgo del Proceso al GIT de Planeación Riesgos y Entornos. _x000a_4._x0009_Solicitar al GIT de Planeación una capacitación para el equipo de GIT de Talento Humano en relación con la Identificación de Riesgos al GIT de talento Humano. _x000a_ _x000a_Plan de mejoramiento del proceso de Gestión Administrativa y Financiera: Fecha de cumplimiento (30/07/2020) _x000a_1._x0009_Solicitar al GIT de Planeación una capacitación para el equipo de GIT Administrativo y Financiero sobre la gestión de Riesgos. _x000a_2._x0009_Socializar la matriz de Riesgos del Proceso Gestión Administrativa y Financiera con los funcionarios y colaboradores del GIT Administrativo y Financiero para recibir realimentación. _x000a_3._x0009_Actualizar la matriz de Riesgos del Proceso de Gestión Administrativa y Financiera _x000a_4._x0009_Remitir la matriz actualizada de Riesgo del Proceso al GIT de Planeación Riesgos y Entornos. _x000a_ _x000a_Plan de mejoramiento del proceso asociado al sistema estratégico de planeación y gestión: Fecha de cumplimiento 30/12/2020. _x000a_1._x0009_Ajustar el mapa de riesgo del proceso Sistema Estratégico de Planeación y Gestión para dar cierre y cumplimiento a las no conformidades relacionadas por la OCI en su informe de auditoría del 2020-1. _x000a_ _x000a_Plan de mejoramiento del proceso asociado a Gestión de la Tecnología: fecha de cumplimiento 24/06/2020.  _x000a_1._x0009_Revisar y validar la matriz de riesgos identificando las falencias de acuerdo a la Guía del DAFP y las áreas de Planeación y Control interno de la Entidad. _x000a_2._x0009_Corregir de acuerdo a los estándares, las valoraciones y la redacción de los controles. _x000a_3._x0009_Validación y aprobación por parte del Coordinador del GIT. _x000a_4._x0009_Formalizar la solicitud a Planeación de la publicación la matriz ajustada. (Memorando 20206070092333 del 24/07/2020) _x000a_ _x000a_Plan de mejoramiento del proceso asociado a Gestión de la Contratación: fecha de cumplimiento 24/06/2020.  _x000a_1._x0009_Actualizar el mapa de Riesgos del Proceso de Gestión de contratación (30/11/2020) _x000a_2._x0009_Socializar el mapa de riesgos del Proceso de Gestión de contratación, así como las generalidades del procedimiento y la metodología, con los funcionarios y colaboradores del GIT de Contratación para recibir retroalimentación. (30/11/2020) _x000a_3._x0009_Remitir el mapa de riesgos actualizado del Proceso al GIT de Planeación. (30/11/2020) _x000a_4._x0009_Solicitar al Git de planeación capacitación sobre la metodología para la administración del riesgo, para el equipo de riesgos del GIT de contratación. (30/11/2020) _x000a_5._x0009_Analizar el mapa de riesgos del proceso del GIT de contratación, en comparación con el PMI y PMP (30/11/2020). _x000a_ _x000a_Se informa el siguiente plan de acción por parte de la Vicepresidencia Jurídica (proceso gestión jurídica) a través del memorando interno radicado bajo el número 20191010196843 del 18 de diciembre de 2019 (Se incluye plan de mejoramiento de la no conformidad 3782): _x000a_1._x0009_Solicitar al GIT de planeación profundización en la metodología de gestión de riesgos (13/12/2019) _x000a_2._x0009_Capacitar al equipo de riesgos del proceso jurídico en la metodología de gestión del riesgo. (30/06/2020). _x000a_3._x0009_Solicitar al GIT de planeación mesa de trabajo para ajustar la matriz de riesgos del proceso gestión jurídica. (13/12/2019). _x000a_4._x0009_Solicitar publicar en la página web de la entidad el mapa de riesgos ajustado (31/12/2019). _x000a__x000a_Se recibe correo electrónico del 23 de noviembre del presente año con el plan de mejoramiento por parte del proceso de estructuración, de la siguiente manera:_x000a_1.Actualizar la matriz de Riesgos del Proceso de la Vicepresidencia de Estructuración de acuerdo con la nueva metodología del DAFP._x000a_2.Socializar la matriz de Riesgos con los funcionarios y colaboradores del Vicepresidencia de Estructuración._x000a_3.Remitir la matriz actualizada de Riesgo del Proceso al GIT de Planeación Riesgos y Entornos._x000a_(31/03/2021)_x000a__x000a_Se incorpora plan de acción asociado a la no conformidad 3701, correspondiente al proceso de Gestión Contractual y Seguimiento de Proyectos, de la siguiente manera, previsto para cumplir el 30 de julio de 2021:_x000a__x000a_1. Aplicación de la nueva metodología de identificación y gestión de riesgos propuesta por la Gerencia de Planeación, basada en la metodología del DAFP"/>
    <d v="2020-11-06T00:00:00"/>
    <d v="2021-07-31T00:00:00"/>
    <m/>
    <s v="11/06/2020 Se recibe memorando interno radicado bajo el número 20204030071363 del 3 de junio del presente año, donde se informa el plan de mejoramiento del proceso de Gestión de Talento Humano como primera línea de defensa._x000a__x000a_Se recibe de igual manera el memorando interno radicado bajo el número 202040000714483 del 4 de junio del presente año, donde se notifica el plan de mejoramiento que el proceso asociado a la gestión administrativa y financiera realizaran para superar la no conformidad. (Yuly Andrea Ujueta Castillo )_x000a__x000a_25/06/2020 Se incorpora acción de mejora propuesta por el GIT de planeación a través del memorando interno radicado bajo el número 20206010075673 del 12 de junio del presente año.  (Yuly Andrea Ujueta Castillo )_x000a__x000a_21/09/2020 Se recibe el 28 de julio del presente año, se recibe el memorando interno radicado bajo el número 20206070093603, donde el proceso de gestión de la tecnología informa su plan de mejoramiento para abordar esta no conformidad y se informa que las acciones ya fueron cumplidas.  Sin embargo, en la verificación del cumplimiento de las acciones se evidenció en la página web de la Entidad que el mapa de riesgos no se encuentra actualizado y que difiere del proporcionado a través del memorando que recibió la OCI. Debido a lo anterior, se escribió un correo electrónico a los responsables del proceso solicitando la confirmación de la actualización del mapa de riesgos, a lo cual respondieron que no han publicado el mapa de riesgo aún debido a unas observaciones que recibieron por parte de la segunda línea de defensa el 11 de agosto del presente año (20206010099333)._x000a__x000a_Por otro lado, se recibe memorando interno radicado bajo el número 20207030112673 del 11 de septiembre de 2020 (Otro número de radicado 20207030113843 del 15 de septiembre con el mismo plan de mejoramiento), asociado al plan de mejoramiento propuesto por el proceso correspondiente a contratación. Se incorpora la información con plazo de cumplimiento a 30 de noviembre de 2020._x000a__x000a_El 17 de septiembre del presente año, se recibe a través de correo electrónico, por parte del proceso de gestión administrativa y financiera, la solicitud para aplazar las fechas de cumplimiento del plan de mejoramiento por procesos. Debido a la justificación enviada, se realizan observaciones y recomendaciones con el fin de direccionar la efectividad de los planes de mejoramiento. Se encuentra pendiente confirmar si las fechas de cumplimiento quedan para junio de 2021 o para diciembre de 2020._x000a__x000a_Finalmente, la no conformidad 3782 se cierra y queda vigente la 3815, debido a que estas dos no conformidades están evaluando el cumplimiento de las responsabilidades de la primera línea de defensa, sin embargo, en la 3782 solo se abordaron 3 procesos, en la 3815 se abordan todos los procesos. Por este motivo se realiza el cierre de la no conformidad 3782. (Yuly Andrea Ujueta Castillo )_x000a__x000a_12/11/2020 De acuerdo con el seguimiento realizado a las acciones de mejora propuestas por lo auditados, se evidenciaron avances en los procesos de:_x000a_Gestión administrativa y financiera de las cuatro acciones de mejora propuestas, tres se cumplieron en un 100%. Se reporta un avance del 75% para este proceso._x000a_Gestión de la tecnología, se evidenció el cumplimiento de las cuatro acciones de mejora propuestas en un 100%._x000a_De acuerdo con lo anterior, las acciones de mejora propuestas para tratar esta no conformidad registran un avance del 22%. _x000a_Se informó a través del informe de auditoría de riesgos y en las entrevistas a los equipos de riesgos los procesos que debían enviar el plan de mejoramiento._x000a_Se envío correo al proceso de gestión de talento humano, solicitando los avances asociados a la gestión de las acciones reportadas para tratar esta no conformidad._x000a_Cabe resaltar, que la segunda línea de defensa ha venido adelantando capacitaciones para los equipos de riesgos a través de módulos y realizó la actualización del formato del mapa de riesgos con el fin de aplicar adecuadamente la metodología de la administración del riesgo de la Entidad._x000a_La primera línea de defensa se encuentra realizando las capacitaciones y generando las actualizaciones de los mapas de riesgos de acuerdo con los ajustes realizados  a la metodología. (Yuly Andrea Ujueta Castillo )_x000a__x000a_14/12/2020 De acuerdo con el correo electrónico del 23 de noviembre del presente año, el proceso de estructuración informa su plan de mejoramiento para tratar esta no conformidad. Fecha máxima de cumplimiento de planes el 30 de marzo de 2021._x000a__x000a_Por otro lado, el 18 de noviembre del presente año, el proceso de gestión de talento humano solicita ampliación de la fecha de cumplimiento de los planes de mejoramiento para el 31 de diciembre del presente año. (Yuly Andrea Ujueta Castillo )_x000a__x000a_29/12/2020 Se recibe correo electrónico del proceso de gestión administrativa y financiera, solicitando el cambio de fecha de cumplimiento de la acción de mejora “1.       Solicitar al GIT de Planeación una capacitación para el equipo de GIT Administrativo y Financiero sobre la gestión de Riesgos.” para el 28 de febrero de 2021. Se realizan los ajustes en el PMP. (Yuly Andrea Ujueta Castillo )_x000a__x000a_30/03/2021 A través de correo electrónico del 26 de marzo del presente año, se solicitó avances asociados a las acciones de mejora formuladas para atender esta no conformidad por parte de los procesos relacionados con esta no conformidad, con el fin de reportar en el plan de mejoramiento por procesos las acciones de mejora cumplidas. De acuerdo con lo anterior, se recibieron los siguientes avances: _x000a__x000a_El proceso de gestión administrativa y financiera reportó un avance de sus acciones de mejora asociada a la capacitación recibida para generar el mapa de riesgos con los ajustes en la metodología para administrar los riesgos de este proceso. Teniendo en cuenta que la segunda línea de defensa dispuso en la herramienta SharePoint capacitaciones virtuales para construir y actualizar de manera correcta el mapa de riesgos de cada proceso, se evidenció a través de la publicación del mapa de riesgo del proceso de gestión administrativa y financiera el cumplimiento de la actividad correspondiente a la solicitud de capacitación para el equipo de administración del riesgo de este proceso. Por lo anterior, el proceso de gestión administrativa y financiera cumplió en un 100% las acciones de mejora propuestas para abordar esta no conformidad. _x000a__x000a_Talento Humano: Reportó a través de correo electrónico el 29 de marzo del presente año, los avances logrados hasta esta fecha. De acuerdo con el seguimiento realizado y las evidencias suministradas, el proceso de gestión de talento humano cumplió el 100% de las acciones de mejora._x000a__x000a_Sistema Estratégico de Planeación y Gestión: A través de correo electrónico del 29 de marzo del presente año, se solicitó realizar el cambio de la fecha de cumplimiento de las acciones de mejora para el 30/04/2021._x000a__x000a_Gestión de la Contratación Pública: A través de correo electrónico del 29 de marzo de 2021, este proceso informa que las acciones de mejora propuestas fueron cumplidas en un 100%. De acuerdo con las evidencias suministradas, se observó el cumplimiento total de las acciones propuestas._x000a__x000a_Estructuración de proyectos: Se recibió correo electrónico del 26 de marzo del presente año, solicitando el cambio de la fecha de cumplimiento para el 31 de mayo del presente año. Se realizan ajustes en el PMP._x000a__x000a_Teniendo en cuenta la información anterior, se evidenció un avance de cumplimiento del 53% con respecto al total de las acciones de mejora propuestas por todos los procesos responsables. Se encuentra pendiente recibir el reporte de avances de los procesos asociados a la gestión jurídica y Transparencia. (Yuly Andrea Ujueta Castillo )_x000a__x000a_29/04/2021 29 de abril de 2021: Teniendo en cuenta los resultados de la auditoría realizada a la gestión del riesgo, se evidenció que el plan de mejoramiento propuesto por cada proceso, para tratar esta no conformidad, fue cumplido en un 100% a través de la actualización de los mapas de riesgos de cada proceso. Estos mapas de riesgos se encuentran legalizados a través de los memorandos internos radicados bajo los números 20213110061183, 20216010061713, 20212000055343, 20207030164683, 20204030167913, 20214000062563, 20211010044243, 20216070057133 y 20204000159943. (Yuly Andrea Ujueta Castillo )"/>
    <n v="1"/>
    <x v="0"/>
    <m/>
    <n v="4"/>
    <n v="2021"/>
    <d v="2020-05-04T00:00:00"/>
    <n v="1505"/>
    <s v="Auditoría Interna"/>
    <m/>
  </r>
  <r>
    <n v="3816"/>
    <n v="5"/>
    <x v="7"/>
    <s v="No conformidad para el proceso Sistema Estratégico de Planeación y Gestión – Segunda Línea de Defensa._x000d__x000a_La información publicada en la página web correspondiente al documento “mapa de riesgos corporativo” presenta diferencias en relación con los mapas de riesgos de los procesos. Por lo anterior, se evidenció el incumplimiento de los principios de transparencia asociados a la calidad de la información y divulgación proactiva de la información estipulados en el Art. 3 de la Ley 1712 de 2014."/>
    <s v=""/>
    <m/>
    <m/>
    <s v="Riesgos"/>
    <s v="SISTEMA ESTRATÉGICO DE PLANEACIÓN Y GESTIÓN"/>
    <x v="7"/>
    <s v="Grupo Interno de Trabajo Planeación"/>
    <s v="Yuly Andrea Ujueta Castillo "/>
    <s v="Abril de 2020"/>
    <s v="ABRIL"/>
    <n v="2020"/>
    <m/>
    <m/>
    <s v="Acción correctiva y preventiva"/>
    <s v="1._x0009_Eliminar de la página Web de la ANI el mapa de riesgos corporativo._x000d__x000a_2._x0009_Solicitar al Grupo Interno de Trabajo Tecnologías de la Información y las Telecomunicaciones la actualización del instructivo “Actualización de la Página Web e Intranet de la ANI.”"/>
    <s v="25/06/2020"/>
    <d v="2020-12-31T00:00:00"/>
    <m/>
    <s v="_x000a__x000a_11/06/2020 Se informa al proceso a través de correo electrónico del 3 de junio del presente año, que la no conformidad, se encuentra asociada al cumplimiento de los principios de transparencia. El plan de mejoramiento a través del memorando interno radicado bajo el número 20206010070253 del 1 de junio del presente año, no ataca las causas de esta no conformidad. Se recomienda realizar el análisis de causa para esta no conformidad y generar acciones de mejora encaminadas a eliminar las causas identificadas en el ejercicio de análisis._x000d__x000a_Por lo anterior, no se registra plan de mejoramiento para esta no conformidad, de igual manera se envía correo electrónico el 3 de junio del presente año, al GIT de planeación, aclarando la información y recomendaciones para formular acciones que contribuyan al tratamiento de la no conformidad. (Yuly Andrea Ujueta Castillo )_x000a__x000a_25/06/2020 Se recibe memorando interno radicado bajo el número 20206010075673 del 12 de junio del presente año, donde se informa el plan de mejoramiento para tratar esta no conformidad. Teniendo en cuenta lo informado en el correo del 23 de junio del presente año, se evidenció que el documento fue retirado de la página web, como corrección. Por lo anterior, se reporta un avance del 50% en esta no conformidad, con respecto a las dos acciones de mejora formuladas para tratar esta no conformidad. (Yuly Andrea Ujueta Castillo )_x000a__x000a_27/07/2020 a través de correo electrónico reportado el 26 de junio del presente año, se informa avance sobre el cumplimiento de las actividades formuladas para tratar esta no conformidad. Como evidencia envían el memorando interno radicado bajo el número 20206010078473 del 23 de junio del presente año, donde se solicita al GIT de tecnologías de la información y comunicaciones actualizar el instructivo asociado a “Actualización de la Página Web e Intranet de la ANI”. Teniendo en cuenta la información anterior, se verificó en la página web de la Entidad y se evidenció la creación del instructivo asociado a los lineamientos y responsabilidades para la publicación de información en la página web (GTEC-I-002 versión 1 del 22 de julio del presente año. Por lo anterior se evidenció el cumplimiento de las acciones de mejora propuestas por el proceso y se realiza el cierre de la no conformidad. (Yuly Andrea Ujueta Castillo )"/>
    <n v="1"/>
    <x v="0"/>
    <m/>
    <n v="7"/>
    <n v="2020"/>
    <d v="2020-05-04T00:00:00"/>
    <n v="1505"/>
    <s v="Auditoría Interna"/>
    <m/>
  </r>
  <r>
    <n v="3817"/>
    <n v="6"/>
    <x v="7"/>
    <s v="Si bien la Segunda Línea de Defensa, realizó mesas de trabajo para socializar la nueva metodología asociada a la administración del riesgo de la Entidad y solicitó los seguimientos de los riesgos, que se encuentran establecidos en la política de la administración del riesgo, se observó que, durante la evaluación realizada en esta auditoría a la Segunda Línea de Defensa, el 50% de los riesgos de la muestra presentan inconsistencias. De acuerdo con las responsabilidades asignadas a través del Manual Operativo del Modelo Integrado de Planeación las responsabilidades correspondientes a: verificar que el diseño de los controles establecidos por la primera línea de defensa sea pertinente frente a los riesgos identificados; verificar que los controles contribuyan a la mitigación de los riesgos hasta niveles aceptables y verificar que el diseño y ejecución de los controles mitiguen los riesgos estratégicos o institucionales, no son cumplidas. Lo anterior da lugar al incumplimiento del esquema de responsabilidades para la implementación de las líneas de defensa de acuerdo con la estructura del Modelo Estándar de Control Interno – MECI, actualizado a través del Modelo Integrado de Planeación y Gestión - MIPG, acogidos dichos modelos por la Ley 87 de 1993 y el Decreto 1499 de 2017."/>
    <s v="Deficiencias en gestión institucional y/o interinstitucional"/>
    <m/>
    <m/>
    <s v="Riesgos"/>
    <s v="SISTEMA ESTRATÉGICO DE PLANEACIÓN Y GESTIÓN"/>
    <x v="7"/>
    <s v="Grupo Interno de Trabajo Planeación"/>
    <s v="Yuly Andrea Ujueta Castillo "/>
    <s v="Abril de 2020"/>
    <s v="ABRIL"/>
    <n v="2020"/>
    <m/>
    <m/>
    <s v="Acción correctiva y preventiva"/>
    <s v="1._x0009_Solicitar capacitación al DAFP en materia de riesgos y controles. (mayo de 2020)_x000a_2._x0009_Fortalecer los conocimientos y capacidades del equipo de la segunda línea de defensa, con el fin de implementar de manera efectiva la metodología de validación. (julio de 2020)_x000a_3._x0009_Generar una metodología de validación efectiva para los diferentes mapas de riesgos de la Entidad, así como la validación del cumplimiento de las responsabilidades de la línea estratégica y la primera línea de defensa. (septiembre de 2020)._x000a_4._x0009_Tener en cuenta las recomendaciones de la OCI y el resultado de las validaciones de la segunda línea de defensa durante los monitoreos 2022-2. FECHA DE CIERRE el 31 de diciembre de 2022._x000a_5._x0009_Documentar y ajustar metodología para la administración de riesgos. FECHA DE CIERRE el 31 marzo de 2022._x000a_6._x0009_Optimizar los mapas de riesgos de procesos. FECHA DE CIERRE el 30 de junio de 2022."/>
    <d v="2020-06-11T00:00:00"/>
    <d v="2022-12-31T00:00:00"/>
    <m/>
    <s v="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a__x000a_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a__x000a_En consecuencia, se realiza el cierre de las no conformidades 3702 y 3783 y se mantiene vigente la 3817 en donde se relaciona el Plan de Mejoramiento propuesto por el GIT de planeación._x000a__x000a_ (Yuly Andrea Ujueta Castillo )_x000a__x000a_12/11/2020 De acuerdo con la información suministrada en la auditoría de riesgos, se evidenció el cumplimiento que de las 7 acciones de mejora propuestas, se han cumplido 3 al 100%. Es decir que este plan de mejoramiento presenta un avance del 75%._x000a__x000a_Por otro lado, se recibe memorando interno radicado bajo el número 20206010140113 del 11 de noviembre de 2020, donde el proceso solicita el aplazamiento de los planes de mejoramiento y remplazar actividades. En el caso de la actividad “Ajustar mapa de riesgos corporativo y publicar”, se solicita eliminarla del plan, debido a que esta actividad con los ajustes que se están realizando a la metodología de riesgos es necesaria. Se deja fecha de cumplimiento del plan a 30 de junio de 2021. (Yuly Andrea Ujueta Castillo )_x000a__x000a_13/11/2020  -Modificación de fecha- Solicitado mediante correo de 12 de noviembre de 2020 por el auditor. (Yuly Andrea Ujueta Castillo )_x000a__x000a_29/04/2021 Teniendo en cuenta la solicitud realizada por el proceso a través del memorando interno radicado bajo el número 20206010140113 del 11 de noviembre de 2020, de las 7 actividades programadas se eliminó 1. Quedando un total de 6 actividades. De acuerdo con los resultados de la auditoría realizada a la gestión del riesgo, se evidenció que el plan de mejoramiento propuesto para tratar esta no conformidad registra un avance del 50%, se ajusta el % de cumplimiento de esta no conformidad. Por otra parte, se recibió memorando interno radicado bajo el número 20216010055873 del 5 de abril de 2021, donde se solicita el ajuste de la fecha de cumplimiento del plan de mejora propuesta. Se incorpora el ajuste pertinente. (Yuly Andrea Ujueta Castillo )_x000a__x000a_27/12/2021 27/12/2021: Se envió correo electrónico al proceso responsable de la NC, solicitando los avances de las tres acciones de mejora que se encuentran pendientes. Por ahora el % de avance se mantiene en el 50%. (Yuly Andrea Ujueta Castillo )_x000a__x000a_15/02/2022 Se envió correo electrónico al proceso Estratégico de Planeación y Gestión, solicitando el reporte de avance de las acciones de mejora propuestas, que se encuentran pendientes. Se informó que las acciones de mejora que se encuentran pendientes estan vencidas  (Yuly Andrea Ujueta Castillo )_x000a__x000a_18/02/2022 Teniendo en cuenta la solicitud realizada a través del memorando interno radicado bajo el número 20216010175983 del 30 de diciembre de 2021, se realiza ajuste a las acciones de mejora propupestas por el auditad y asi mismo, se ajustan las fechas de cumplimiento de las tres acciones que se encuentran pendientes. Se mantiene el 50% de avance. (Yuly Andrea Ujueta Castillo )_x000a__x000a_27/12/2022 De acuerdo con las acciones de mejora planteadas para esta no conformidad que corresponden a 6, de las cuales se han cumplido 3, se realiza la validación de cumplimiento de las siguientes acciones de mejora:_x000d__x000a__x000d__x000a_1. Tener en cuenta las recomendaciones de la OCI y el resultado de las validaciones de la segunda línea de defensa durante los monitoreos 2022-2: se validó el cumplimiento de las responsabilidades asignadas a la segunda línea de defensa, a través de la auditoría interna realizada en noviembre de 2022, en donde se evidenció el cumplimiento de sus responsabilidades en un 90% en el nivel básico del MECI . Es importante resaltar, que se identificaron oportunidades de mejora para que la segunda línea de defensa fortalezca su gestión en la Entidad. Es importante resaltar que la segunda línea de defensa cumple con su rol en materia de riesgos._x000d__x000a__x000d__x000a_Todas las mejoras adoptadas e implementadas por la segunda línea de defensa se han realizado, obedeciendo las recomendaciones de la OCI. De acuerdo con lo anterior, se evidenció el cumplimiento del 100% de esta acción de mejora. _x000d__x000a__x000d__x000a_2. Documentar y ajustar metodología para la administración de riesgos: La Entidad durante la vigencia 2022, actualizó los siguientes documentos:_x000d__x000a__x000d__x000a_Procedimientos asociados a la construcción de mapas, seguimiento y monitoreo de los riesgos de gestión y cumplimiento - SEPG-P-011 versión 2 del 21 de noviembre de 2022 (https://www.ani.gov.co/sites/default/files/sig//sepg-p-011_construccion_mapas_seg_monitoreo_riesgoinstitucional_v2.pdf)_x000d__x000a__x000d__x000a_Se generaron los documentos asociados a:_x000d__x000a_Instructivo metodológico para la administración de riesgos de cumplimiento - SEPG-I-014 versión 1 del 21 de octubre de 2022. (https://www.ani.gov.co/sites/default/files/sig//sepg-i-014_instructivo_metodologico_para_la_administracion_de_riesgos_de_cumplimiento_v1.pdf)_x000d__x000a_Instructivo metodológico para la administración de riesgos de gestión - SEPG-I-015 versión 1 del 8 de septiembre de 2022. (https://www.ani.gov.co/sites/default/files/sig//sepg-i-015_instructivo_metodologico_para_la_administracion_de_riesgos_de_gestion_v1.pdf)_x000d__x000a__x000d__x000a_La política de la administración del riesgo se mantiene en su versión 001 desde el 13 de febrero de 2019._x000d__x000a__x000d__x000a_Con respecto al cumplimiento de esta acción de mejora, se evidenció que los instructivos y los formatos corresponden a la metodología aplicada actualmente en la Entidad para administrar los riesgos._x000d__x000a__x000d__x000a_Adicional a lo anterior, la Entidad cuenta con un sitio SharePoint para los equipos de riesgos, donde se encuentra documentada la metodología a través de videos. Por lo anterior, esta actividad se encuentra con un cumplimiento del 100%._x000d__x000a__x000d__x000a_3. Optimizar los mapas de riesgos de procesos: Los formatos y documentos asociados a la administración del riesgo fueron actualizados durante la vigencia 2022. Adicional a lo anterior, se evidenció el cumplimiento de los seguimientos a los riesgos de gestión para la vigencia 2022. En estos seguimientos se generaron ajustes a los riesgos relacionados con los controles y las acciones de mitigación. Esta información se encuentra en el sitio SharePoint de riesgos, dispuesta en este canal para su consulta por parte de los equipos de riesgos. https://anionline.sharepoint.com.mcas.ms/sites/GIR. De acuerdo con lo anterior, se evidenció el cumplimiento de esta actividad en un 100%._x000d__x000a__x000d__x000a_De acuerdo con el análisis anterior y el seguimiento realizado durante el año 2022, se evidenció el cumplimiento del plan de acción formulado por la Entidad en un 100%. Durante la vigencia 2023, se validará la efectividad de este plan. (Yuly Andrea Ujueta Castillo )"/>
    <n v="1"/>
    <x v="2"/>
    <m/>
    <n v="12"/>
    <n v="2022"/>
    <d v="2020-05-04T00:00:00"/>
    <n v="1505"/>
    <s v="Auditoría Interna"/>
    <s v="https://anionline.sharepoint.com/:f:/s/PMPMotor/EqUNTvNOC1lNoCsDbm-EWgkBWhQNzEHjli29P7WlTzao1w?e=YzEDl7"/>
  </r>
  <r>
    <n v="3818"/>
    <n v="7"/>
    <x v="7"/>
    <s v="Se observó incumplimiento del acuerdo de pago realizado el 31 de agosto de 2018 con la Sociedad Portuaria de la Península – Pensoport por los valores pendientes por cancelar correspondiente a 35 cuotas iguales por valor de $3.548.745 correspondiente a la sanción emitida mediante Resolución No. 1482 del 10 de octubre de 2016, aclarada y confirmada mediante Resolución No. 1409 del 12 de octubre de 2017, sin que el mismo fuera reportado en el Boletín de Deudores Morosos del Estado – BDME, de acuerdo con los artículos 3, 5 y 9 de la Resolución 037 de 2018 de la Contaduría General de la Nación – CGN._x000d__x000a_Toda vez que la Entidad afirma que se realizaron pagos parciales y en las Notas a los Estados Financieros con corte al 31 de diciembre de 2019 se revela que el deudor canceló en la vigencia 2019 $27,1 millones, debiendo cancelar el valor de $42,5 millones correspondiente a 12 cuotas."/>
    <s v=""/>
    <m/>
    <m/>
    <s v="Financiero"/>
    <s v="GESTIÓN ADMINISTRATIVA Y FINANCIERA"/>
    <x v="5"/>
    <s v="Grupo interno de trabajo administrativo y financiero"/>
    <s v="Yuber Alexander Peña Cárdenas"/>
    <s v="Abril de 2020"/>
    <s v="ABRIL"/>
    <n v="2020"/>
    <m/>
    <m/>
    <s v="Acción correctiva y preventiva"/>
    <s v="Mediante correo electrónico del 6/11/2020 el GIT Defensa Judicial suscribe el plan._x000d__x000a_Informar a la VAF la solicitud de reportar en el boletín de deudores morosos a la Sociedad Portuaria de la Península – Pensoport correspondiente a la sanción emitida mediante Resolución No. 1482 del 10 de octubre de 2016, aclarada y confirmada mediante Resolución No. 1409 del 12 de octubre de 2017. Responsable (Abogado que adelanta el proceso), fecha cumplimiento: 4/06/2020_x000d__x000a_Diseñar y adoptar un procedimiento que permita determinar el reporte positivo o negativo al boletín de deudores morosos. Responsable: Maria Lorena Arena Suarez, fecha de cumplimiento: 19/12/2020."/>
    <s v="30/11/2020"/>
    <d v="2020-12-19T00:00:00"/>
    <m/>
    <s v="07/07/2020 Mediante correo electrónico del 26 de junio de 2020 se solicitó a la Vicepresidencia Administrativa y Financiera y a la Vicepresidencia Jurídica la suscripción del Plan de Mejoramiento. (Yuber Alexander Peña Cárdenas)_x000a__x000a_02/09/2020 Mediante correo electrónico del 1 de septiembre de 2020 se reiteró nuevamente al GIT Administrativa y Financiera, y al GIT Contratos la suscripción del Plan de Mejoramiento. (Yuber Alexander Peña Cárdenas)_x000a__x000a_08/10/2020 Mediante correo electrónico del 01/09/2020 la OCI reiteró la suscripción del Plan de Mejora y mediante Correo electrónico del 02/09/2020 el GIT Administrativa y Financiera informa que el Plan de Mejoramiento no le corresponde a la VAF, la OCI mediante correo electrónico del 07/10/2020 solicito al GIT Administrativa y Financiera y al GIT Defensa Judicial, aclarar el responsable y suscribir el Plan de Mejoramiento respectivo. (Yuber Alexander Peña Cárdenas)_x000a__x000a_08/04/2021 Mediante correo electrónico del 8 de abril de 2021 se solicitó a la Vicepresidencia Jurídica el suministro de las evidencias y soportes del cumplimiento de las acciones de mejora propuestas. (Yuber Alexander Peña Cárdenas)_x000a__x000a_27/04/2021 Mediante correo del 14/04/2021 del GIT Defensa Judicial suministró el Memorando No. 20207010071833 del 04/06/2020 en el que se reporta a la VAF el incumplimiento del acuerdo de pago de Pensoport, para que se reporte en el BDME con corte a mayo de 2020; por lo que la acción de reportar a la VAF se cumplió._x000a_Para la segunda acción de diseñar y adoptar un procedimiento de reporte para el BDME, el GIT Defensa Judicial remitió a la OCI copia del correo dirigido al GIT de Defensa Judicial del 21/12/2020 sobre los lineamientos para el reporte de deudores morosos en el BDME; por lo que la acción se da por cumplida._x000a_De acuerdo con lo anterior, las acciones de mejora se dan como completadas y la No Conformidad como subsanada. (Yuber Alexander Peña Cárdenas)"/>
    <n v="1"/>
    <x v="0"/>
    <m/>
    <n v="4"/>
    <n v="2021"/>
    <d v="2020-05-05T00:00:00"/>
    <n v="1504"/>
    <s v="Seguimiento Normativo"/>
    <m/>
  </r>
  <r>
    <n v="3819"/>
    <n v="8"/>
    <x v="7"/>
    <s v="Se observaron diferencias entre los registros contables reportados por Contabilidad en las Notas a los Estados Contables con corte al 31 de diciembre de 2019 y la información reportada por el GIT de Asesoría de Estructuración y el área de Defensa Judicial, respecto de los saldos de las cuentas por cobrar de la Concesión Bogotá - Girardot._x000d__x000a_Situación evidenciada en el seguimiento a las acreencias a favor de la ANI con corte al 30 de junio de 2019, sin que se hubieran realizado acciones para corregir las diferencias."/>
    <s v=""/>
    <m/>
    <m/>
    <s v="Financiero"/>
    <s v="GESTIÓN ADMINISTRATIVA Y FINANCIERA"/>
    <x v="5"/>
    <s v="Grupo interno de trabajo administrativo y financiero"/>
    <s v="Yuber Alexander Peña Cárdenas"/>
    <s v="Abril de 2020"/>
    <s v="ABRIL"/>
    <n v="2020"/>
    <m/>
    <m/>
    <s v="Acción correctiva"/>
    <s v="Acción Corrección._x000d__x000a_Mediante correo del 30 de noviembre de 2020 el GIT Administrativa y Financiera reportó la acción corrección._x000d__x000a_Solicitud actualización de la cuenta por cobrar relacionadas con la Concesión Bogotá – Girardot._x000d__x000a_Conciliación de saldos entre el GIT Administrativa y Financiera y el GIT Defensa Judicial._x000d__x000a_Actualización de las acreencias Autopista Bogotá – Girardot, Laudos Arbitrales."/>
    <d v="2020-10-12T00:00:00"/>
    <d v="2020-11-12T00:00:00"/>
    <m/>
    <s v="07/07/2020 Mediante correo electrónico del 26 de junio de 2020 se reiteró a la Vicepresidencia Administrativa y Financiera y a la Vicepresidencia Jurídica la suscripción del Plan de Mejoramiento. (Yuber Alexander Peña Cárdenas)_x000a__x000a_02/09/2020 Mediante correo electrónico del 1 de septiembre de 2020 se reiteró nuevamente al GIT Administrativa y Financiera, y al GIT Contratos la suscripción del Plan de Mejoramiento. (Yuber Alexander Peña Cárdenas)_x000a__x000a_08/10/2020 Mediante correo electrónico del 01/09/2020 la OCI reiteró la suscripción del Plan de Mejora y mediante Correo electrónico del 02/09/2020 el GIT Administrativa y Financiera informa “Por lo anterior, y dado que el Área de Contabilidad registró y concilió la información con el área competente, desde el GIT Administrativo y Financiero se considera superada esta No Conformidad, por tanto, no consideraos suscribir Plan de Mejoramiento”, mediante correo del 07/10/2020 la OCI aclara que el informe ya se formalizó y por lo tanto, lo que procede es la suscripción del plan de mejora dado que en la auditoría se observó que las diferencias persisten. (Yuber Alexander Peña Cárdenas)_x000a__x000a_30/11/2020 Mediante reunión virtual del 29/10/2020 se determinó establecer acción corrección mediante el envío de los soportes en los que se evidencie que no hay diferencias entre el saldo contable y el valor del documento fuente (Jurídica) correspondiente a la cuenta por cobrar con corte al 31 de diciembre de 2020._x000d__x000a_Mediante correo electrónico del 30 de noviembre se solicitó al área Contable y al área Jurídica suscribir el plan de mejoramiento por procesos dado que los soportes enviados por Jurídica siguen presentando diferencia con los saldos contables. El plazo de suscripción es hasta el 4 de diciembre de 2020. (Yuber Alexander Peña Cárdenas)_x000a__x000a_10/12/2020 SEGUIMENTO_x000d__x000a_Mediante correo del 30 de noviembre de 2020 el GIT Administrativa y Financiera reportó la acción corrección de la siguiente manera:_x000d__x000a_Mediante memorando 20204010064853 del 13 de mayo de 2020, la coordinación del GIT Administrativo y Financiero solicitó la actualización de las cuentas por cobrar, para efectos de remitir el reporte Boletín Deudores Morosos del Estado. En el mismo, se detalló las personas naturales y jurídicas que presentan saldos con una antigüedad mayor a 6 meses, e igualmente se indicaron las personas que fueron reportadas en el Boletín de Deudores Morosos del Estado a 30 de noviembre de 2019. _x000d__x000a_Una vez analizada, la información reportada para la Concesión Bogotá – Girardot, el área de contabilidad, solicitó mediante correo electrónico del día 8 de junio de 2020, la remisión de los documentos donde se evidencie la información reportada a cargo de la CONCESION_x000d__x000a_Mediante correo electrónico del día 10 de junio de 2020, el GIT de Defensa Judicial remitió los soportes e igualmente indicó lo siguiente:_x000d__x000a_Teniendo en cuenta lo anterior, el área de contabilidad mediante comprobante manual No. 802-21, comprobante SIIF No. 7461 del 29 de mayo de 2020, procedió a registrar la actualización de las acreencias Autopista Bogotá - Girardot, laudos arbitrales Nos 1 y 2 Radicados Cámara de Comercio de Bogotá Nos. 2121 y 2767 respectivamente, en atención a las pretensiones de las demandas ejecutivas presentadas ante el Tribunal Administrativo de Cundinamarca. _x000d__x000a_Por lo anteriormente expuesto, se informa que a fecha 31 de mayo de 2020, no hay diferencias entre el saldo contable y el valor del documento del área fuente (Jurídica) correspondiente a la cuenta por cobrar de la Concesión Bogotá – Girardot, quedando debidamente conciliadas las dos áreas en lo relacionado a esta acreencia. (Yuber Alexander Peña Cárdenas)"/>
    <n v="1"/>
    <x v="0"/>
    <m/>
    <n v="12"/>
    <n v="2020"/>
    <d v="2020-05-05T00:00:00"/>
    <n v="1504"/>
    <s v="Seguimiento Normativo"/>
    <m/>
  </r>
  <r>
    <n v="3820"/>
    <n v="9"/>
    <x v="7"/>
    <s v="5.1 Respuestas extemporáneas a las solicitudes efectuadas por el Congreso de la República. Se evidenció que, en el segundo semestre de 2019, se presenta un incumplimiento en el término en la atención del (17,76%) de las solicitudes provenientes del Congreso, en especial al art. 258 de la Ley 5 de 1992."/>
    <s v=""/>
    <m/>
    <m/>
    <s v="Administrativo"/>
    <s v="TRANSPARENCIA, PARTICIPACIÓN, SERVICIO AL CIUDADANO Y COMUNICACIÓN"/>
    <x v="5"/>
    <s v="Grupo interno de trabajo administrativo y financiero"/>
    <s v="Luz Mary Hernández Villadiego"/>
    <s v="Abril de 2020"/>
    <s v="ABRIL"/>
    <n v="2020"/>
    <m/>
    <m/>
    <s v="Acción correctiva y preventiva"/>
    <s v="1. Se dejarán las evidencias de las_x000d__x000a_solicitudes de prórroga, en el radicado_x000d__x000a_padre._x000d__x000a_2. Se registrarán a los radicados del_x000d__x000a_Congreso de la República en el archivo_x000d__x000a_de seguimiento a radicados_x000d__x000a_diligenciado por el Enlace de la_x000d__x000a_Vicepresidencia."/>
    <d v="2020-10-07T00:00:00"/>
    <d v="2020-08-31T00:00:00"/>
    <m/>
    <s v="_x000a__x000a_10/09/2020 Se informa mediante memorando 20204000081493 que se realizaran unos ajustes para el tema de las solicitudes procedentes del Congreso  y se actualizará el procedimiento de atención al ciudadano y partes interesadas. En este sentido, se evidenció que a finales del mes de julio de 2020, se actualizó el procedimiento Códigó TPSC-P-001- Versión 014. (Luz Mary Hernández Villadiego)"/>
    <n v="1"/>
    <x v="0"/>
    <m/>
    <n v="9"/>
    <n v="2020"/>
    <d v="2020-05-05T00:00:00"/>
    <n v="1504"/>
    <s v="Auditoría Interna"/>
    <m/>
  </r>
  <r>
    <n v="3821"/>
    <n v="10"/>
    <x v="7"/>
    <s v="En lo concerniente con las acciones de tutelas, se evidenció un porcentaje del (5,13%) aparentemente incumplido, por cuanto no se cuenta en el Orfeo, con la trazabilidad apropiada de la gestión efectuada. Generándose con esta conducta un incumplimiento en los términos judiciales."/>
    <s v=""/>
    <m/>
    <m/>
    <s v="Administrativo"/>
    <s v="TRANSPARENCIA, PARTICIPACIÓN, SERVICIO AL CIUDADANO Y COMUNICACIÓN"/>
    <x v="5"/>
    <s v="Grupo interno de trabajo administrativo y financiero"/>
    <s v="Luz Mary Hernández Villadiego"/>
    <s v="Abril de 2020"/>
    <s v="ABRIL"/>
    <n v="2020"/>
    <m/>
    <m/>
    <s v="Acción correctiva y preventiva"/>
    <s v="Ajuste del procedimiento TPSC-P-001 ‘Atención al ciudadano_x000d__x000a_y partes interesadas’, en el sentido de incorporar unas claridades tanto al tratamiento de_x000d__x000a_peticiones del Congreso, como de las actuaciones de defensa judicial en cuya redacción_x000d__x000a_participarán esas áreas._x000d__x000a_"/>
    <d v="2020-10-07T00:00:00"/>
    <d v="2020-07-31T00:00:00"/>
    <m/>
    <s v="_x000a__x000a_10/09/2020 Se informa mediante memorando 20204000081493 que se realizaran unos ajustes para el tema actuaciones judiciales, para lo cual se propuso actualizar el procedimiento de atención al ciudadano y partes interesadas. En este sentido, se evidenció que a finales del mes de julio de 2020, se actualizó y publicó el procedimiento Códigó TPSC-P-001- Versión 014. (Luz Mary Hernández Villadiego)"/>
    <n v="1"/>
    <x v="0"/>
    <m/>
    <n v="9"/>
    <n v="2020"/>
    <d v="2020-05-05T00:00:00"/>
    <n v="1504"/>
    <s v="Auditoría Interna"/>
    <m/>
  </r>
  <r>
    <n v="3822"/>
    <n v="11"/>
    <x v="7"/>
    <s v="No se evidenció que en el trámite para para la obtención de la licencia ambiental que permita construir la segunda línea férrea entre el PK865+000 al PK873+300 del proyecto Red Férrea del Atlántico, con auto de inicio No. 05647 del 17 de septiembre de 2018, se haya dado cumplimiento a lo establecido en el procedimiento GCSP-P-007 (Seguimiento al proceso de licenciamiento ambiental o modificación de licencia de proyectos concesionados), según el cual, desde el GIT Ambiental se debe “solicitar mediante oficio a la Autoridad Ambiental Competente que vincule a la ANI como Tercer Interviniente dentro del proceso de trámite de la Licencia Ambiental o modificación de la Licencia Ambiental, según sea el caso”"/>
    <s v=""/>
    <m/>
    <m/>
    <s v="Técnico"/>
    <s v="GESTIÓN CONTRACTUAL Y SEGUIMIENTO DE PROYECTOS DE INFRAESTRUCTURA DE TRANSPORTE"/>
    <x v="7"/>
    <s v="Red Férrea del Atlántico"/>
    <s v="Daniel Felipe Sáenz Lozano"/>
    <s v="Mayo de 2020"/>
    <s v="MAYO"/>
    <n v="2020"/>
    <m/>
    <m/>
    <s v="Acción correctiva y preventiva"/>
    <s v="1. Solicitar ante Anla hacer a la ANI tercer interviniente dentro del proceso de licenciamiento ambiental iniciado con LAV0043-00-2018, para la construcción de la segunda línea férrea en Fundación y corregimiento de Buenos Aires Aracataca. (50%)_x000a_2. Obtener acto administrativo de la ANLA respecto a la solicitud como Tercer interviniente dentro del proceso de licenciamiento LAV0043-00-2018. (50%)"/>
    <d v="2020-06-01T00:00:00"/>
    <d v="2020-12-31T00:00:00"/>
    <m/>
    <s v="04/06/2020 El 3 de junio de 2020 el GIT Ambiental de la VPRE remitió vía correo electrónico el siguiente plan de mejoramiento subsanar la No Conformidad:_x000a_ _x000a_1. Solicitar ante Anla hacer a la ANI tercer interviniente dentro del proceso de licenciamiento ambiental iniciado con LAV0043-00-2018, para la construcción de la segunda línea férrea en Fundación y corregimiento de Buenos Aires - Aracataca. (50%)_x000a_2. Obtener acto administrativo de la ANLA respecto a la solicitud como Tercer interviniente dentro del proceso de licenciamiento LAV0043-00-2018. (50%)_x000a_ _x000a_Fecha de terminación: 31-12-2020._x000a_ _x000a_Asimismo, remitió copia del radicado ANI No. 20206050147321 del 22 de mayo de 2020, mediante el cual se solicitó a la Anla “reconocer a la Agencia Nacional de Infraestructura - ANI como TERCERO INTERVINIENTE en los trámites de solicitud de Licencia Ambiental, seguimientos ambientales, procesos sancionatorios y demás que se deriven de la misma, para el proyecto de “Construcción de la segunda Línea Férrea en el Municipio de Fundación y Corregimiento de Buenos Aires, municipio de Aracataca, departamento del Magdalena” - expediente LAV0043-00-2018, para la Concesión Red Férrea del Atlántico, Cuyo solicitante de la licencia es FERROCARRILES DEL NORTE DE COLOMBIA S.A, dentro del Contrato de Concesión O-ATLA-00-99.” Lo cual evidencia cumplimiento del 50% de plan de mejoramiento._x000a_(Daniel Felipe Sáenz Lozano)_x000a__x000a_18/06/2020 El GIT Ambiental de la VPRE remitió vía correo electrónico copia del Auto No. 05409 del 11 de junio de 2020 de la ANLA, que dispone en su artículo primero “Reconocer como tercero interviniente dentro del trámite administrativo de evaluación de solicitud de Licencia Ambiental, iniciado mediante Auto 05647 del 17 de septiembre de 2018, para el proyecto “Construcción de la segunda línea férrea del sector 2 - Fundación (Pk865+000) y del sector rural del corregimiento de Buenos Aires - municipio de Aracataca (Pk873+300)”, localizado en los municipios de Fundación y Aracataca en el departamento de Magdalena, a la Agencia Nacional de Infraestructura – ANI.”_x000d__x000a__x000d__x000a_Lo cual demuestra cumplimiento de la segunda acción de mejoramiento y por ende del plan. Se cierra No Conformidad. (Daniel Felipe Sáenz Lozano)"/>
    <n v="1"/>
    <x v="0"/>
    <m/>
    <n v="6"/>
    <n v="2020"/>
    <s v="29/05/2020"/>
    <n v="1480"/>
    <s v="Auditoría Interna a Proyectos"/>
    <m/>
  </r>
  <r>
    <n v="3823"/>
    <n v="12"/>
    <x v="7"/>
    <s v="No se evidenció que en lo que lleva de ejecución el contrato de interventoría No. VEJ 519 del 21 de agosto de 2019, correspondiente al proyecto Red Férrea del Atlántico, se hayan adelantado comités ambientales con la participación del concesionario de ese proyecto, lo cual contraría lo definido en diferentes actividades de los procedimientos en cabeza del GIT Ambiental GCSP-P-007 (Seguimiento al proceso de licenciamiento ambiental o modificación de licencia de proyectos concesionados), GCSP-P-008 (Seguimiento a la Gestión Ambiental para trámites de permisos, concesiones o autorizaciones ambientales) y GCSP-P-031 (Seguimiento a la gestión ambiental de la interventoría)."/>
    <s v=""/>
    <m/>
    <m/>
    <s v="Técnico"/>
    <s v="GESTIÓN CONTRACTUAL Y SEGUIMIENTO DE PROYECTOS DE INFRAESTRUCTURA DE TRANSPORTE"/>
    <x v="7"/>
    <s v="Red Férrea del Atlántico"/>
    <s v="Daniel Felipe Sáenz Lozano"/>
    <s v="Mayo de 2020"/>
    <s v="MAYO"/>
    <n v="2020"/>
    <m/>
    <m/>
    <s v="Acción correctiva y preventiva"/>
    <s v="Se realizarán comités ambientales mensuales, con interventoría, concesionario y ANI, en algunos casos serán solo ANI e Interventoría, o ANI y Concesionario según la necesidad de los temas. (100%)."/>
    <d v="2020-06-01T00:00:00"/>
    <d v="2020-12-31T00:00:00"/>
    <m/>
    <s v="04/06/2020 El 3 de junio de 2020, el GIT Ambiental de la VPRE remitió vía correo electrónico el siguiente plan de mejoramiento subsanar la No Conformidad:_x000a_ _x000a_Se realizarán comités ambientales mensuales, con interventoría, concesionario y ANI, en algunos casos serán solo ANI e Interventoría, o ANI y Concesionario según la necesidad de los temas. (100%)._x000a_ _x000a_Asimismo, remitió evidencias de realización de comité ambiental llevado a cabo el 29 de mayo de 2020. En virtud de que se propuso terminar el plan de mejoramiento dentro de los seis meses posteriores a la radicación del informe de auditoría, se tiene un avance del 17%._x000a_(Daniel felipe Sáenz Lozano)_x000a__x000a_19/06/2020 El GIT Ambiental remitió evidencias de realización de comité ambiental con Interventoría llevado a cabo el 18 de junio de 2020. Se ajusta avance de plan de mejoramiento a 34%. (Daniel Felipe Sáenz Lozano)_x000a__x000a_10/08/2020 El GIT Ambiental remitió evidencias de realización de comité ambiental con Interventoría llevado a cabo el 23 de julio de 2020. Se ajusta avance de plan de mejoramiento a 50%.  (Daniel Felipe Sáenz Lozano)_x000a__x000a_10/09/2020 El GIT Ambiental remitió evidencias de realización de comité ambiental con la Interventoría llevado a cabo el 24 de agosto de 2020. Se ajusta plan de mejoramiento a 67%. (Daniel Felipe Sáenz Lozano)_x000a__x000a_29/10/2020 El GIT Ambiental remitió evidencias de realización de comité ambiental con la Interventoría llevado a cabo el 30 de septiembre de 2020. Se ajusta plan de mejoramiento a 84%. (Daniel Felipe Sáenz Lozano)_x000a__x000a_09/11/2020 Mediante correo electrónico del 9 de noviembre de 2020, el GIT Ambiental remitió evidencias de realización de comité ambiental con la Interventoría llevado a cabo el 29 de octubre de 2020. Dado que se evidenció la ejecución de comités ambientales en lo que va de 2020, desapareció la causa que dio lugar a la No Conformidad; razón por la cual, se dio cierre a la misma. (Daniel Felipe Sáenz Lozano)"/>
    <n v="1"/>
    <x v="0"/>
    <m/>
    <n v="11"/>
    <n v="2020"/>
    <s v="29/05/2020"/>
    <n v="1480"/>
    <s v="Auditoría Interna a Proyectos"/>
    <m/>
  </r>
  <r>
    <n v="3824"/>
    <n v="13"/>
    <x v="7"/>
    <s v="No se evidenció que, previo a la expedición de las Resoluciones No. 471 y 498 de 2020, se haya solicitado al GIT de Procedimientos Administrativos Sancionatorios Contractuales el inicio de un procedimiento administrativo sancionatorio contra el concesionario del proyecto Perimetral de Oriente de Cundinamarca debido al presunto incumplimiento ocasionado por inadecuadas medidas de manejo ambiental en lo que se refiere al manejo integral de materiales de construcción y manejo y disposición de escombros y lodos en el corredor La Calera – Choachí (Unidad Funcional 4 del proyecto)."/>
    <s v=""/>
    <m/>
    <m/>
    <s v="Técnico"/>
    <s v="GESTIÓN CONTRACTUAL Y SEGUIMIENTO DE PROYECTOS DE INFRAESTRUCTURA DE TRANSPORTE"/>
    <x v="0"/>
    <s v="Perimetral de Oriente de Cundinamarca"/>
    <s v="Daniel Felipe Sáenz Lozano"/>
    <s v="Mayo de 2020"/>
    <s v="MAYO"/>
    <n v="2020"/>
    <m/>
    <m/>
    <s v="Acción correctiva"/>
    <s v="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
    <d v="2020-06-01T00:00:00"/>
    <d v="2020-06-30T00:00:00"/>
    <m/>
    <s v="30/06/2020 El 26 de junio de 2020 el Equipo de Coordinación y Seguimiento del proyecto remitió mediante correo electrónico plan de mejoramiento, consistente en demostrar la 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 lo cual se evidenció con el radicado ANI No. 20203060069493 del 29 de mayo de 2020._x000a__x000a_Por otro lado, el Equipo de Coordinación y Seguimiento del proyecto informó que implementó una matriz de seguimiento, en la cual se registran la totalidad de solicitudes de la Interventoría (Solicitud de No Objeción de Periodos de Cura, Solicitud Inicio de procesos Sancionatorios) y notificación de EER por parte del Concesionario, esto con el fin de realizar seguimiento continuo y saber el estado en el que se encuentra cada solicitud, lo que se considera una medida preventiva que contribuirá a evitar que situaciones similares a las que dieron lugar a la No Conformidad se repitan._x000a__x000a_En ese orden de ideas, se dio cierre a la No Conformidad."/>
    <n v="1"/>
    <x v="0"/>
    <m/>
    <n v="6"/>
    <n v="2020"/>
    <s v="29/05/2020"/>
    <n v="1480"/>
    <s v="Auditoría Interna a Proyectos"/>
    <m/>
  </r>
  <r>
    <n v="3825"/>
    <n v="14"/>
    <x v="7"/>
    <s v="6.2.1_x0009_Para las Vicepresidencias Ejecutiva, de Gestión Contractual, Jurídica, de Planeación, Riesgos y Entorno y de Estructuración_x000d__x000a_1._x0009_Se evidenció que para el 98% de los EER solicitados por los concesionarios entre enero de 2019 y enero de 2020, se superó el plazo con el que cuenta la ANI para pronunciarse sobre si acepta o no la ocurrencia de un EER. Lo anterior constituye un incumplimiento de las cláusulas de dichos contratos relacionadas con el procedimiento de información, según se cita a continuación:_x000d__x000a_“(iii) Una vez efectuada la Notificación dentro del término indicado en la Sección 14.2(c)(i) anterior, la Parte notificada deberá, dentro de los quince (15) Días siguientes a dicha Notificación, expresar si acepta, o no, la ocurrencia del Evento Eximente de Responsabilidad.” (subrayado fuera del texto)."/>
    <s v="Deficiencias en gestión institucional y/o interinstitucional"/>
    <m/>
    <m/>
    <s v="Técnico"/>
    <s v="ALGUNOS PROCESOS"/>
    <x v="3"/>
    <s v="Grupo interno de trabajo proyectos carreteros, estrategia contractual, permisos y modificaciones."/>
    <s v="Adriana Barrios Rodríguez"/>
    <s v="Enero de 2020"/>
    <s v="ENERO"/>
    <n v="2020"/>
    <m/>
    <m/>
    <m/>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d v="2020-07-08T00:00:00"/>
    <s v="31/12/2024"/>
    <m/>
    <s v="_x000a__x000a_10/07/2020 Las Vicepresidencias de Gestión Contractual, Ejecutiva, Jurídica y de Planeación Riesgos y Entorno, remitieron el memorando con Radicado ANI N. 20203000084983 del 8 de julio de 2020, en donde se formula el Plan de Mejoramiento. La OCI respondió con memorando N. 20201020086283, en donde indicó la incorporación del plan de mejoramiento al Plan de Mejoramiento por Procesos de la Entidad y solicitó aclarar la fecha de su finalización. (Adriana Barrios Rodríguez)_x000a__x000a_30/07/2020 La OCI envía correo electrónico solicitando respuesta al  memorando con Rad ANI N. 20201020086283 en donde se retira la solicitud de la fecha de finalización del PMP. (Adriana Barrios Rodríguez)_x000a__x000a_24/01/2021 se recibe memorando 20215000017693 del 20 de enero de 2021 presentando los avances en el Plan de Mejoramiento relacionados con el proyecto Pacífico 3, la OCI responde con memorando 20211020018693 del 21 de enero de 2021. (Adriana Barrios Rodríguez)_x000a__x000a_12/07/2021 La Supervisión remitió el oficio 20215000195131 del 29 de junio de 2021 dirigido a la CCI por parte de la ANI, solicitando apoyo en la realización de la gestión de modificación contractual con los concesionarios, lo cual se registra como avance en la realización de la primera acción de mejoramiento. Por otra parte, la Supervisión remitió la parte general del contrato de concesión N. 001 de 2021 de 5G en donde se modificó el plazo para la gestión de los EER en las concesiones de esta generación con lo que se evidencia la realización de la segunda acción de mejoramiento, por lo cual se asigna un avance del 50% a la No Conformidad. (Adriana Barrios Rodríguez)_x000a__x000a_14/07/2021  -Modificación de fecha- Se modifica fecha de terminación del plan de mejoramiento con base en solicitud de la Supervisión recibida mediante correo electrónico del 13 de julio de 2021. Solicitud basada en los resultados que tendrá el requerimiento hecho a la CCI mediante radicado ANI No. 20215000195131 del 29 de junio de 2021. (Adriana Barrios Rodríguez)_x000a__x000a_20/12/2021 Se hizo seguimiento a la Supervisión el 1 de diciembre de 2021 (Adriana Barrios Rodríguez)_x000a__x000a_23/12/2021  -Modificación de fecha- Mediante memorando con radicado ANI No. 20215000167823 del 22/12/2021, las Vicepresidencias Ejecutiva, de Planeación, Riesgos y Entorno, y Jurídica, exponen la gestión adelantada a la fecha para superar la situación que originó la no conformidad, concluyendo que &quot;(...) se está a la espera del pronunciamiento de la Cámara Colombiana de la Infraestructura y de las gestiones que deban adelantarse con los Concesionarios de los proyectos de Cuarta Generación para una eventual modificación de la Parte General del Contrato de Concesión, amablemente se solicita a la Oficina de Control Interno ampliar el plazo para el cumplimiento del Plan de Mejoramiento hasta el 31 de diciembre de 2022&quot;; por lo que, se modifica fecha de terminación a 31/12/2022. (Adriana Barrios Rodríguez)_x000a__x000a_15/12/2022  -Modificación de fecha- Mediante correo electrónico del 14/12/2023, desde la Vicepresidencia Ejecutiva se informa y se solicita: _x000d__x000a__x000d__x000a_&quot;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_x000d__x000a_ _x000d__x000a_Por lo anterior, y teniendo en cuenta que se está a la espera del pronunciamiento de la Cámara Colombiana de Infraestructura y de las gestiones que deban adelantarse con los Concesionarios de Cuarta Generación, con el fin de plantear una posible modificación a dichos Contratos de Concesión, amablemente se solicita a la oficina de Control Interno ampliar el plazo para el cumplimiento del plan de mejoramiento hasta el 31 de diciembre de 2023.&quot;_x000d__x000a__x000d__x000a_Por lo anterior, se establece 31-12-2023 como fecha de terminación del plan de mejoramiento. (Adriana Barrios Rodríguez)_x000a__x000a_13/12/2023 Se realiza seguimiento de avance en el plan de mejoramiento de la No conformidad por correo electrónico. (Adriana Barrios Rodríguez)_x000a__x000a_20/12/2023  -Modificación de fecha- Mediante correo electrónico del 18-12-2024, la Vicepresidencia Ejecutiva informo lo siguiete:_x000d__x000a__x000d__x000a_&quot;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Razón por la cual se estableció 31 de diciembre de 2024 como fecha de terminación del plan de mejoramiento. (Adriana Barrios Rodríguez)"/>
    <n v="0.5"/>
    <x v="1"/>
    <m/>
    <m/>
    <m/>
    <d v="2020-06-05T00:00:00"/>
    <n v="1473"/>
    <s v="Auditoría Interna a Proyectos"/>
    <s v="https://anionline.sharepoint.com/:f:/s/PMPMotor/EhPjb5y_lbdEk79x6xlETlcBxkDvV5lbrtoXJzlIUqocJA?e=OfBlRA"/>
  </r>
  <r>
    <n v="3826"/>
    <n v="15"/>
    <x v="7"/>
    <s v="6.2.2_x0009_Para la supervisión y equipo de apoyo del proyecto Perimetral de Oriente de Cundinamarca_x000d__x000a_1._x0009_Considerando que el periodo especial especificado en el acuerdo tercero del acta de reconocimiento de EER formalizada en agosto de 2018, correspondiente a la suspensión de actividades en las Unidades Funcionales 4 y 5, se venció en mayo de 2019 y que no se evidenció que, durante aproximadamente 8 meses, contados entre mayo de 2019 (fecha de finalización del periodo especial) y enero de 2020 (fecha de corte del alcance de la presente auditoría), se hubieran adoptado las acciones necesarias y efectivas para posibilitar la continuidad en la ejecución de dichas unidades funcionales."/>
    <s v="Retrasos en la ejecución de proyectos"/>
    <m/>
    <m/>
    <s v="Técnico"/>
    <s v="GESTIÓN CONTRACTUAL Y SEGUIMIENTO DE PROYECTOS DE INFRAESTRUCTURA DE TRANSPORTE"/>
    <x v="4"/>
    <s v="Perimetral de Oriente de Cundinamarca"/>
    <s v="Adriana Barrios Rodríguez"/>
    <s v="Mayo de 2020"/>
    <s v="MAYO"/>
    <n v="2020"/>
    <m/>
    <m/>
    <s v="Acción correctiva"/>
    <s v="Acción de mejoramiento 1 (50%): Memorando presentado las aclaraciones frente a la vigencia del Periodo Especial de este EER de acuerdo con lo establecido en el Contrato de Concesión y en el Acta de EER. / Acción de mejoramiento 2(50%): Informes de gestiones realizadas con el fin de superar el Evento Eximente de Responsabilidad del tramo 4 y 5 con corte a Enero de 2021, Julio de 2021, Enero 2022 y Noviembre de 2022. "/>
    <d v="2020-07-07T00:00:00"/>
    <s v="31/01/2024"/>
    <m/>
    <s v="7/07/2020 El 1 de julio de 2020 se realiza reunión de seguimiento con el Equipo de Coordinación y Seguimiento del proyecto en donde se acuerda el Plan de Mejoramiento y se hace el compromiso que será remitido el Plan de Mejoramiento a través de correo electrónico a la brevedad. _x000a__x000a_El 6 de julio de 2020 el Equipo de Coordinación y Seguimiento del proyecto remite por correo electrónico el Plan de Mejoramiento adjuntando borrador del &quot;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quot; (Adriana Barrios Rodríguez)_x000a__x000a_16/09/2020 Se recibe correo electrónico por parte de la Supervisión solicitando la modificación del Plan de Mejoramiento visto que el 13 de julio se remitió el &quot;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quot;, y el Concesionario respondió que no considera necesario la suscripción de dicha acta adjuntando los soportes de comunicaciones correspondientes, por lo cual según solicitud se modifica el Plan de Mejoramiento y se establece la nueva fecha de finalización del PMP para agosto de 2021, con seguimiento de la primera acción de mejora para el 15 de noviembre de 2020.  (Adriana Barrios Rodríguez)_x000a__x000a_1/12/2020 Se hizo seguimiento a la primera acción de mejoramiento por correo electrónico el día 13 de noviembre de 2020, a lo cual la Supervisión respondió el 17 de noviembre de 2020, comunicando que está en trámite el memorando de la primera acción de mejora, por lo cual solicitaban un nuevo plazo para el 30 de noviembre de 2020, posteriormente el 30 de noviembre se hizo nuevamente seguimiento y el 1 de diciembre la Supervisión envió el memorando 20203060149133 del 30 de noviembre de 2020, con lo cual se da cumplimiento de la primera acción de mejora por lo cual se cambia el estado de avance del PMP al 50%, lo cual se comunicó por correo electrónico a la supervisión el 1 de diciembre de 2020 (Adriana Barrios Rodríguez)_x000a__x000a_10/12/2020 se recibió memorando 20203060149133 del 30 de noviembre de 2020 con evidencia de la realización de la primera acción de mejora, se procede a cambiar e avance del plan de mejoramiento al 50%.  (Adriana Barrios Rodríguez)_x000a__x000a_24/01/2021 la OCI envía memorando 20201020155303 del 14 de diciembre de 2020 comunicando el avance en el plan de mejoramiento (Adriana Barrios Rodríguez)_x000a__x000a_02/09/2021  -Modificación de fecha- Se modifica fecha de terminación a 28 de febrero de 2022 debido a que la Supervisión estima entregar un informe de gestión para superar la causa que dio lugar a la no conformidad en enero de 2022, lo anterior con base en lo informado por la Supervisión mediante correo del 01 de septiembre de 2022. (Adriana Barrios Rodríguez)_x000a__x000a_02/09/2021  -Modificación plan- Mediante correo electrónico del 01 de septiembre de 2021 la Supervisión solicita ajustes a la segunda acción de mejora, planteando un informe de gestión adicional con corte a febrero de 2022. (Adriana Barrios Rodríguez)_x000a__x000a_22/02/2022  -Modificación plan- Mediante correo electrónico del 18 de febrero de 2022, el Líder del Equipo de Coordinación y Seguimiento presentó los avances en la gestión para superar la situación que originó la No Conformidad, así como argumentos para ajustar el plan de mejoramiento. (Adriana Barrios Rodríguez)_x000a__x000a_22/02/2022  -Modificación de fecha- Mediante correo electrónico del 18 de febrero de 2022, el Líder del Equipo de Coordinación y Seguimiento presentó los avances en la gestión para superar la situación que originó la No Conformidad, así como argumentos para ajustar la fecha de terminación del plan de mejoramiento a 30/01/2023. (Adriana Barrios Rodríguez)_x000a__x000a_23/02/2022  -Modificación plan- Mediante correo electrónico del 22/02/2022, el Líder del Equipo de Coordinación y Seguimiento del Proyecto presentó un alcance a la propuesta de plan de mejoramiento, indicando que el primer informe de gestión de la vigencia 2022 es con corte a enero de 2022 y no febrero de 2022.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03-2023, la Vicepresidencia Ejecutiva informó:_x000d__x000a__x000d__x000a_&quot;A la fecha no se ha superado el EER y el asunto se encuentra en proceso en_x000d__x000a_un Tribunal Internacional, por lo cual, es pertinente solicitar la ampliación de_x000d__x000a_plazo hasta el 31 enero de 2024. De igual manera, como soporte de las gestiones adelantadas, se incluye el informe con corte al mes de noviembre_x000d__x000a_de 2022.&quot; (Adriana Barrios Rodríguez)_x000a__x000a_4/04/2023 Lo anterior se reportó a la Vicepresidencia Ejecutiva a través del memorando ANI No. 20231020050923 del 04-04-2023. (Adriana Barrios Rodríguez)_x000a__x000a_3/05/2024 Mediante memorando con radicado ANI No. 20241020073823 del 02-05-2024 se solicitaron evidencias del cumplimiento del plan de mejoramiento. (Adriana Barrios Rodríguez)_x000a__x000a_22/05/2024 Mediante memorando con radicado ANI No. 20243050082063 del 15-05-2024 la Vicepresidencia Ejecutiva atendió el requerimiento de la Oficina de Control Interno, hecho a través del memorando con radicado ANI No. 20241020073823 del 02-05-2024; demostrando cumplimiento de las dos acciones de mejoramiento, así:_x000d__x000a__x000d__x000a_Acción de mejoramiento No. 1 (Memorando presentado las aclaraciones frente a la vigencia del Periodo Especial de este EER de acuerdo con lo establecido en el Contrato de Concesión y en el Acta de EER): Se evidenció memorando de entendimiento suscrito el 26-01-2022._x000d__x000a__x000d__x000a_Acción de mejoramiento No. 2 (Informes de gestiones realizadas con el fin de superar el Evento Eximente de Responsabilidad del tramo 4 y 5 con corte a Enero de 2021, Julio de 2021, Enero 2022 y Noviembre de 2022): Se recibió copia de los informes de gestión._x000d__x000a__x000d__x000a_Por lo tanto, se establece cumplimiento del plan de mejoramiento. Pendiente análisis de efectividad de las acciones ejecutadas. (Adriana Barrios Rodríguez)"/>
    <n v="1"/>
    <x v="2"/>
    <m/>
    <n v="5"/>
    <n v="2024"/>
    <d v="2020-06-05T00:00:00"/>
    <n v="1473"/>
    <s v="Auditoría Interna a Proyectos"/>
    <s v="https://anionline.sharepoint.com/:f:/s/PMPMotor/EjIQVTVNlbdFlqqi_LlsyBEBvcqCotxo4xHVBvTXSzmpXg?e=1A0dv5"/>
  </r>
  <r>
    <n v="3827"/>
    <n v="16"/>
    <x v="7"/>
    <s v="No se evidenció que el otrosí No. 5 al contrato de concesión portuaria No. 010 de 1994, suscrito con la Sociedad Portuaria Algranel S.A, contara con bitácora, lo que genera incumplimiento de a) la sección 10.o del Manual de Contratación vigente (GCOP-M-001), según el cual:_x000d__x000a__x000d__x000a_ “(…) se elaborará una Bitácora del Proyecto, la cual deberá reflejar en forma pormenorizada el proceso de estructuración y contratación surtido hasta la adjudicación y suscripción del respectivo contrato, así como las modificaciones contractuales que se surtan en la ejecución del contrato, incluyendo el aval que en cada caso le haya dado el funcionario competente y los asesores externos participantes si los hubiere. No se requerirá de la Bitácora citada, en los demás procesos de selección, contratos y convenios de la Entidad.” (negrita fuera de texto.) _x000d__x000a__x000d__x000a_Y b) del artículo primero de la Resolución No. 959 de 2013, según la cual:_x000d__x000a__x000d__x000a_“También se aplicará esta metodología a los procesos que se orienten a definir y suscribir actos modificatorios a los contratos de concesión vigentes. Dicho registro deberá reflejar la participación de todos los funcionarios, contratistas y entidades que inciden en los procesos y en la definición de políticas y criterios para la estructuración y contratación de los proyectos, o para la adopción de las decisiones que consten en las modificaciones a los contratos de concesión”"/>
    <s v=""/>
    <m/>
    <m/>
    <s v="Administrativo"/>
    <s v="GESTIÓN CONTRACTUAL Y SEGUIMIENTO DE PROYECTOS DE INFRAESTRUCTURA DE TRANSPORTE"/>
    <x v="0"/>
    <s v="Sociedad Portuaria Algranel S.A. "/>
    <s v="Daniel Felipe Sáenz Lozano"/>
    <s v="Junio de 2020"/>
    <s v="JUNIO"/>
    <n v="2020"/>
    <m/>
    <m/>
    <s v="Acción correctiva"/>
    <s v="Entrega de la bitácora del otrosí No. 5 del 20 de septiembre de 2019 al Contrato de Concesión Portuaria No. 010 del 21 de abril de 1994, debidamente diligenciada"/>
    <d v="2020-03-08T00:00:00"/>
    <d v="2020-10-31T00:00:00"/>
    <m/>
    <s v="_x000a__x000a_03/08/2020 Mediante radicado ANI No. 20203030095253 del 31 de julio de 2020 la Gerencia de Proyectos Portuarios presentó acción de mejoramiento, sobre la cual, vía correo electrónico, se aclararon dudas respecto a la fecha de terminación (31-10-2020). (Daniel Felipe Sáenz Lozano)_x000a__x000a_06/10/2020 El 06 de octubre de 2020, vía correo electrónico, se solicitó al Equipo de Proyectos Portuarios evidencias del cumplimiento del plan de mejoramiento: “Entrega de la bitácora del otrosí No. 5 del 20 de septiembre de 2019 al Contrato de Concesión Portuaria No. 010 del 21 de abril de 1994, debidamente diligenciada.”, debido a que dicho plan tiene 31 de octubre de 2020 como fecha de terminación. (Daniel Felipe Sáenz Lozano)_x000a__x000a_29/10/2020 Mediante correo electrónico se recibió copia de la comunicación con radicado ANI No. 20203030132723 del 27 de octubre de 2020, mediante la que la Gerencia del Equipo de proyectos portuarios remitió copia de la bitácora No 2020-023, correspondiente al otrosí No. 5 del 20 de septiembre de 2019 al contrato de concesión portuaria No. 010 de 1994, suscrito con la Sociedad Portuaria Algranel, lo que demostró cumplimiento del plan de mejoramiento y permitió dar cierre a la No Conformidad. (Daniel Felipe Sáenz Lozano)"/>
    <n v="1"/>
    <x v="0"/>
    <m/>
    <n v="10"/>
    <n v="2020"/>
    <d v="2020-07-03T00:00:00"/>
    <n v="1445"/>
    <s v="Auditoría Interna a Proyectos"/>
    <m/>
  </r>
  <r>
    <n v="3828"/>
    <n v="17"/>
    <x v="7"/>
    <s v="No se evidenció el agotamiento del trámite de aprobación de la modificación de las garantías del contrato de concesión No. 001 de 2017 a partir de lo acordado en la cláusula décima cuarta del otrosí No. 1 suscrito el 13 de mayo de 2019, lo cual demuestra incumplimiento de la actividad No. 31 del procedimiento GCSP-P-021, (Iniciar procedimiento GCSP-P-012 Aprobación y Administración de Pólizas y Garantías) y, además, a la actividad No. 5 del procedimiento GCSP-P-012 (Aprobar la póliza de conformidad con el formato Aprobación de Pólizas, GCSP-F-003)."/>
    <s v="Retrasos o deficiencias en la entrega y/o aprobación de documentación contractual"/>
    <m/>
    <m/>
    <s v="Jurídico"/>
    <s v="GESTIÓN CONTRACTUAL Y SEGUIMIENTO DE PROYECTOS DE INFRAESTRUCTURA DE TRANSPORTE"/>
    <x v="4"/>
    <s v="IP accesos norte"/>
    <s v="Daniel Felipe Sáenz Lozano"/>
    <s v="Junio de 2020"/>
    <s v="JUNIO"/>
    <n v="2020"/>
    <m/>
    <m/>
    <s v="Acción correctiva"/>
    <s v="1. Aprobación de las pólizas (50%) 2. Gestión frente a esquemas de apremio contra al Concesionario relacionado con las pólizas (50%)"/>
    <d v="2020-08-04T00:00:00"/>
    <s v="31/12/2024"/>
    <m/>
    <s v="04/08/2020 Vía correo electrónico la Líder del Equipo de Coordinación y Seguimiento remitió plan de mejoramiento. (Daniel Felipe Sáenz Lozano)_x000a__x000a_03/12/2020 Mediante correo electrónico del 3 de diciembre de 2020 se solicitaron evidencias de cumplimiento del plan de mejoramiento, cuya terminación se tiene prevista para diciembre de 2020. (Daniel Felipe Sáenz Lozano)_x000a__x000a_21/12/2020 Mediante correo electrónico del 19 de diciembre de 2020 la Supervisión remitió documentación que soporta la gestión adelantada para dar cumplimiento al plan de mejoramiento. Una vez revisada se evidenció que mediante comunicación con radicado ANI No. 20203060206851 del 22 de julio de 2020 se aprobaron las pólizas correspondientes a las UFs 2 y 3 y que se tiene pendiente lo referente a la UF4, en lo que corresponde al estudio de pérdidas máximas probables, sobre lo que se viene adelantando la gestión correspondiente por parte del Concesionario, Interventoría y Supervisión._x000a__x000a_Lo anterior demuestra cumplimiento de la primera acción de mejoramiento; por lo tanto, se registra un avance del 50%. Sin embargo, en respuesta al correo electrónico de la Supervisión, se solicitaron aclaraciones respecto a las pólizas de la UF1, informando que dichas aclaraciones y lo correspondiente a la UF4 condicionan el cierre de la No Conformidad. (Daniel Felipe Sáenz Lozano)_x000a__x000a_21/12/2020  -Modificación de fecha- Mediante correo electrónico del 21 de diciembre de 2021, la Supervisión solicitó ampliación del plazo para cumplimiento del plan de mejoramiento hasta el 30 de marzo de 2021, con base en las observaciones de la revisión realizada por parte de la Oficina de Control Interno, y con base en los trámites y actuaciones que se encuentran en curso y encaminadas a la aprobación de la actualización de las pólizas. (Daniel Felipe Sáenz Lozano)_x000a__x000a_08/03/2021 Mediante correo eléctronico se solicitó a la Supervisión remitir la aprobación de la actualización de las pólizas correspondientes a las unidades funcionales 1 y 4 con el fin de dar cierre a la No Conformidad, teniendo en cuenta que el plan de mejoramiento vigente finaliza el 30 de marzo de 2021. (Daniel Felipe Sáenz Lozano)_x000a__x000a_23/03/2021  -Modificación de fecha- Mediante correo electrónico del 23 de marzo de 2021, la Supervisión presenta el siguiente reporte respecto al estado de aprobación de las garantías:_x000a__x000a_- RCE: En proceso de emisión de concepto de vialidad por parte de interventoria_x000a_- Cumplimiento : En proceso de aprobación por parte de la Vicepresidencia de Gestión Contractual._x000a_- Obra Civil terminada (UFs 2 y 4): Se aprobaría una vez se suscriba Otrosi N3 en el cual se modificará vigencia, debido a que las aseguradoras no estan amparando 5 años como exige el contrato, sino en periodos inferiores, para este caso , año y medio y hasta tanto no se modifique el contrato, no se puede aprobar._x000a_- Obra Civil (UF3): en proceso de ajuste por parte del concesionario para atender observaciones de interventoría._x000a__x000a_La Supervisión estima que la aprobación de la póliza asociada a obra civil terminada (UF 2 y 4) se obtendrá, a más tardar, el 30 de agosto de 2021. Asimismo, estima que la aprobación de las demás pólizas se obtendra, a más tardar, el 30 de mayo de 2021. En ese orden de ideas, se amplía el plazo para cumplir con el plan de mejoramiento hasta el 30 de agosto de 2021._x000a_ (Daniel Felipe Sáenz Lozano)_x000a__x000a_25/08/2021  -Modificación de fecha- Mediante correo electrónico del 25 de agosto de 2021 la Líder del Equipo de Coordinación y Seguimiento del Proyecto compartió un informe que resume el estado de las pólizas del contrato de concesión, allí se indica que el 26 de julio de 2021 se suscribió el otrosí No. 3 al contrato de concesión, con el cual se modificó la sección 7.5 (c) de la parte especial del contrato y que mediante radicado ANI No. 20214090931232 del 17 de agosto de 2021, la Concesión, en cumplimiento de la cláusula octava del otrosí No.3, presentó la actualización de la póliza de cumplimiento y obra civil, que se encuentran en proceso de revisión por parte de la interventoría. Lo anterior dio lugar a solicitar una prórroga hasta el 30 de noviembre de 2021 para dar cumplimiento al plan de mejoramiento. (Daniel Felipe Sáenz Lozano)_x000a__x000a_18/11/2021 Mediante correo electrónico del 2 de noviembre de 2021 se solicitó al Equipo de Coordinación y Seguimiento del proyecto evidencias del cumplimiento del plan de mejoramiento, cuya finalización se tenía prevista para el 30 de noviembre de 2021. _x000a__x000a_A partir de dicha solicitud, mediante correo electrónico del 18 de noviembre de 2021, se remitió a la OCI un informe con el balance de aprobación de las pólizas del contrato de concesión, a partir del que se concluye que se tienen pendientes en esta materia derivados de la suscripción del otrosí No. 3 y que se han venido adelantando periodos de cura con ocasión de las pólizas de obra civil terminada para las unidades funcionales 2, 3 y 4. (Daniel Felipe Sáenz Lozano)_x000a__x000a_18/11/2021  -Modificación de fecha- Con base en el estado de aprobación de pólizas reportado mediante correo electrónico del 18 de noviembre de 2021, se solicitó prórroga para dar cumplimiento al plan de mejoramiento hasta el 31 de diciembre de 2021. (Daniel Felipe Sáenz Lozano)_x000a__x000a_01/12/2021 Teniendo en cuenta que el plan de mejoramiento vence el 31-12-2021, mediante correo electrónico se solicitó remitir evidencias que acrediten el cumplimiento del mismo. (Daniel Felipe Sáenz Lozano)_x000a__x000a_20/01/2022 Teniendo en cuenta que el plan de mejoramiento venció el pasado el 31-12-2021, mediante correo electrónico se solicitó remitir evidencias que acrediten el cumplimiento del mismo. (Daniel Felipe Sáenz Lozano)_x000a__x000a_16/02/2022 Mediante correo electrónico del 31-01-2022, la Supervisión presenta un balance del estado de las pólizas del contrato de concesión, evidenciando que se tienen pendientes en cuanto a la póliza de obra civil._x000a__x000a_Por lo anterior, mediante correos electrónicos del 31-01-2022 y del 15-02-2022, se solicitó indicar una fecha de terminación del plan de mejoramiento y se hicieron recomendaciones frente a las evidencias que permitirán darlo por cumplido. (Daniel Felipe Sáenz Lozano)_x000a__x000a_03/03/2022  -Modificación de fecha- Mediante correo electrónico del 02/03/2022 la Líder del Equipo de Coordinación y Seguimiento del Proyecto indicó: &quot;Atentamente, y teniendo en cuenta las ultimas solicitudes realizadas, acordamos con la presentación del último informe en enero, entregar toda una vez se contara con la aprobación de las pólizas de responsabilidad civil nuevas._x000a_ _x000a_No obstante como este tramite se encuentra en proceso, te solicito, si es posible, prorrogar la fecha a abril 30 de 2022&quot;. (Daniel Felipe Sáenz Lozano)_x000a__x000a_27/04/2022 Mediante correos electrónicos del 18 y 25 de abril se solicitó a la Líder del Equipo de Coordinación y Seguimiento documentación que acredite cumplimiento del plan de mejoramiento, teniendo en cuenta que la fecha de terminación establecida para el plan es 30 de abril de 2022. (Daniel Felipe Sáenz Lozano)_x000a__x000a_28/04/2022  -Modificación de fecha- Mediante correo electrónico del 28 de abril de 2022, la Líder del Equipo de Coordinación y Seguimiento del proyecto presenta un informe en el que se evidencia que a la fecha se cuenta únicamente con la aprobación de la póliza de cumplimiento actualizada, según se evidencia en el radicado ANI No. 20223060108981 del 22 de abril de 2022. Las demás aprobaciones se encuentran en trámite; razón por la cual, se solicita prórroga para dar cumplimiento al plan de mejoramiento hasta el 30 de mayo de 2022. (Daniel Felipe Sáenz Lozano)_x000a__x000a_17/05/2022  -Modificación de fecha- Mediante correo electrónico la Líder del Equipo de Coordinación y Seguimiento del Proyecto entregó un informe con un balance del estado de aprobación de las pólizas; debido a que esta gestión no ha finalizado se solicitó prórroga hasta el 30/08/2022. (Daniel Felipe Sáenz Lozano)_x000a__x000a_26/08/2022 Durante agosto de 2022 se han solicitado a la Líder del Equipo de Coordinación y Seguimiento del proyecto, mediante correo electrónico, los días 17-08-2022 y 26-08-2022, evidencias del cumplimiento del plan de mejoramiento. (Daniel Felipe Sáenz Lozano)_x000a__x000a_29/08/2022  -Modificación de fecha- Mediante correo electrónico del 29/08/2022 la Líder del Equipo de Coordinación y Seguimiento del Proyecto presenta informe con estado de aprobación de pólizas, a partir del que se concluye que la mayoría de pólizas se encuentran en trámite de aprobación. Con base en el reporte citado, la OCI informa que no se puede dar cierre a la No Conformidad; por lo que la Líder del Equipo de Coordinación y Seguimiento del Proyecto, mediante correo electrónico, solicitó prórroga para dar cumplimiento al plan de mejoramiento hasta el 30/10/2022. (Daniel Felipe Sáenz Lozano)_x000a__x000a_10/10/2022 Mediante correo electrónico se solicitó a la Líder del Equipo de Coordinación y Seguimiento del Proyecto evidencias del cumplimiento del plan de mejoramiento, en virtud de que la fecha para acreditar su cumplimiento es el 10-10-2022. (Daniel Felipe Sáenz Lozano)_x000a__x000a_25/10/2022 Mediante correo electrónico del 24/10/2022 se solicitó a la Líder del Equipo de Coordinación y Seguimiento del Proyecto evidencias del cumplimiento del plan de mejoramiento, en virtud de que la fecha para acreditar su cumplimiento es el 30-10-2022. (Daniel Felipe Sáenz Lozano) (Daniel Felipe Sáenz Lozano)_x000a__x000a_01/11/2022  -Modificación de fecha- Mediante correo electrónico del 01 de noviembre de 2022 se recibió informe de la Líder del Equipo de Coordinación y Seguimiento, respecto al estado de aprobación de las pólizas del contrato de concesión, a partir del cual se concluyó:_x000a__x000a_Actualización IPC 2021_x000a_•_x0009_Póliza de cumplimiento: Aprobada._x000a_•_x0009_Todo riesgo: En trámite, pendiente de aprobación._x000a_ _x000a_Reconocimiento otrosí No. 4_x000a_•_x0009_Póliza de cumplimiento: En trámite, pendiente de aprobación._x000a_•_x0009_Obra civil: En trámite, pendiente de aprobación._x000a_•_x0009_Responsabilidad Civil Extracontractual: En trámite, pendiente de aprobación._x000a_ _x000a_Con base en las pólizas pendientes de aprobación, se sugirió a la Líder del Equipo de Coordinación y Seguimiento proponer una nueva fecha de terminación para el plan de mejoramiento; ante lo que se estableció 30/11/2022._x000a_ (Daniel Felipe Sáenz Lozano)_x000a__x000a_21/11/2022 Mediante correo electrónico se solicitaron evidencias de cumplimiento del plan de mejoramiento, teniendo en cuenta que el plan tiene vigencia hasta el 30/11/2022. (Daniel Felipe Sáenz Lozano)_x000a__x000a_01/12/2022  -Modificación de fecha- Mediante correo electrónico se solicitaron evidencias de cumplimiento del plan de mejoramiento; ante lo cual la Líder del Equipo de Coordinación y Seguimiento del Proyecto solicitó prórroga hasta el 30 de marzo de 2023. (Daniel Felipe Sáenz Lozano)_x000a__x000a_19/04/2023 Mediante correos electrónicos del 14 de marzo de 2023 y del 19 de abril de 2023 se requirieron a la Líder del Equipo de Coordinación y Seguimiento del Proyecto las evidencias de cumplimiento del plan de mejoramiento o de una nueva fecha de terminación de este, teniendo en cuenta que el plazo finalizó el 30 de marzo de 2023. (Daniel Felipe Sáenz Lozano)_x000a__x000a_24/05/2023  -Modificación de fecha- Mediante correo electrónico se reiteró solicitud de evidencias de cumplimiento del plan de mejoramiento, teniendo en cuenta que el plazo finalizó el 30 de marzo de 2023._x000a__x000a_Al respecto la Líder del Equipo de Coordinación y Seguimiento remitió a la OCI un informe con los avances en materia de aprobación de pólizas del contrato de concesión; el cual se revisó y se evidenció que se tienen pendientes en materia de aprobación de los anexos de las pólizas:_x000a__x000a_-_x0009_Cumplimiento (Anexo 18)_x000a_-_x0009_Obra civil (todo riesgo) No. 2150._x000a_-_x0009_Obra civil terminada No. 12452._x000a_-_x0009_RCE No. 802017792_x000a__x000a_Por lo anterior, se recomendó a la Líder del Equipo de Coordinación y Seguimiento proponer una nueva fecha de terminación del plan de mejoramiento o reformular el mismo._x000a__x000a_A partir de la recomendación, se recibió solicitud de establecer 30/07/2023 como fecha de terminación del plan de mejoramiento. (Daniel Felipe Sáenz Lozano)_x000a__x000a_15/08/2023  -Modificación de fecha- Mediante correo electrónico la dependencia solicita ampliación del plazo hasta el 31 de agosto de 2023. Se realiza la modificación comunicada por el auditor mediante correo electrónico de fecha 9 de agosto. (Daniel Felipe Sáenz Lozano)_x000a__x000a_27/08/2023 Mediante correo electrónico se requirió a la Líder del Equipo de Coordinación y Seguimiento la evidencia que permitiera dar cumplimiento al plan de mejoramiento. (Daniel Felipe Sáenz Lozano)_x000a__x000a_30/08/2023  -Modificación de fecha- Mediante correo electrónico, la Líder del Equipo de Coordinación y Seguimiento presentó informe del estado de las pólizas del estado de concesión, sintentizando y solicitando:_x000a__x000a_&quot;1. Póliza Cumplimiento No. 37890 Anexo 20: La poliza se encuentra aprobada por la Agencia mediante radicado ANI No. 20233050146421 (03/05/2023). Bajo este entendido, ya no aplica un plan de mejoramiento al respecto, teniendo en cuenta que la misma ya se encuentra aprobada y vigente._x000a_ _x000a_2. Obra civil (todo riesgo) No. 2150 y Obra civil terminada No. 12452: En primero lugar, es preciso informar que el informe adjunto contiene en materia el tramite efectuado frente la Poliza Obra Civil del contrato de concesión entre las paginas 1 a 7, no obstante, es preciso mencionar que actualmente se encuentra en curso el inicio de proceso sancionatorio al respecto, del cual la interventoría mediante comunicado ETSA-SIGA No. 5143.013ANI-OP-0377-2023 con radicado ANI No. 20234090254062 (06/03/2023) presento informe de incumplimiento inicial no obstante requirió ajustes y actualización, que posteriormente dio lugar a ajuste y actualización mediante comunicado ETSA-SIGA No. 5143.013ANI-OP-0857-2023 con radicado ANI No. 20234090601362 (31/05/2023), no obstante teniendo en cuenta la trazabilidad del tema, se requirió una nueva actualización del informe el cual fue allegado por la interventoría mediante comunicado 5143.013ANI-OP-1205-2023 con radicado ANI No. 20234090836822 (27/07/2023)._x000a_ _x000a_Al respecto, se requirio a la interventoría la presentación de un informe unificando lo contenido en los anteriores radicados, el cual fue presentado mediante comunicado 5143.013ANI-OP-1303-2023 con radicado ANI No. 20234090905522 del (12/08/2023), cuya elaboración de solicitud de inicio del Proceso Sancionatorio se encuentra en tramite entre las areas (Juridica - VJ, Financiera - VEJ y Carretera - VEJ)._x000a_ _x000a_Por lo anterior, se solicita mantener la no conformidad al 31 de octubre 2023, frente las Pólizas Obra Civil Nos. 2150 y 12452._x000a_ _x000a_3. RCE No. 802017792 : Tal y como se puede evidenciar en el informe adjunto entre las paginas 8 a 12, mediante radicado ANI No. 20233050307321 del 30 de agosto 2023 (el cual se adjunta para su conocimiento), se encuentran aprobados los siguientes certificados:_x000a_•_x0009_No. 802017792 (certificado No. RE17718)_x000a_•_x0009_No. 802034981 (certificado No. RE17798)_x000a_En consecuencia, el certificado RE17798  como último certificado allegado por el concesionario, se ajusta a las disposiciones legales vigentes sobre la materia conforme a lo indicado en el memorando de la Gerencia Jurídica No. 20237050115423 del 01 de agosto del 2023 y de la gerencia Financiera mediante correo electrónico del 09 de agosto 2023 y los pronunciamientos de la Interventoría con radicados Nos. 20234090408842 y 20234090753132 del 14 de abril y 08 de julio del 2023, respectivamente. Cuya vigencia se encuentra a partir del 09 de febrero 2023 hasta el 09 de febrero 2024._x000a_ _x000a_Por lo anterior, se solicita cierre a la no conformidad frente la Poliza RCE  del contrato de concesión IP No. 001 de 2017 Accesos Norte de Bogotá.&quot;_x000a__x000a_Ante lo que la Oficina de Control Interno respondió:_x000a__x000a_&quot;Con base en la síntesis que se presenta, a agosto 30 de 2023 la situación que originó la No Conformidad estaría superada para la póliza de cumplimiento y para la póliza RCE. Sin embargo, como se indica, la situación no ha sido superada para las pólizas de obra civil, lo que da lugar a prorrogar el plan de mejoramiento de la No Conformidad No. 3828 hasta el 31 de octubre de 2023, según la solicitud._x000a__x000a_Una vez se cumpla la fecha propuesta se evaluará la efectividad de las acciones de mejoramiento implementadas, verificando que todas las pólizas estén vigentes y aprobadas.&quot;_x000a__x000a_Por lo anterior, se prorroga fecha de terminación del plan de mejoramiento hasta el 31/10/2023. En ese momento se verificará la vigencia y aprobación de las diferentes pólizas del contrato de concesión._x000a_ (Daniel Felipe Sáenz Lozano)_x000a__x000a_5/10/2023 Mediante correo electrónico se solicitó a la Líder del Equipo de Coordinación y Seguimiento evidencias del cumplimiento del plan de mejoramiento, teniendo en cuenta que la fecha de terminación se cumple el 31-10-2023. (Daniel Felipe Sáenz Lozano)_x000a__x000a_30/10/2023 _x000a_Mediante correo electrónico se reiteró solicitud a la Líder del Equipo de Coordinación y Seguimiento evidencias del cumplimiento del plan de mejoramiento, teniendo en cuenta que la fecha de terminación se cumple el 31-10-2023. (Daniel Felipe Sáenz Lozano)_x000a__x000a_4/11/2023  -Modificación de fecha- Ante las solicitudes de la OCI, la Líder del Equipo de Coordinación y Seguimiento presentó un informe sobre el estado de las pólizas del contrato de concesión y solicitó cierre de la No Conformidad, ante lo que se asesoró mediante correo electrónico del 03-11-23 lo siguiente:_x000a__x000a_&quot;En síntesis, entendería que el contenido del documento se puede resumir así:_x000a_ _x000a_1._x0009_Póliza de cumplimiento: Pendiente aprobación de la ANI del anexo 21, con el que se amplía el amparo de cumplimiento del contrato._x000a_2._x0009_Póliza de RCE: La póliza aprobada tiene vigencia hasta el 09-02-2024; es decir que a la fecha no hay pendientes al respecto._x000a_3._x0009_Póliza obra civil: Se tiene activo un proceso administrativo sancionatorio al respecto._x000a_ _x000a_El plan de mejoramiento vigente para la No Conformidad es el siguiente:_x000a_ _x000a_1. Dar celeridad en los tiempos de respuesta en el trámite de revisión y aprobación de pólizas de las partes involucradas (Concesionario, Interventoría, ANI) en el marco del procedimiento interno de aprobación y administración de pólizas y demás garantías. 50%_x000a_                                    _x000a_2. Iniciar trámite de proceso de periodo de cura para subsanar el incumplimiento, definiendo periodos máximos de respuesta. 50%_x000a_ _x000a_Lo cual se podría decir que se ha cumplido, dada la gestión que se ha realizado en el proyecto para la revisión y aprobación de pólizas, que ha incluido el uso de esquemas de apremio, como actualmente sucede con la póliza de obra civil._x000a_ _x000a_No obstante, recuerda que posterior a declarar el 100% del cumplimiento de un plan de mejoramiento, la Oficina de Control Interno se debe pronunciar respecto a la efectividad de dicho plan; que pienso que para el presente caso se sustentaría con demostrar que las pólizas aprobadas estén vigentes (como sucede con la póliza de RCE). En ese sentido, pongo a tu consideración solicitar una prórroga del plan de mejoramiento.&quot;_x000a__x000a_Con base en lo anterior, la Líder del Equipo de Coordinación y Seguimiento solicitó prórroga para dar cumplimiento al plan de mejoramiento hasta el 30-03-2024. (Daniel Felipe Sáenz Lozano)_x000a__x000a_6/03/2024 Mediante correo electrónico se solicitó a la Líder del Equipo de Coordinación y Seguimiento del Proyecto evidencias del cumplimiento del plan de mejoramiento. (Daniel Felipe Sáenz Lozano)_x000a__x000a_8/03/2024 Mediante correo electrónico la Líder del Equipo de Coordinación y Seguimiento presentó un informe de estado de las pólizas del contrato de concesión y síntesis del mismo, así:_x000a__x000a_1. Póliza de Cumplimiento: Al respecto es importante aclarar que el Anexo 21 se encuentra aprobado con radicado ANI No. 20233050436261 (02/12/2023), no obstante a la fecha se está a la espera que el concesionario aporte el Anexo 22 y atienda las observaciones presentadas por interventoría al Anexo 23. ( Se propone un plazo de aprobación hasta el 07 de mayo 2024)_x000a__x000a_2. Póliza RCE: Si bien la póliza No. 802034981 vencía el 09 de febrero 2024, es preciso mencionar que a la fecha el concesionario presentó nueva póliza No. 802034981 certificado 0, sobre el cual contiene actualización por IPC2023 y de vigencia, no obstante fue objetado por interventoría. A la fecha se espera que el concesionario atienda las observaciones para dar continuidad al trámite.  (Se propone un plazo de aprobación hasta el 07 de mayo 2024)_x000a__x000a_3. Póliza Obra Civil Sección 1 y 2: A la fecha se continua el trámite de proceso administrativo y estamos a la espera de fijación de audiencia por parte del GIT Sancionatorios, para surtir los trámites a que haya lugar. Para este caso particular, el plazo es indefinido._x000a__x000a_Ante lo que se puso a consideración solicitar una prórroga al cumplimiento del plan de mejoramiento. (Daniel Felipe Sáenz Lozano)_x000a__x000a_1/04/2024 Mediante correo electrónico se reiteró a la Líder del Equipo de Coordinación y Seguimiento del Proyecto acciones frente a la fecha de terminación del plan de mejoramiento. (Daniel Felipe Sáenz Lozano)_x000a__x000a_3/05/2024 Mediante memorando con radicado ANI No. 20241020073823 del 02-05-2024 se hizo solicitud de cumplimiento del plan de mejoramiento. (Daniel Felipe Sáenz Lozano)_x000a__x000a_22/05/2024 Mediante memorando con radicado ANI No. 20243050082063 del 15-05-2024, se solicitó modificación del plan de mejoramiento y se solicitó cierre del mismo, bajo el argumento de la aprobación de las pólizas del contrato de concesión a través del radicado ANI No. 20203060206851 del 22-07-2020. Ante esta solicitud, la Oficina de Control Interno convocó reunión para solucionar inquietudes al respecto para el 28-05-2024. (Daniel Felipe Sáenz Lozano)_x000a__x000a_28/05/2024  -Modificación plan- Se llevó a cabo reunión con el apoyo técnico del Equipo de Coordinación y Seguimiento del Proyecto, con ocasión del memorando interno No. 20243050082063 del 15 de mayo de 2024; definiendo el plan de mejoramiento. (Daniel Felipe Sáenz Lozano)_x000a__x000a_28/05/2024  -Modificación de fecha- Se llevó a cabo reunión con el apoyo técnico del Equipo de Coordinación y Seguimiento del Proyecto, con ocasión del memorando interno No. 20243050082063 del 15 de mayo de 2024; definiendo plan de mejoramiento, así como fecha de terminación._x000d__x000a__x000d__x000a_En la reunión se informa que el proceso administrativo sancionatorio relacionado con la póliza de obra civil continúa en curso y que la Interventoría radicó informe de incumplimiento para el inicio de proceso administrativo sancionatorio relacionado con la póliza de responsabilidad civil extracontractual, según radicado ANI No. 20244090445062 del 23 de abril de 2024._x000d__x000a__x000d__x000a_En ese sentido, debido a que se evidencia gestión frente a esquemas de apremio contra al Concesionario relacionado con las pólizas, se establece 50% de avance en el cumplimiento del plan._x000d__x000a__x000d__x000a_Se espera contar con las pólizas vigentes aprobadas para diciembre de 2024 y así establecer el cumplimiento del plan de mejoramiento. (Daniel Felipe Sáenz Lozano)"/>
    <n v="0.5"/>
    <x v="1"/>
    <m/>
    <m/>
    <m/>
    <d v="2020-07-03T00:00:00"/>
    <n v="1445"/>
    <s v="Auditoría Interna a Proyectos"/>
    <s v="https://anionline.sharepoint.com/:f:/s/PMPMotor/Er5Bru6LDw9KljW0ziXUcfQB7qNKYQyHg61bT31ySyO9GA?e=vNuOEz"/>
  </r>
  <r>
    <n v="3829"/>
    <n v="18"/>
    <x v="7"/>
    <s v="Se revisaron las Entradas y Salidas del Almacén generadas del aplicativo SINFAD y registradas en la vigencia 2019 y las de enero a marzo de 2020, observando que no tienen registrada la imputación contable, lo que dificulta la determinación y trazabilidad del registro contable de los movimientos de Almacén, denotando que se presenta incumplimiento de lo establecido en el numeral 4.2. Comprobantes de Contabilidad, de la Norma de Proceso Contable y Sistema Documental Contable, incorporado por la Contaduría General de la Nación al Régimen de Contabilidad Pública, mediante la Resolución No. 525 del 13 de septiembre de 2016 y modificada mediante la Resolución No. 625 del 28 de diciembre de 2018."/>
    <s v=""/>
    <m/>
    <m/>
    <s v="Financiero"/>
    <s v="GESTIÓN ADMINISTRATIVA Y FINANCIERA"/>
    <x v="5"/>
    <s v="Grupo interno de trabajo administrativo y financiero"/>
    <s v="Yuber Alexander Peña Cárdenas"/>
    <s v="Junio de 2020"/>
    <s v="JUNIO"/>
    <n v="2020"/>
    <m/>
    <m/>
    <s v="Acción correctiva y preventiva"/>
    <s v="Realizar una copia o backup en PDF de los movimientos mensuales de documentos de almacén (Entradas y Salidas). Responsable Diana Rodriguez_x000d__x000a_Cuando se requiera este tipo de reportes de meses o años anteriores se deben generar directamente desde el módulo de SINFAD Contabilidad o pedir copia de los backup de almacén. Responsable Ilban Alfredo Rodriguez_x000d__x000a_Solicitar capacitaciones sobre el SINFAD. Responsable Fabian Ramos"/>
    <s v="14/10/2020"/>
    <d v="2020-12-31T00:00:00"/>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del 23/04/2021 el GIT Administrativa y Financiera suministró las evidencias de las acciones de mejora, así:_x000d__x000a_Para la primera y segunda acción de mejora de hacer backup en PDF de los movimientos mensuales de almacén, se aportaron entradas de Almacén de octubre, noviembre de 2020 observando que tienen registrada la imputación contable; sin embargo, las salidas de Almacén de los meses de octubre y noviembre de 2020 suministradas no contienen la imputación contable, las salidas 3027 y 3028 de marzo de 2021 suministradas, contienen la imputación contable incompleta dado que no tiene la contrapartida._x000d__x000a_Para la tercera acción de solicitar capacitaciones sobre el SINFAD, se remitió correo del 19/02/2021 en la que Almacén solicita al soporte del SINFAD la inducción; se envió correo del 22/02/2021 en la que soporte indica la fecha de realización y los temas a tratar._x000d__x000a_Una vez analizada la evidencia suministrada, el 28/04/2021 y el 07)07)2021 se envió correo al GIT Administrativa y Financiera – Servicios Generales de solicitud de aclaración. (Yuber Alexander Peña Cárdenas)_x000a__x000a_21/07/2021 Mediante correo del 8 de julio de 2021 el GIT Administrativa y Financiera informó que se solicitó un desarrollo a la responsable del soporte del SINFAD, para que se ajusten los reportes acordes a los requerimientos y se enviaron las salidas 3027 y 3028 con la imputación contable._x000d__x000a_Por lo anterior, se dan como cumplidas las acciones de mejora y subsanada la No Conformidad. (Yuber Alexander Peña Cárdenas)"/>
    <n v="1"/>
    <x v="0"/>
    <m/>
    <n v="7"/>
    <n v="2021"/>
    <d v="2020-07-01T00:00:00"/>
    <n v="1447"/>
    <s v="Auditoría Interna"/>
    <m/>
  </r>
  <r>
    <n v="3830"/>
    <n v="19"/>
    <x v="7"/>
    <s v="Se verificaron las conciliaciones de los meses de enero de 2019 (Acta No 854 de 2019) y la conciliación del mes de enero de 2020 (Acta No. 938 de 2020) observando las siguientes diferencias:_x000d__x000a_Acta 854 de 2019 conciliación enero de 2019._x000d__x000a_Diferencia de $3.990.128,96 en la cuenta 1685 Depreciación acumulada de propiedades planta y equipo, de la subcuenta 168507001 Equipo de Comunicación, dado que en la columna “TOTAL ALMACEN” del cuadro “Conciliación Almacén – Contabilidad” se registró el valor de $170.108.700,72 pero el reporte del SINFAD (Estado Mensual de Propiedades Planta y Equipo) de la depreciación elementos para el servicio, del mismo mes, presenta una depreciación acumulada de $166.118.571,76 lo que denota, diferencia entre el saldo de Almacén (SINFAD) y el saldo de Contabilidad (SIIF)._x000d__x000a_Diferencia de $3.187.441,85 en la cuenta 1685 Depreciación acumulada de propiedades planta y equipo, de la subcuenta 168508002 Terrestre, dado que en la conciliación del mes de enero de 2019 en la columna “TOTAL ALMACEN” del cuadro “Conciliación Almacén – Contabilidad” se registró el valor de $993.908.623,36 pero el reporte del SINFAD (Estado Mensual de Propiedades Planta y Equipo) de la depreciación elementos para el servicio, del mismo mes, tiene en esta cuenta una depreciación acumulada de $990.721.181,51 lo que denota diferencia entre el saldo de Almacén (SINFAD) y el saldo de Contabilidad (SIIF)._x000d__x000a_El reporte del SINFAD “Estado Mensual de Propiedades Planta y Equipo” de la depreciación del mes de enero de 2019 de elementos de Almacén 02 presenta movimiento en la cuenta 8315 Bienes y Derechos Retirados de la subcuenta 831510001 Propiedades Planta y Equipo por valor de $1.712.947.408,75 movimiento que no está en el reporte de saldos y movimiento del SIIF Nación del mismo periodo, está partida conciliatoria tampoco se observó en la conciliación del respectivo mes._x000d__x000a_Acta No. 938 de 2020 conciliación mes de enero de 2020._x000d__x000a_En la columna “TOTAL ALMACÉN” del cuadro de Conciliación Almacén – Contabilidad se registró en la subcuenta 834704001 Propiedades Planta y Equipo el valor de $155.312.159,94 valor que difiere de la columna “saldos siguientes” del reporte del SINFAD “Elementos en Servicio – Costo” por valor de $332.709.420,25_x000d__x000a_Diferencia de $20.130,84 en la cuenta 1685 Depreciación acumulada de propiedades planta y equipo, de la subcuenta 1685006001 Muebles y Enseres, dado que en la columna “TOTAL ALMACEN” del cuadro “Conciliación Almacén – Contabilidad” de enero de 2020 se registró el valor de $4.067.891.602,76 el cual difiere del reporte del SINFAD (Estado Mensual de Propiedades Planta y Equipo) de la depreciación elementos para el servicio que tiene  en esta subcuenta el valor de $4.067.871.471,92 lo que denota, diferencia entre el saldo de Almacén (SINFAD) y el saldo de Contabilidad (SIIF)._x000d__x000a_Diferencia de $963.946,48 en la cuenta 1685 Depreciación acumulada de propiedades planta y equipo, de la subcuenta 168507001 Equipo de Comunicación, dado que en la columna “TOTAL ALMACEN” del cuadro “Conciliación Almacén – Contabilidad” de enero de 2020 se registró el valor de $232.991.997,42 el cual difiere del reporte del SINFAD (Estado Mensual de Propiedades Planta y Equipo) de la depreciación elementos para el servicio que tiene  en esta subcuenta el valor de $232.028.050,94 lo que denota, diferencia entre el saldo de Almacén (SINFAD) y el saldo de Contabilidad (SIIF)._x000d__x000a_No se observó partida conciliatoria en el mes de enero de 2020 entre Almacén y Contabilidad por valor de $1.032.750.720,69 dado que en el reporte del SINFAD “Histórico de ajuste por inflación y depreciación elementos para el Almacén 02” se registra este valor en la cuenta 8315 Bienes y Derechos Retirados de la subcuenta 831510001 Propiedades Planta y Equipo, pero que no está en el reporte de saldos y movimientos del SIIF Nación._x000d__x000a__x000d__x000a_Lo anterior, denota inconsistencias en la elaboración de las conciliaciones de los saldos de las cuentas contables del SINFAD y del SIIF Nación entre Almacén y Contabilidad, generando debilidad en el Sistema de Control Interno Contable y que la información contable no represente fielmente ni garantice la razonabilidad de dicha información._x000d__x000a_"/>
    <s v=""/>
    <m/>
    <m/>
    <s v="Financiero"/>
    <s v="GESTIÓN ADMINISTRATIVA Y FINANCIERA"/>
    <x v="5"/>
    <s v="Grupo interno de trabajo administrativo y financiero"/>
    <s v="Yuber Alexander Peña Cárdenas"/>
    <s v="Junio de 2020"/>
    <s v="JUNIO"/>
    <n v="2020"/>
    <m/>
    <m/>
    <s v="Acción correctiva y preventiva"/>
    <s v="Antes que contabilidad integre los documentos al cierre de cada mes, se realizara una copia o backup en PDF de los movimientos mensuales de documentos de almacén con cada uno de los reportes que genera el SINFAD para almacén. Responsable Diana Rodriguez_x000d__x000a_Cuando se requiera este tipo de reportes de meses o años anteriores se deben generar directamente desde el módulo de SINFAD Contabilidad o pedir copia de los backup de almacén. Responsable Ilban Alfredo Rodriguez_x000d__x000a_Solicitar capacitaciones sobre el SINFAD. Responsable Fabian Ramos"/>
    <s v="14/10/2020"/>
    <d v="2020-12-31T00:00:00"/>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23/04/2021 el GIT Administrativo y Financiero suministro los movimientos de Almacén desde septiembre de 2020 hasta marzo de 2021, sin embargo, la OCI solicitó con correo del 28/04/2021 y del 07/07/2021 copia de las conciliaciones entre Contabilidad y Almacén para poder hacer las validaciones y verificaciones. (Yuber Alexander Peña Cárdenas)_x000a__x000a_21/07/2021 Mediante correo del 8 de julio de 2021 el GIT Administrativa y Financiera suministró las conciliaciones entre Almacén y Contabilidad, con las que se realizó verificación de los saldos contables del SINFAD versus los reportes generados del SINFAD y no se observaron diferencias._x000d__x000a_Por lo anterior, las actividades se dan como cumplidas y la No Conformidad subsanada. (Yuber Alexander Peña Cárdenas)"/>
    <n v="1"/>
    <x v="0"/>
    <m/>
    <n v="7"/>
    <n v="2021"/>
    <d v="2020-07-01T00:00:00"/>
    <n v="1447"/>
    <s v="Auditoría Interna"/>
    <m/>
  </r>
  <r>
    <n v="3831"/>
    <n v="20"/>
    <x v="7"/>
    <s v="En la página web de la Entidad, en lo relacionado con indicadores de desempeño, no se evidencian los seguimientos correspondientes al cuarto trimestre de 2019 ni al primer trimestre de 2020, lo cual presuntamente incumple el Literal d) del Artículo 9o. Información mínima obligatoria respecto a la estructura del sujeto obligado de la Ley 1712 de 2014 "/>
    <s v=""/>
    <m/>
    <m/>
    <s v="Planeación"/>
    <s v="SISTEMA ESTRATÉGICO DE PLANEACIÓN Y GESTIÓN"/>
    <x v="7"/>
    <s v="Grupo Interno de Trabajo Planeación"/>
    <s v="Juan Diego Toro Bautista"/>
    <s v="Junio de 2020"/>
    <s v="JUNIO"/>
    <n v="2020"/>
    <m/>
    <m/>
    <s v="Acción correctiva y preventiva"/>
    <s v="Solicitar al Grupo Interno de Trabajo Tecnologías de la Información y las Telecomunicaciones la actualización del instructivo “Actualización de la Página Web e Intranet de la ANI.” versión 2"/>
    <d v="2020-10-07T00:00:00"/>
    <d v="2020-10-31T00:00:00"/>
    <m/>
    <s v="_x000a__x000a_04/09/2020 Actualmente se encuentran trabajando en la elaboración del documento (Juan Diego Toro Bautista)_x000a__x000a_04/09/2020  (Juan Diego Toro Bautista)_x000a__x000a_05/09/2020  (Juan Diego Toro Bautista)_x000a__x000a_25/09/2020 Se aprueba la prórroga. (Juan Diego Toro Bautista)_x000a__x000a_28/09/2020 Modifación de fechaSe aprueba por solicitud del auditor y por correo de fecha (Juan Diego Toro Bautista)_x000a__x000a_28/09/2020 Modificación planSe apruba por solicitud del auditor (Juan Diego Toro Bautista)_x000a__x000a_28/09/2020 Modificación planSe aprueba  (Juan Diego Toro Bautista)_x000a__x000a_09/10/2020 Se constató en la página web y se certifica el cumplimiento de la unidad de medida instructivo GTEC-I-002 Versión 001 Instructivo lineamientos y responsabilidades para la publicación de información en la página web en el link https://www.ani.gov.co/sites/default/files/sig//gtec-i-002_lineamientos_y_responsabilidades_publicacion_pagina_web_v1.pdf (Juan Diego Toro Bautista)"/>
    <n v="1"/>
    <x v="0"/>
    <m/>
    <n v="10"/>
    <n v="2020"/>
    <s v="26/06/2020"/>
    <n v="1452"/>
    <s v="Auditoría Interna"/>
    <m/>
  </r>
  <r>
    <n v="3832"/>
    <n v="21"/>
    <x v="7"/>
    <s v="De conformidad con el artículo 3° del Decreto 1167 de 2016, modificatorio del artículo 2.2.4.3.1.2.12. del Decreto 1069 de 2015, los siguientes asuntos se presentaron al Comité de Conciliación, en un término superior a cuatro (4) meses, a partir de la fecha de pago, para que se adoptara la decisión de iniciar o no el proceso de repetición: i) Resolución 827 de 12 de junio de 2019, y ii) Resolución 1056 de 15 de julio de 2019. "/>
    <s v=""/>
    <m/>
    <m/>
    <s v="Jurídico"/>
    <s v="GESTIÓN JURÍDICA"/>
    <x v="1"/>
    <s v="Grupo interno de trabajo de defensa judicial"/>
    <s v="Martha Guzmán León"/>
    <s v="Junio de 2020"/>
    <s v="JUNIO"/>
    <n v="2020"/>
    <m/>
    <m/>
    <m/>
    <s v="ACCIÓN: 1. Generar lineamientos dirigidos a los apoderados de la Entidad y a los miembros del Comité de Conciliación respecto de la periodicidad de sesiones para someter a estudio la procedencia del ejercicio de la acción de repetición. _x000a_Responsable: Coordinador GIT Defensa Judicial. _x000a_Fecha de cumplimiento: 31/10/2020. _x000a_ACCIÓN 2. Establecer un instrumento de control que contenga alertas del vencimiento de términos para el estudio por parte del Comité de Conciliación y la presentación de la demanda, cuando resulte procedente. _x000a_Responsable: Coordinador GIT Defensa Judicial. _x000a_Fecha de cumplimiento: 30/03/2021. _x000a_ACCIÓN 3. Actualizar el procedimiento de gestión de la acción de repetición. _x000a_Responsable: Coordinador GIT Defensa Judicial. _x000a_Fecha de cumplimiento: 30/03/2021"/>
    <d v="2020-08-31T00:00:00"/>
    <d v="2021-03-31T00:00:00"/>
    <m/>
    <s v="10/08/2020 A través de correo electrónico de 23 de julio de 2020, se informó al Coordinador del GIT Defensa Judicial, que teniendo en cuenta que el “Informe de Seguimiento al cumplimiento de las Acciones de Repetición del 1° de marzo al 30 de mayo de 2020”, se radicó el 30 de junio, el plan se debía remitir a más tardar el jueves 30 de julio de 2020.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31/08/2020 A través de correo de 21 de agosto de 2020, se solicitó al Coordinador del GIT de Defensa Judicial el Plan de Mejoramiento; el cual envió con Memorando 7010107233 de 31 de agosto de 2020:_x000a_ACCIÓN: 1. Generar lineamientos dirigidos a los apoderados de la Entidad y a los miembros del Comité de Conciliación respecto de la periodicidad de sesiones para someter a estudio la procedencia del ejercicio de la acción de repetición. _x000a_Responsable: Coordinador GIT Defensa Judicial. _x000a_Fecha de cumplimiento: 31/10/2020. _x000a_ACCIÓN 2. Establecer un instrumento de control que contenga alertas del vencimiento de términos para el estudio por parte del Comité de Conciliación y la presentación de la demanda, cuando resulte procedente. _x000a_Responsable: Coordinador GIT Defensa Judicial. _x000a_Fecha de cumplimiento: 30/03/2021. _x000a_ACCIÓN 3. Actualizar el procedimiento de gestión de la acción de repetición. _x000a_Responsable: Coordinador GIT Defensa Judicial. _x000a_Fecha de cumplimiento: 30/03/2021_x000a__x000a_13/11/2020 Mediante correo electrónico del 15 de octubre de 2020, sé informó al Coordinador del GIT de Defensa Judicial el estado de la no conformidad. En el Plan de Mejoramiento que se formuló el 31 de agosto de 2020, se estableció para la ACCIÓN 1, fecha de cumplimiento 31 de octubre de 2020; sin embargo, no se enviaron los soportes de cumplimiento del Plan en el término previsto. En consecuencia, la no conformidad está vencida (Martha Guzmán León)_x000a__x000a_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_x000a__x000a_24/12/2020 En cuanto a las acciones de mejoramiento formuladas por el Coordinador del Grupo Interno de Trabajo de Defensa Judicial, para la No conformidad 3832, son las mismas que comprende el Plan de Acción SEPGF-019-Acción Correctiva, que se formuló el 30 de noviembre de 2020, para la No conformidad 3859, con fecha de vencimiento 31 de marzo de 2021. _x000d__x000a_Por lo tanto, se evidencia cumplimiento de la acción para la No conformidad 3832 y se harán las anotaciones correspondientes en el plan de mejoramiento por procesos, con soporte en el &quot;Informe de seguimiento al cumplimiento de las Acciones de Repetición del 2 de octubre al 30 de noviembre de 2020&quot;, del mes de diciembre de 2020.  (Martha Guzmán León)"/>
    <n v="1"/>
    <x v="0"/>
    <m/>
    <n v="12"/>
    <n v="2020"/>
    <s v="26/06/2020"/>
    <n v="1452"/>
    <s v="Auditoría Interna"/>
    <m/>
  </r>
  <r>
    <n v="3833"/>
    <n v="22"/>
    <x v="7"/>
    <s v="Se observó que las órdenes de pago Nos. 13460420, 15813220 y 154149420 cuyo pago se efectúo con traspaso a pagaduría, presentan incumplimiento del pago a beneficiario final, como se establece en los Artículos 2.9.1.2.1 y 2.9.1.2.4 del Decreto 1068 de 2015 “Por medio del cual se expide el Decreto Único Reglamentario del Sector Hacienda y Crédito Público” y tampoco están incluidas en el numeral tercero de la Circular Externa No. 002 de enero de 2018 de las excepciones del pago a beneficiario final; esto porque en las justificaciones entregadas por el GIT Administrativa y Financiera no se anexo la evidencia que soporte la autorización escrita del Ministerio de Hacienda y Crédito Público para realizar el pago a través del mecanismo de traspaso a pagaduría._x000d__x000a_Para la orden de pago 13460420 se anexo el caso No. 28002 del 29 de enero de 2020 a la Línea de Soporte SIIF en el que se indica como solución “Se le indica a la usuaria que debe enviar a validación la cuenta bancaria nuevamente para que la entidad financiera la invalide con causal de rechazo R17 y el sistema le permita vincular cuenta a otro tercero.”, el GIT Administrativa y Financiera aduce que la recomendación del traspaso a pagaduría la realizó la mesa de ayuda vía telefónica, pero no se tiene registro que soporte la recomendación o autorización, además que para no pagar intereses de mora se tomó la determinación de hacer el traspaso a pagaduría. La Oficina de Control Interno considera el incumplimiento toda vez que, para realizar las novedades sobre los cambios de las cuentas para pago a beneficiario final, se deben informar al SIIF con un tiempo determinado para que se realice el cambio correspondiente, procedimiento que no se realizó._x000d__x000a_Respecto de la orden de pago No. 15813220 el GIT Administrativa y Financiera aduce que la omisión del pago a beneficiario final se presentó por error al momento de la constitución de la caja menor._x000d__x000a_En cuanto a la orden de pago No 154149420 el GIT Administrativa y Financiera informa que el error se cometió al momento de elaborar en el SIIF la obligación No. 160820, dado que se tomó el RP 12120 que corresponde al contrato de prestación de servicios No 103 (en liquidación, según justificación) y no el RP 94520 del contrato No 430, ambos contratos del mismo contratista; en reunión virtual del 28 de julio de 2020 se informó que no se le solicitó al contratista el reintegro del dinero, sino que el servidor que cometió el error realizó el reintegro, para luego realizarle la devolución del dinero mediante una la orden de pago No. 154149420 con traspaso a pagaduría; también se aduce que este tipo de procedimiento es legal. Para la Oficina de Control Interno no es procedente la justificación dado que no se anexa la novedad presentada por el GIT Administrativa y Financiera a la Línea de Soporte SIIF en la que se solicite el procedimiento a seguir para solucionar la inconsistencia y la autorización para realizar un pago con traspaso a Pagaduría."/>
    <s v=""/>
    <m/>
    <m/>
    <s v="Financiero"/>
    <s v="GESTIÓN ADMINISTRATIVA Y FINANCIERA"/>
    <x v="5"/>
    <s v="Grupo interno de trabajo administrativo y financiero"/>
    <s v="Yuber Alexander Peña Cárdenas"/>
    <s v="Julio de 2020"/>
    <s v="JULIO"/>
    <n v="2020"/>
    <m/>
    <m/>
    <s v="Acción preventiva"/>
    <s v="Dar cumplimiento con lo establecido en los Artículos 2.9.1.2.1 y 2.9.1.2.4 del Decreto 1068 de 2015 “Por medio del cual se expide el Decreto Único Reglamentario del Sector Hacienda y Crédito Público” y con el numeral tercero de la Circular Externa No. 002 de enero de 2018 de las excepciones del pago a beneficiario final;_x000d__x000a_Solicitar el permiso por escrito al SIIF NACION, que por alguna necesidad se deba realizar un traspaso a pagaduría._x000d__x000a_Solicitar a las Dependencias responsables de los pagos a las Concesionarios, informar de manera oportuna el cambio de las cuentas bancarias._x000d__x000a_Aplicar la guía del SIIF NACION para realizar un reintegro sin que se requiera el proceso de traspaso a pagaduría._x000d__x000a_Las acciones se realizaran a partir del 01/08/2020"/>
    <s v="14/10/2020"/>
    <d v="2020-12-31T00:00:00"/>
    <m/>
    <s v="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s del 14 y 19 de abril de 2021 el GIT Administrativa y Financiera envío las evidencias de las acciones de mejora._x000d__x000a_De la primera acción de mejora, se suministró la autorización dada por el SIIF para realizar pago con traspaso a pagaduría de la orden de pago No 394676820 del 29/12/2020._x000d__x000a_Para la segunda acción de mejora, se suministró el correo del 04/11/2020 con la respuesta sobre la solicitud de la VAF de actualización de los datos (certificaciones bancarias) de los Concesionarios y que cuando se presenten cambios de cuentas bancarias se reporte inmediatamente a la VAF para el trámite ante el MinHacienda._x000d__x000a_Para la tercera acción de mejora, se observó que desde agosto de 2020 en que se inició la ejecución del Plan de Mejoramiento hasta diciembre de 2020 no se presentaron inconsistencias en los reintegros por lo que se aplicó la guía del SIIF para realizar reintegros._x000d__x000a_Por lo anterior, se dan como cumplidas las acciones de mejora y se subsana la No Conformidad. (Yuber Alexander Peña Cárdenas)"/>
    <n v="1"/>
    <x v="0"/>
    <m/>
    <n v="7"/>
    <n v="2021"/>
    <d v="2020-06-08T00:00:00"/>
    <n v="1470"/>
    <s v="Seguimiento Normativo"/>
    <m/>
  </r>
  <r>
    <n v="3834"/>
    <n v="23"/>
    <x v="7"/>
    <s v="Se observó que el comprobante de egreso de caja menor No. 920 del 7 de mayo de 2020 tiene como soporte la factura No 1393 cuya fecha se encuentra repisada, lo que incumple el Numeral 4 del Sistema Documental Contable de la Norma de Proceso Contable y Sistema Documental Contable de la Resolución No. 525 del 13 de septiembre de 2016, que dice:_x000d__x000a_“4 SISTEMA DOCUMENTAL CONTABLE_x000d__x000a_(…)_x000d__x000a_Los hechos económicos se documentan a través de soportes, comprobantes y libros de contabilidad; estos documentos deben cumplir con tres características: autenticidad, integridad y veracidad. Es auténtico un documento cuando existe certeza sobre la persona que lo ha elaborado, manuscrito o firmado. Un documento es íntegro cuando no se encuentra alterado, es decir, cuando no se ha eliminado o adicionado información a la inicialmente establecida en el documento, o cuando no se han modificado los archivos electrónicos. La veracidad de un documento está relacionada con el contenido del mismo, en este sentido, se considera que un documento cumple con esta característica cuando la declaración que contiene corresponde a la realidad. (…)_x000d__x000a_4.4 Prohibiciones relacionadas con los documentos contables._x000d__x000a_En los documentos contables no se puede tachar, mutilar, enmendar, eliminar, alterar las denominaciones y cuantías ni adicionar información a la inicialmente establecida en el documento._x000d__x000a_Si un soporte de contabilidad debe ser corregido, la entidad debe anular el documento inicial y solicitar al tercero que lo expidió uno nuevo o, en el evento en que sea originado internamente, deberá ser reproducido de acuerdo con el procedimiento que para tal efecto se haya definido.&quot;"/>
    <s v=""/>
    <m/>
    <m/>
    <s v="Administrativo"/>
    <s v="GESTIÓN ADMINISTRATIVA Y FINANCIERA"/>
    <x v="5"/>
    <s v="Grupo interno de trabajo administrativo y financiero"/>
    <s v="Yuber Alexander Peña Cárdenas"/>
    <s v="Julio de 2020"/>
    <s v="JULIO"/>
    <n v="2020"/>
    <m/>
    <m/>
    <s v="Acción preventiva"/>
    <s v="Verificar los soportes por parte de la Coordinadora del G.I.T. Administrativo y Financiero antes de realizar el pago de caja menor. Responsable Nelcy Maldonado._x000d__x000a_Desde el área de servicios generales tener autocontrol y con contabilidad se verificará los soportes antes de solicitar y legalizar el reembolso de caja menor. Responsable Fabian Ramos-Contabilidad"/>
    <s v="14/10/2020"/>
    <d v="2020-12-31T00:00:00"/>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del 23/04/2021 el GIT Administrativa y Financiera, suministró los documentos soporte de la legalización definitiva en el mes de diciembre de 2020 de la Caja Menor de Servicios Generales, observando que la caja menor no presentó movimientos (gastos). Se verificaron las facturas del mes de julio de 2020 de la caja menor de Servicios Generales; también se verificaron las facturas suministradas para el cierre definitivo de la caja menor de viáticos, observando que cumplen con lo establecido en el Numeral 4 del Sistema Documental Contable de la Norma de Proceso Contable y Sistema Documental Contable de la Resolución No. 525 del 13 de septiembre de 2016._x000d__x000a_Por lo anterior, se dan como cumplidas las acciones de mejora de propuestas y se da como subsanada la No Conformidad. (Yuber Alexander Peña Cárdenas)"/>
    <n v="1"/>
    <x v="0"/>
    <m/>
    <n v="7"/>
    <n v="2021"/>
    <s v="31/07/2020"/>
    <n v="1417"/>
    <s v="Seguimiento Normativo"/>
    <m/>
  </r>
  <r>
    <n v="3835"/>
    <n v="24"/>
    <x v="7"/>
    <s v="2._x0009_Se observaron inconsistencias y diferencias en la elaboración de las conciliaciones bancarias de los meses de enero a junio de 2020, correspondientes a la cuenta corriente destinada para el manejo de los recursos de la Caja Menor de Servicios Generales del Grupo Bancolombia No. 18878515418, situaciones que pueden generar un inadecuado control para el manejo de los recursos, incumpliendo lo establecido en los Artículos 12, 17 y 18 del Decreto 2768 de 2012 que dicen:_x000d__x000a_“Artículo 12. Registro de Operaciones. Todas las operaciones que se realicen a través de la caja menor deben ser registradas por el responsable de la caja menor en el SIIF Nación. Esto incluye los procesos relacionados con la apertura, ejecución, reembolso y de legalización para el cierre de la caja menor (…)_x000d__x000a__x000d__x000a_Artículo 17. Vigilancia (…)_x000d__x000a__x000d__x000a_Los responsables de las cajas menores deberán adoptar los controles internos que garanticen el adecuado uso manejo de los recursos, independientemente de las evaluaciones y verificaciones que compete adelantar a las oficinas de auditoría o control interno._x000d__x000a_Artículo 18. Responsabilidad. Los funcionarios a quienes se les entregue recursos del Tesoro Público, para constituir cajas menores se harán responsables por el incumplimiento en la legalización oportuna y por el manejo de este dinero.”"/>
    <s v="Incumplimiento normativo"/>
    <m/>
    <m/>
    <s v="Financiero"/>
    <s v="GESTIÓN ADMINISTRATIVA Y FINANCIERA"/>
    <x v="5"/>
    <s v="Grupo interno de trabajo administrativo y financiero"/>
    <s v="Yuber Alexander Peña Cárdenas"/>
    <s v="Julio de 2020"/>
    <s v="JULIO"/>
    <n v="2020"/>
    <m/>
    <m/>
    <s v="Acción correctiva y preventiva"/>
    <s v="1._x0009_Realizar la revisión documental asociada a la caja menor. Responsable la Coordinación GIT Administrativa y Financiera, fecha de cumplimiento 31/12/2021)_x000a_2._x0009_Realizar solicitud al área contable para capacitar al cuentadante en temas relacionados con el manejo de las cajas menores de la Agencia. Responsable la Coordinación el GIT Administrativa y Financiera, fecha de cumplimiento 31/08/2021) _x000a_3._x0009_Actualizar el Procedimiento de Administración de Caja menor incluyendo los controles necesarios. Responsable Marisabel Londoño, fecha de cumplimiento 30/09/2021)"/>
    <s v="14/10/2020"/>
    <d v="2021-12-31T00:00:00"/>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del 23/04/2021 el GIT Administrativa y Financiera informó que requería apoyo de la OCI para reformular el Plan de Mejoramiento._x000a_Mediante correo del 28/04/2021 y del 07/07/2021 la OCI informó que las acciones propuestas en el PMP ya estaban vencidas y que cuando se requiere realizar ajustes al PMP estos se realicen antes del vencimiento de las acciones de mejora; respecto de la reformulación del PMP se solicita informar la fecha prevista para reformular el Plan y envío a la OCI para realizar las modificaciones respectivas en la matriz del PMP. (Yuber Alexander Peña Cárdenas)_x000a__x000a_21/07/2021 Se citó a mesa de trabajo para reformulación del Plan de Mejoramiento para el 16 de julio de 2021 por solicitud del Git Administrativa y Financiera mediante correo del 8 de julio de 2021 y en la reunión el GIT Administrativa y Financiera se comprometió a suscribir la reformulación del plan para finales del mes de julio de 2021. (Yuber Alexander Peña Cárdenas)_x000a__x000a_29/07/2021 Mediante correo el auditor solicita la reformulación del plan de mejora y en virtud de ello se deja como fecha de cumplimiento la fecha más lejana, es decir, 31 de diciembre de 2021.  (Juan Diego Toro)_x000a__x000a_25/01/2022 Mediante correo del 25/01/2022 se solicitó al GIT Administrativa y Financiera enviar los soportes del cumplimiento de las acciones de mejora. (Yuber Alexander Peña Cárdenas)_x000a__x000a_14/02/2022 Mediante correo electrónico del 07/02/2022 el GIT Administrativa y Financiera suministró las evidencias de las acciones de mejora, así:_x000d__x000a_Actividad 1 y 2 se da como realizada, dado que se suministró el acta No. 001 del 12/08/2021 de capacitación de la caja menor de Servicios Generales, de los temas procedimiento para registros caja menor, registro 4X1000 y conciliación bancaria._x000d__x000a_La actividad 3 se da como realizada, dado que se suministró el procedimiento GADF-P-008 Manejo de Caja Menor, en versión 4 con fecha de actualización del 30/11/2021 ajustando el objetivo, el alcance, las actividades y los responsables del procedimiento._x000d__x000a_Se da como subsanada la No Conformidad. (Yuber Alexander Peña Cárdenas)"/>
    <n v="1"/>
    <x v="2"/>
    <m/>
    <n v="2"/>
    <n v="2022"/>
    <s v="31/07/2020"/>
    <n v="1417"/>
    <s v="Seguimiento Normativo"/>
    <s v="https://anionline.sharepoint.com/:f:/s/PMPMotor/Epcn5baqLSRMpxgDTJzwkx0BkFteCjkohBGoNttpRLmO6w?e=6yWXm3"/>
  </r>
  <r>
    <n v="3836"/>
    <n v="25"/>
    <x v="7"/>
    <s v="3._x0009_Se observó inconsistencia y debilidad en la ejecución del arqueo de caja menor de Servicios Generales realizado por el área Contable de la ANI toda vez que, el saldo de la cuenta corriente del arqueo por valor de $4.570.428,50 dice que es del 28 de febrero de 2020 y no del 2 de marzo de 2020 que es la fecha de ejecución del arqueo._x000d__x000a_Por otra parte, el valor de $4.385.692,50 de la casilla “saldos bancos registrados en SIIF” se tomó del reporte del SIIF con fecha de generación del 27 de febrero de 2020 y no la fecha en que se ejecutó el arqueo que fue el 2 de marzo de 2020."/>
    <s v=""/>
    <m/>
    <m/>
    <s v="Financiero"/>
    <s v="GESTIÓN ADMINISTRATIVA Y FINANCIERA"/>
    <x v="5"/>
    <s v="Grupo interno de trabajo administrativo y financiero"/>
    <s v="Yuber Alexander Peña Cárdenas"/>
    <s v="Julio de 2020"/>
    <s v="JULIO"/>
    <n v="2020"/>
    <m/>
    <m/>
    <s v="Acción preventiva"/>
    <s v="Revisar que los arqueos estén firmados el mismo día que se realicen, de igual forma se tomaran los soportes del SIIF y bancos de acuerdo con las fechas que fueron generados y en la fecha que se realiza el arqueo. Responsable William Olarte_x000a__x000a_Elaboración de un cuarto de datos para la verificación de los arqueos. Responsable William Olarte"/>
    <s v="14/10/2020"/>
    <d v="2021-04-30T00:00:00"/>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27/04/2021 Mediante Memorando No 20214000065013 del 23/04/2021 el GIT Administrativa y Financiera propuso nuevo plan de mejoramiento y con el Memorando 20211020066103 del 26/04/2021 la OCI informó al GIT Administrativa y Financiera que se procederá a realizar el ajuste del Plan de Mejoramiento. (Yuber Alexander Peña Cárdenas)"/>
    <n v="1"/>
    <x v="0"/>
    <m/>
    <s v="abril"/>
    <n v="2021"/>
    <s v="31/07/2020"/>
    <n v="1417"/>
    <s v="Seguimiento Normativo"/>
    <m/>
  </r>
  <r>
    <n v="3837"/>
    <n v="26"/>
    <x v="7"/>
    <s v="No se evidenció que la ANI haya hecho efectivos los pagos mensuales a la interventoría Unión Temporal 4G desde abril de 2018, exceptuando el mes de octubre de 2018, lo cual contraviene lo establecido en el inciso (d) de la cláusula 1.4 del contrato de interventoría No. 450 de 2015, según el cual “La Agencia tendrá un plazo máximo de hasta dos (02) meses a partir de que se cumplan las condiciones para llevar a cabo los trámites pertinentes y dar las instrucciones necesarias para el pago del Interventor ante la Fiducia que maneja el Fideicomiso del Contrato de Concesión (…)”."/>
    <s v=""/>
    <m/>
    <m/>
    <s v="Administrativo"/>
    <s v="GESTIÓN CONTRACTUAL Y SEGUIMIENTO DE PROYECTOS DE INFRAESTRUCTURA DE TRANSPORTE"/>
    <x v="0"/>
    <s v="Santander de Quilichao-Popayán."/>
    <s v="Daniel Felipe Sáenz Lozano"/>
    <s v="Agosto de 2020"/>
    <s v="AGOSTO"/>
    <n v="2020"/>
    <m/>
    <m/>
    <s v="Acción correctiva"/>
    <s v="1. Otrosí No 5. Disponibilidad de recursos. 25%_x000d__x000a_2. Mesas de trabajo para establecer el procedimiento para pago. 25%_x000d__x000a_3. Acuerdo de pago. 25%_x000d__x000a_4. Pago del mandamiento ejecutivo. 25%_x000d__x000a_"/>
    <s v="28/09/2020"/>
    <d v="2020-12-15T00:00:00"/>
    <m/>
    <s v="_x000a__x000a_28/09/2020 El 25 de septiembre de 2020 se recibió propuesta de plan de mejoramiento a través de correo electrónico, el cual se ajustó a partir de recomendaciones de la Oficina de Control Interno. Asimismo, se evidenció que el 6 de agosto de 2020 se suscribió el otrosí No. 5 al contrato de concesión No. 011 de 2015, que en su cláusula séptima establece obligaciones de las partes con relación a los pagos de interventoría. Por lo anterior, establece un avance del 25%. (Daniel Felipe Sáenz Lozano)_x000a__x000a_15/10/2020 Mediante correo electrónico del 15 de octubre de 2020 se solicitó a la Supervisión evidencias del cumplimiento de las acciones pendientes del plan de mejoramiento, el cual tiene 31 de octubre de 2020 como fecha de terminación. (Daniel Felipe Sáenz Lozano)_x000a__x000a_20/10/2020 Mediante correo electrónico la Supervisión presentó avance en la gestión para superar la causa que dio lugar a la formulación de la No Conformidad, así:_x000d__x000a__x000d__x000a_&quot;Teniendo en cuenta que son varios los trámites que se deben llevar a cabo para el pago de la deuda, las siguientes son las actuaciones realizadas hasta el momento y las opciones que se han planteado en conjunto entre la Agencia, el concesionario, la interventoría y la fiducia para llevar a cabo el reconocimiento de las facturas restantes:  _x000d__x000a_ _x000d__x000a_• En cuanto a las facturas que se encontraban causadas en la fiducia (noviembre y diciembre de 2018 y enero 2019), la Agencia autorizó su pago a través de los oficios No.20203060277091 del 22 de septiembre, No.20203060276511 del 21 de septiembre y No.20203060279031 del 23 de septiembre de 2020, respectivamente.  _x000d__x000a_• Respecto de las facturas incluidas dentro del proceso ejecutivo interpuesto por la Unión Temporal 4G en contra de la ANI, esto es las correspondientes a los meses de abril, mayo, junio y julio 2018, es preciso indicar que la solicitud de la Agencia, a la fiducia, para realizar el trámite de pago se encuentra actualmente en firmas.  _x000d__x000a_• Frente a las facturas no causadas, (agosto, septiembre 2018, febrero-septiembre 2019) el concesionario, de conformidad con lo acordado el día 19 de octubre de 2020, procederá a remitir un documento en el que planteará una propuesta que no implique el cambio de facturación por la interventoría.  _x000d__x000a_• Las facturas de octubre, noviembre y diciembre de 2019, que no fueron expedidas por la interventoría en esa anualidad, procedieron a ser anuladas y expedidas nuevamente para su trámite, por lo que fueron radicadas en la Agencia el 15 de octubre de 2020 con el No.  20204091022612, las cuales se encuentran en revisión por parte de la Vicepresidencia de Gestión Contractual.  _x000d__x000a_• Las facturas de enero a julio de 2020 fueron cambiadas por la interventoría en atención a las observaciones realizadas por la Agencia y radicadas nuevamente con el No. 20204091022712 el 15 de octubre de 2020, por lo que se encuentran en revisión por parte de la Vicepresidencia de Gestión Contractual.&quot;_x000d__x000a__x000d__x000a_A pesar de que el reporte presentado demuestra gestión para subsanar la No Conformidad, a la fecha no se evidencia que la causa que la originó se haya eliminado. En este sentido, mediante correo electrónico se solicitó a la Supervisión proponer una nueva fecha de terminación de las acciones de mejoramiento pendientes. (Daniel Felipe Sáenz Lozano)_x000a__x000a_22/10/2020  -Modificación de fecha- Mediante correo electrónico del 22 de octubre de 2020 la Supervisión informa que, si bien continúan avanzando parcialmente en los pagos a Interventoría, la totalidad de la deuda depende de una gestión tripartita y trámites que no son expeditos; por lo cual, se propone 15-12-2020 como fecha de terminación del plan de mejoramiento. (Daniel Felipe Sáenz Lozano)_x000a__x000a_03/12/2020 Mediante correo electrónico del 3 de diciembre de 2020 se solicitaron evidencias de cumplimiento del plan de mejoramiento, cuya terminación se tiene prevista para diciembre de 2020. (Daniel Felipe Sáenz Lozano)_x000a__x000a_17/12/2020 Se recibió la comunicación con radicado ANI No. 20203060157103 del 16 de diciembre de 2020, mediante la cual la Supervisión demostró cumplimiento del plan de mejoramiento ya que en noviembre de 2020 se efectuaron los pagos del mandamiento ejecutivo (incluidos intereses moratorios), correspondientes a la gestión de la Interventoría en abril, mayo, junio y julio de 2018. Entre octubre y diciembre de 2020 se ejecutaron los demás pagos pendientes de las vigencias 2018 y 2019._x000d__x000a__x000d__x000a_Respecto a los pagos de 2020, la Supervisión demostró que la Interventoría presentó las facturas en octubre y diciembre de 2020; razón por la cual, los trámites de pago se encuentran dentro de los términos establecidos contractualmente._x000d__x000a__x000d__x000a_Lo anterior demuestra que se dio cumplimiento al plan de mejoramiento y que se atacó la causa que dio lugar a la No Conformidad señalada a la Supervisión del proyecto Popayán – Santander de Quilichao en la auditoría técnica realizada en los meses de julio y agosto de 2020; razón por la cual, se procede a dar cierre a la misma. Cierre notificado mediante memorando No. 20201020158723 del 17 de diciembre de 2020. (Daniel Felipe Sáenz Lozano)"/>
    <n v="1"/>
    <x v="0"/>
    <m/>
    <n v="12"/>
    <n v="2020"/>
    <s v="28/08/2020"/>
    <n v="1389"/>
    <s v="Auditoría Interna a Proyectos"/>
    <m/>
  </r>
  <r>
    <n v="3838"/>
    <n v="27"/>
    <x v="7"/>
    <s v="No se evidenció que para la vigencia 2019 la Interventoría haya medido semestralmente la retroreflectividad de la señalización vertical y horizontal del corredor vial Popayán – Santander de Quilichao, requerida para verificar el cumplimiento de los niveles de servicio E11 y E12 definidos en la sección 3.3.1 del Apéndice Técnico 2 del contrato de concesión No. 11 de 2015."/>
    <s v=""/>
    <m/>
    <m/>
    <s v="Técnico"/>
    <s v="GESTIÓN CONTRACTUAL Y SEGUIMIENTO DE PROYECTOS DE INFRAESTRUCTURA DE TRANSPORTE"/>
    <x v="0"/>
    <s v="Santander de Quilichao-Popayán."/>
    <s v="Daniel Felipe Sáenz Lozano"/>
    <s v="Agosto de 2020"/>
    <s v="AGOSTO"/>
    <n v="2020"/>
    <m/>
    <m/>
    <s v="Acción correctiva"/>
    <s v="1. Medición de retroreflectividad vertical de los 77 Km del corredor, previsto para el periodo 10 al 15 de noviembre de 2020. 50%_x000d__x000a_2. Medición de retroreflectividad2 horizontal de los 77 Km del corredor, previsto a partir del 15 de enero de 2021. 50%_x000d__x000a_"/>
    <s v="28/09/2020"/>
    <d v="2021-03-31T00:00:00"/>
    <m/>
    <s v="_x000a__x000a_28/09/2020 El 24 de septiembre de 2020 se recibió propuesta de plan de mejoramiento a través de correo electrónico, el cual se retroalimentó por parte de la Oficina de Control Interno. (Daniel Felipe Sáenz Lozano)_x000a__x000a_24/11/2020 Mediante correo electrónico del 23 de noviembre de 2020 la Supervisión remitió copia del informe presentado por la Interventoría con relación a los avances que ha tenido la medición de retroreflectividad horizontal, radicado en la Entidad por a través de la comunicación ANI No. 20204091158722 del 18 de noviembre de 2020. Al respecto se solicitaron aclaraciones y complementos mediante correo electrónico del 24 de octubre de 2020. (Daniel Felipe Sáenz Lozano)_x000a__x000a_27/11/2020 Una vez solucionadas las inquietudes por parte de la Supervisión, el 27 de noviembre de 2020, por medio de radicado ANI No. 20201020366331 del 27 de noviembre de 2020, se envió solicitud a la Interventoría de evidencias adicionales para certificar el cumplimiento de la segunda acción de mejoramiento (demarcación horizontal), así como avances respecto a la primera acción de mejoramiento (señalización vertical). (Daniel Felipe Sáenz Lozano)_x000a__x000a_15/12/2020 Mediante correo electrónico del 14 de diciembre de 2020 la Supervisión envió a la Oficina de Control Interno copia de la comunicación con radicado ANI No. 20204091248592 del 10 de diciembre de 2020, por medio del cual se demostró cumplimiento del plan de mejoramiento y que se atacó la causa que dio lugar a la no conformidad, asociada a la ausencia de mediciones de retroreflectividad horizontal y vertical por parte de la Interventoría. El cierre de la no conformidad se notificó mediante oficio No. 20201020386431 del 15 de diciembre de 2020. (Daniel Felipe Sáenz Lozano)"/>
    <n v="1"/>
    <x v="0"/>
    <m/>
    <n v="12"/>
    <n v="2020"/>
    <s v="28/08/2020"/>
    <n v="1389"/>
    <s v="Auditoría Interna a Proyectos"/>
    <m/>
  </r>
  <r>
    <n v="3839"/>
    <n v="28"/>
    <x v="7"/>
    <s v="En cuanto al reconocimiento de Eventos Eximentes de Responsabilidad (EER), no se evidenció que la ANI manifestara si acepta o no la ocurrencia del Evento Eximente de Responsabilidad por la emergencia sanitaria COVID-19 notificado por el Concesionario el 7 de abril de 2020, dentro de los 15 días siguientes a la notificación; sin embargo, este término está reglamentado en la parte general del contrato de concesión, sección 14.2(d)(iii), según se cita a continuación: _x000d__x000a__x000d__x000a_(…) Una vez efectuada la Notificación dentro del término indicado en la sección 14.3(c)(ii) anterior, la Parte notificada deberá, dentro de los quince (15) Días siguientes a dicha Notificación, expresar si acepta, o no, la ocurrencia del Evento Eximente de Responsabilidad (…)"/>
    <s v="Deficiencias en gestión institucional y/o interinstitucional"/>
    <m/>
    <m/>
    <s v="Técnico"/>
    <s v="GESTIÓN CONTRACTUAL Y SEGUIMIENTO DE PROYECTOS DE INFRAESTRUCTURA DE TRANSPORTE"/>
    <x v="4"/>
    <s v="IP Malla Vial del Meta"/>
    <s v="Adriana Barrios Rodríguez"/>
    <s v="Agosto de 2020"/>
    <s v="AGOSTO"/>
    <n v="2020"/>
    <m/>
    <m/>
    <s v="Acción correctiva y preventiva"/>
    <s v="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_x000d__x000a__x000d__x000a_ _x000d__x000a__x000d__x000a_Al respecto la Agencia Nacional de Infraestructura y los representantes legales de las sociedades concesionarias viales acordaron adelantar mesas de trabajo con la mediación y moderación de la Cámara Colombiana de la Infraestructura, con el propósito de identificar las afectaciones comunes que pudieran tener un tratamiento transversal para mitigar los impactos de la emergencia sanitaria en la ejecución de los contratos de concesión. _x000d__x000a__x000d__x000a_Las Partes acordaron metodológicamente iniciar las negociaciones en relación con el acuerdo sobre la configuración de un evento eximente de responsabilidad, para lo cual definieron la necesidad de referirse a los siguientes asuntos: (i) obligaciones afectadas, (ii) plazo de suspensión del cumplimiento de las obligaciones afectadas, (iii) costos ociosos, (iv) costos por desmovilización y reinicio de actividades, (v) costos asociados a la implementación de protocolos de bioseguridad, (vi) menores rendimientos, y (vii) mayor permanencia en obra, entre otros. _x000d__x000a__x000d__x000a_La ANI y los Concesionarios han convenido, en aras de dar aplicación oportuna a los acuerdos alcanzados, suscribir un acuerdo que permita materializar inmediatamente su contenido y efectos. En todo caso, en atención a que la mesa de discusión permanece activa en relación con otras materias relacionadas con el COVID-19 y acordaron buscar un acuerdo integral frente a las afectaciones generadas por esta pandemia, reconociendo y entiendo que solo los suscribientes del presente documento podrán ser beneficiarios de posteriores acuerdos que se alcancen. (50%) "/>
    <s v="28/10/2020"/>
    <s v="31/12/2024"/>
    <m/>
    <s v="_x000a__x000a_8/10/2020 El 6 de octubre de 2020 se envió correo electrónico a a la supervisión solicitando el Plan de Mejoramiento, a lo cual se obtuvo respuesta evidenciando que se definió dicho Plan en el Comité de Contratación y Conciliación llevado a cabo el 2 de octubre, como resultado del comité enviarán el Plan de Mejoramiento a través de memorando. (Adriana Barrios Rodríguez)_x000a__x000a_28/10/2020 El 21 de octubre se recibió un oficio por parte de la Supervisión con radicado ANI 20205000129903 formulando el Plan de Mejoramiento para esta no conformidad, al cual se dio respuesta a través de la comunicación del 20201020132503 del 27 de octubre estableciendo como fecha de finalización del PM el 30 de julio de 2021 (Adriana Barrios Rodríguez)_x000a__x000a_21/07/2021  -Modificación de fecha- Mediante correo electrónico del 19 de julio de 2021 se hace solicitud de prorroga, análisis al respecto se puede consultar en la respuesta dada por la Oficina de Control Interno a través del memorando No. 20211020101573 del 21/07/2021. (Adriana Barrios Rodríguez)_x000a__x000a_09/12/2021  -Modificación de fecha- Mediante comunicación con radicado ANI No. 20211020159643 del 07/12/2021 se atendió solicitud de prórroga hecha por la Supervisión a través de comunicación con radicado ANI No. 20215000158643 del 03/12/2021. (Adriana Barrios Rodríguez)_x000a__x000a_19/01/2022  -Modificación de fecha- Se recibió el memorando 20215000174613 del 29 de diciembre de 2021, a través del cual se solicita prórroga hasta el 31 de diciembre de 2022 para dar cumplimiento a las acciones de mejoramiento, con fundamento en la gestión que se adelanta desde la ANI frente a los tiempos de atención de solicitudes de EER en la ejecución de proyectos carreteros. La Oficina de Control Interno se pronunció favorablemnte a través de memorando con radicado ANI No. 20221020016113 del 19 de enero de 2022.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 de marzo de 2023, la Vicepresidencia Ejecutiva informó:_x000d__x000a__x000d__x000a_&quot;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_x000d__x000a__x000d__x000a_Actualmente, dicha propuesta está en revisión al interior de la Agencia Nacional de Infraestructura._x000d__x000a__x000d__x000a_Fecha de cumplimiento propuesta: 31-12-2023&quot; (Adriana Barrios Rodríguez)_x000a__x000a_4/04/2023 Lo anterior se reportó a la Vicepresidencia Ejecutiva a través del memorando ANI No. 20231020050923 del 04-04-2023. (Adriana Barrios Rodríguez)_x000a__x000a_13/12/2023 Se realiza seguimiento de avance en el plan de mejoramiento de la No conformidad por correo electrónico. (Adriana Barrios Rodríguez)_x000a__x000a_21/12/2023  -Modificación de fecha- Mediante correo electrónico del 21/12/2023, el Líder del Equipo de Supervisión informó:_x000d__x000a__x000d__x000a_&quot;(...) Teniendo en cuenta la solicitud de informar sobre el estado de avance de las acciones de mejoramiento correspondientes a la No Conformidad 3839 del Plan de Mejoramiento por Procesos de la Entidad, que define en términos generales los tiempos de tramite a los Eventos Eximentes de responsabilidad, se informa:_x000d__x000a_ _x000d__x000a_1._x0009_La no conformidad 3839 tiene en su alcance la modificación de condiciones tipo a los contratos de concesión, por tanto, es una decisión colegiada e institucional._x000d__x000a_ _x000d__x000a_2._x0009_Para la No Conformidad No. 3839 se planteo un Plan de Mejoramiento , en los siguientes términos:  _x000d__x000a_ _x000d__x000a_“…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_x000d__x000a__x000d__x000a_ _x000d__x000a_2._x0009_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 20215000195131 del 29 de junio de 2021.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del 10 de marzo de 2023, en el cual remite la propuesta para proceder con la modificación mencionada._x000d__x000a_ 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Por lo anterior, se establece 31/12/2024 como fecha de terminación del plan de mejoramiento._x000d__x000a_ (Adriana Barrios Rodríguez)"/>
    <n v="0.5"/>
    <x v="1"/>
    <m/>
    <m/>
    <m/>
    <d v="2020-09-03T00:00:00"/>
    <n v="1383"/>
    <s v="Auditoría Interna a Proyectos"/>
    <s v="https://anionline.sharepoint.com/:f:/s/PMPMotor/ErXLZe2u6xhEm6rbTX0D6G4BqNEVCBjIaLJH9SE5_D_u1w?e=eSRiXj"/>
  </r>
  <r>
    <n v="3840"/>
    <n v="29"/>
    <x v="7"/>
    <s v="No se evidenció que los equipos de grabación de la Interventoría instalados en todos los peajes de la Concesión estén disponibles para ser accedidos en tiempo real de manera remota, sin embargo, esta es una de sus obligaciones contractuales, consignada en la sección 5.3.3 (e) del Plan de Cargas de Trabajo del Contrato de Interventoría No. 251 de 2015 Según se cita a continuación: 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 _x000d__x000a_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  "/>
    <s v="Deficiencias técnicas en corredor vial"/>
    <m/>
    <m/>
    <s v="Técnico"/>
    <s v="GESTIÓN CONTRACTUAL Y SEGUIMIENTO DE PROYECTOS DE INFRAESTRUCTURA DE TRANSPORTE"/>
    <x v="4"/>
    <s v="IP Malla Vial del Meta"/>
    <s v="Adriana Barrios Rodríguez"/>
    <s v="Agosto de 2020"/>
    <s v="AGOSTO"/>
    <n v="2020"/>
    <m/>
    <m/>
    <s v="Acción correctiva"/>
    <s v="1. Indagar y solicitar a empresas operadoras del sector de la tecnología en la región conceptos técnicos y financieros; que permitan la viabilidad de la instalación del montaje técnico requerido, para la conexión inalámbrica y remota con las videocámaras en las estaciones de peaje y pesaje (tiempo real) de acuerdo a lo requerido por el cliente. - Seguimiento 30 de enero de 2021 (20%). 2. Realizar análisis respectivo por parte de las directivas y gerencia administrativa, de acuerdo con los conceptos y cotizaciones recibidas de las empresas que presten el servicio en las zonas donde se encuentran las estaciones de peaje del Proyecto, verificar los conceptos técnicos y financieros allegados, con base en la viabilidad para la instalación del montaje técnico y electrónico requerido, que permita la sincronización para la visualización en tiempo real de las estaciones de peaje con la pagina web de la UTM. En el caso de que los conceptos solicitados den como resultado una inviabilidad técnica o financiera para: una, algunas o todas las cinco (05) estaciones de peaje; se tomará como acción correctiva por parte de la Interventoría, un mecanismo alternativo mediante el cual se permita el acceso al registro fílmico de las videocámaras. - Seguimiento 15 de febrero de 2021. (20%) 3. Conforme al estudio previo sobre la viabilidad técnica y financiera, realizar la contratación de una empresa encargada de realizar el montaje técnico requerido y la conexión web, para sincronizar la visualización en tiempo real y de forma remota en las estaciones de peaje. Con base en los conceptos técnicos y financieros inviables, la Interventoría colocará a disposición el medio técnico idóneo para permitir el acceso a la ANI, a fin de que se pueda realizar la revisión al registro fílmico almacenado en los discos duros de la UTM de forma remota, el registro fílmico se pondrá a disposición cada ocho días calendario. - Seguimiento 30 de marzo de 2021. (20%)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para lo cual el área de Sistemas de la UTM en coordinación con el área de aforos y recaudo realizará el seguimiento respectivo: sobre el transporte de los discos duros, el descargue de la información (registro fílmico), y habilitación técnica y remota para consulta por parte de la ANI. - Seguimiento 30 de agosto de 2021. (20%) 5. Tomar las acciones pertinentes con el Área de Sistemas de la Interventoría con el fin de resolver posibles inconvenientes y permitir la conexión remota y en tiempo real. - Seguimiento 30 de septiembre de 2021. (20%)."/>
    <d v="2020-10-08T00:00:00"/>
    <s v="30/07/2025"/>
    <m/>
    <s v="_x000a__x000a_28/10/2020  -Modificación plan- Mediante comunicación con radicado ANI No. 20201020325941 del 27-10-2020 la Oficina de Control Interno se pronunció sobre solicitud de la Interventoría respecto a la modificación del plan de mejoramiento. (2020)_x000a__x000a_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_x000a__x000a_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_x000a__x000a_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1/12/2020  -Modificación de fecha- Se modifica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_x000a__x000a_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un avance del 60%, y se queda a la espera de la nueva fecha de finalización del plan de mejoramiento. (Adriana Barrios Rodríguez)_x000a__x000a_06/07/2021  -Modificación de fecha- Se ajusta fecha de terminación con base en los argumentos descritos en el memorando con radicado ANI No. 20215000094243 del 1 de julio de 2021. (Adriana Barrios Rodríguez)_x000a__x000a_14/07/2021  -Modificación plan- Se modifican fechas de terminación de las acciones de mejoramiento 4 y 5, con base en solicitud hecha por medio de radicado ANI No. 20215000094243 del 1 de julio de 2021. (Adriana Barrios Rodríguez)_x000a__x000a_15/07/2021 Se responde a la supervisión e interventoría con el memorando 20211020099173 del 15 de julio de 2021, cambiando las fechas de seguimiento de las acciones de mejoramiento 4 y 5 estableciendo como nueva fecha de finalización el 30 de septiembre de 2021 (Adriana Barrios Rodríguez)_x000a__x000a_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ontinua en el avance del 60%. (Adriana Barrios Rodríguez)_x000a__x000a_09/11/2021  -Modificación de fecha- Mediante correo electrónico del 08/11/2021 la Interventoría indicó &quot;(...)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quot;; lo que da lugar a prorrgar la fecha de terminación del plan de mejoramiento hasta el 30/11/2021. (Adriana Barrios Rodríguez)_x000a__x000a_09/12/2021  -Modificación de fecha- Mediante comunicación con radicado ANI No. 20211020159633 del 07/12/2021, la Oficina de Control Interno aceptó solicitud de prórroga del plan de mejoramiento hecha por la Supervisón a través de comunicación con radicado ANI No. 20215000158663 del 03/12/2021. (Adriana Barrios Rodríguez)_x000a__x000a_9/12/2021 La Supervisión remitió la comunicación 20215000158663 anexando el oficio de la Interventoría 20214091392912 en donde se evidenció el avance en el plan de mejoramiento por lo que la OCI a través del memorando 20211020159633 del 7 de diciembre de 2021 comunicó el avance en el 80% y modificó su fecha de finalización. (Adriana Barrios Rodríguez)_x000a__x000a_11/07/2022  -Modificación de fecha- En el memorando 20225000081523 la Supervisión remitió la solicitud de la Interventoría de ampliar el plazo de la No Conformidad para el 30 de julio de 2025 teniendo en cuenta las modificaciones en el cronograma de ejecución del cronograma del proyecto, a lo cual la OCI con memorando 20221020083303 del 7 de julio de 2022 dio respuesta estableciendo el plazo solicitado. (Adriana Barrios Rodríguez)_x000a__x000a_5/09/2023 Se recibió memorando de la Supervisión con radicado ANI N. 20235000131913 del 4 de septiembre de 2023 en donde se reportaron los avances de la interventoría remitidos con oficio con radicado ANI N. 20234090911192 del 14 de agosto de 2023, en donde la Interventoría reportó la existencia de una empresa operadora de internet en el peaje Yucao con la cual es posible hacer la conexión por lo que se comunica que la OCI queda a la espera si es posible finalizar la gestión en la vigencia 2023, lo cual se comunica mediante memorando N. 20231020132283 del 5 de septiembre de 2023. (Adriana Barrios Rodríguez)_x000a__x000a_13/12/2023 Se recibió el memorando 20235030181103 del 1 de diciembre de 2023 en donde se demostró que todos los peajes de la concesión cuentan con cámaras independientes de la interventoría con transmisión en tiempo real, por lo que se procede a establecer el plan de mejoramiento cumplido y se comunica mediante memorando 20231020185443 del 7 de diciembre de 2023 por parte de la OCI. (Adriana Barrios Rodríguez)"/>
    <n v="1"/>
    <x v="2"/>
    <m/>
    <n v="12"/>
    <n v="2023"/>
    <d v="2020-09-03T00:00:00"/>
    <n v="1383"/>
    <s v="Auditoría Interna a Proyectos"/>
    <s v="https://anionline.sharepoint.com/:f:/s/PMPMotor/Enap8mtYae9Bg7wauYVyD8kBfsViOXC5z4mz2EgwxNg5zw?e=giutG4"/>
  </r>
  <r>
    <n v="3841"/>
    <n v="30"/>
    <x v="7"/>
    <s v="No se evidenció que los equipos de grabación de la Interventoría instalados en las básculas se tenga la visualización de la estación de pesaje en forma panorámica y el detalle del monitor de la báscula (indicador de peso) según lo dispuesto en la sección 5.3.3 (a) del Plan de Cargas de Trabajo del Contrato de Interventoría No. 251 de 2015 Según se cita a continuación: _x000a_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  "/>
    <s v=""/>
    <m/>
    <m/>
    <s v="Técnico"/>
    <s v="GESTIÓN CONTRACTUAL Y SEGUIMIENTO DE PROYECTOS DE INFRAESTRUCTURA DE TRANSPORTE"/>
    <x v="4"/>
    <s v="IP Malla Vial del Meta"/>
    <s v="Adriana Barrios Rodríguez"/>
    <s v="Agosto de 2020"/>
    <s v="AGOSTO"/>
    <n v="2020"/>
    <m/>
    <m/>
    <s v="Acción correctiva"/>
    <s v="1. Indagar y solicitar a empresas proveedoras del sector de la tecnología en la región conceptos técnicos y financieros; sobre la instalación de videocámaras de acuerdo con las especificaciones requeridas por la ANI. - (Estaciones de pesaje) - Seguimiento 30 de enero de 2021. (20%) 2. Seleccionar y adelantar la contratación de un proveedor que permita la instalación de videocámaras con las especificaciones técnicas requeridas por parte del cliente. Estudiar las propuestas presentadas y cotizaciones. En el caso de que los conceptos solicitados den como resultado una inviabilidad técnica o financiera para: una o las dos (02) estaciones de pesaje; se tomará como acción correctiva por parte de la Interventoría, un mecanismo alternativo mediante el cual se permita el acceso al registro fílmico de las videocámaras. - Seguimiento 30 de marzo de 2021 (20%) 3. Realizar la instalación y montaje técnico de las cámaras que se requieran en las estaciones de pesaje. - Seguimiento 15 de agosto de 2021. (20%) 4. Diseñar y ejecutar un programa de mantenimiento preventivo con el área de sistemas y administrativa de la UTM, para verificar el funcionamiento de las cámaras en las estaciones de peaje y de pesaje. Dentro de la verificación se realizarán visitas por parte del Ingeniero Residente Operativo y el Auxiliar de Ingeniería de Peajes y Operativo, con el fin de realizar seguimiento a la operación de las básculas en donde se verifiquen el cumplimiento de las condiciones contractuales estipuladas, consignar los hallazgos en el formato FET-UTM-432 v,02 &quot;Listado de Verificación Estaciones de Pesaje - Seguimiento 30 de agosto de 2021 (20%) 5. Tomar los correctivos necesarios de acuerdo a las novedades que se presenten. - Seguimiento 30 de septiembre de 2021. (20%)."/>
    <d v="2020-08-10T00:00:00"/>
    <s v="30/11/2021"/>
    <m/>
    <s v="_x000a__x000a_28/10/2020  -Modificación plan- Mediante radicado ANI No. 20201020325941 del 27-10-2020 la Oficina de Control Interno se pronunció sobre solicitud de la Interventoría sobre modificación del plan de mejoramiento. (2020)_x000a__x000a_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_x000a__x000a_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y cotizaciones para instalar las cámaras panorámicas en las estaciones de pesaje,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_x000a__x000a_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1/12/2020  -Modificación de fecha- Se modificó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_x000a__x000a_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que no hubo avance adicional en el plan de mejoramiento. (Adriana Barrios Rodríguez)_x000a__x000a_06/07/2021  -Modificación de fecha- Se ajusta fecha de terminación con base en los argumentos descritos en el memorando con radicado ANI No. 20215000094243 del 1 de julio de 2021. (Adriana Barrios Rodríguez)_x000a__x000a_14/07/2021  -Modificación plan- Se modifican fechas de terminación de las acciones de mejoramiento 3 y 4, con base en solicitud hecha por medio de radicado ANI No. 20215000094243 del 1 de julio de 2021. (Adriana Barrios Rodríguez)_x000a__x000a_15/07/2021 Se responde a la supervisión e interventoría con el memorando 20211020099173 del 15 de julio de 2021, cambiando las fechas de seguimiento de las acciones de mejoramiento 3, 4 y 5 estableciendo como nueva fecha de finalización el 30 de septiembre de 2021 (Adriana Barrios Rodríguez)_x000a__x000a_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ambia el avance al 60%. (Adriana Barrios Rodríguez)_x000a__x000a_09/11/2021  -Modificación de fecha- Mediante correo electrónico del 08/11/2021 la Interventoría indicó &quot;(...)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quot;; lo que da lugar a prorrgar la fecha de terminación del plan de mejoramiento hasta el 30/11/2021. (Adriana Barrios Rodríguez)_x000a__x000a_10/11/2021 De acuerdo con la modificación de plazo, se revisaron los avances en el plan de mejoramiento y según comunicado en el memorando 20211020140013 del 21 de octubre de 2021, se establece un avance del 80% teniendo en cuenta la realización de la acción de mejoramiento N. 4. (Adriana Barrios Rodríguez)_x000a__x000a_9/12/2021 La Supervisión remitió la comunicación 20215000158663 anexando el oficio de la Interventoría 20214091392912 en donde se evidenció que la ANI cuenta con acceso en tiempo real a las cámaras de las básculas del proyecto por lo que la OCI a través del memorando 20211020159633 del 7 de diciembre de 2021 comunicó el cierre de la No Conformidad. (Adriana Barrios Rodríguez)"/>
    <n v="1"/>
    <x v="0"/>
    <m/>
    <n v="12"/>
    <n v="2021"/>
    <d v="2020-09-03T00:00:00"/>
    <n v="1383"/>
    <s v="Auditoría Interna a Proyectos"/>
    <m/>
  </r>
  <r>
    <n v="3842"/>
    <n v="31"/>
    <x v="7"/>
    <s v="1._x0009_De acuerdo con lo informado por el Grupo Interno de Trabajo de Tecnologías de la Información y las Comunicaciones no se ha adoptado en su totalidad el protocolo IPV6, quedando a la fecha pendiente la completitud de la fase de implementación y su documento: G. Informe de activación de políticas de seguridad en IPv6 (Fase implementación) y la fase de pruebas de funcionalidad y sus documentos: _x000d__x000a_H. Documento de pruebas de funcionalidad en IPv6 (Pruebas de funcionalidad) e _x000d__x000a_I. Acta de cumplimiento a satisfacción de la entidad sobre el funcionamiento de los elementos intervenidos en la fase de implementación. (Pruebas de funcionalidad)._x000d__x000a__x000d__x000a_Lo anterior incumple lo dispuesto en el artículo 3 de la Resolución 2710 del 3 de octubre de 2017 del Ministerio de tecnologías de la Información y las Comunicaciones, que dispone lo siguiente para el plazo de adopción: “Las Entidades Estatales de carácter Nacional que trata el artículo segundo de la presente resolución, deberán culminar el proceso de transición a protocolo IPV6 en convivencia con el protocolo IPV4 a más tardar el 31 de diciembre de 2019. Por su parte, las entidades territoriales deberán finalizar dicho proceso a más tardar el 31 de diciembre del año 2020, acorde al plan de diagnóstico formulado por cada entidad.”."/>
    <s v=""/>
    <m/>
    <m/>
    <s v="Tecnológico"/>
    <s v="GESTIÓN DE LA INFORMACIÓN Y COMUNICACIONES"/>
    <x v="7"/>
    <s v="Grupo Interno de Trabajo Planeación"/>
    <s v="Juan Diego Toro Bautista"/>
    <s v="Septiembre de 2020"/>
    <s v="SEPTIEMBRE"/>
    <n v="2020"/>
    <m/>
    <m/>
    <s v="Acción preventiva"/>
    <s v="1._x0009_Actualizar el direccionamiento IPV6 respecto al plan de implementación aprobado._x000d__x000a_2._x0009_Actualizar la resolución de nombres de dominio DNS públicos._x000d__x000a_3._x0009_Generar versiones finales de los Documentos: i) Informe de activación de políticas de seguridad en IPv6, ii) Documento de pruebas de funcionalidad en IPv6, iii) Acta de cumplimiento a satisfacción de la entidad sobre el funcionamiento de los elementos intervenidos en la fase de implementación._x000d__x000a_4._x0009_Actualizar la información en la plataforma Mintic para reporte sobre  estado de implementación adopción del protocolo IPV6."/>
    <s v="18/11/2020"/>
    <d v="2020-11-30T00:00:00"/>
    <m/>
    <s v="_x000a__x000a_24/11/2020 Mediante correo electrónico de fecha 24 de noviembre de 2020 la dependencia allega los documentos soportes de la totalida de las unidades de medida propuesta. Con lo anterior, se certifica el cumplimiento del 100% del plan de mejora y se cierre la no conformidad. (Juan Diego Toro Bautista)"/>
    <n v="1"/>
    <x v="0"/>
    <m/>
    <n v="11"/>
    <n v="2020"/>
    <s v="30/09/2020"/>
    <n v="1356"/>
    <s v="Auditoría Interna"/>
    <m/>
  </r>
  <r>
    <n v="3843"/>
    <n v="32"/>
    <x v="7"/>
    <s v="Se verificaron las conciliaciones bancarias de la cuenta corriente No 18815273624 de Bancolombia de los meses de enero, febrero y marzo de 2020, observando lo siguiente:_x000d__x000a_Las partidas globales usadas para determinar las diferencias del SOI y del GMF 4X1000 no se soportan con anexos que detallen las partidas que las componen y además, se registran en la conciliación como un solo valor, sin que se pueda determinar el concepto, la fecha y discriminación de cada partida que componen el valor global, lo cual afecta los controles para la elaboración de las conciliaciones bancarias establecidos en el numeral “1.7 Puntos de Control”  del Manual Contable Bajo el Nuevo Marco Normativo de Contabilidad Pública como Entidad de Gobierno GADF-M-008._x000d__x000a_Se observaron inconsistencias en las conciliaciones bancarias de los meses de enero hasta marzo, dado que en la partida global utilizada para las diferencias de las planillas de liquidación de aportes SOI, se le sumó la partida del extracto del 11/12/2019 por valor de $13.946.300 que debió cruzarse con el comprobante contable 16654 del 29/11/2019._x000d__x000a_Respecto de los valores de $4.022.671,50 y $422.983,31 que suman $4.445.654,81 se observó que están en la conciliación de marzo en la columna “BANCO – GIROS” con fecha del 29/11/2019 por valor de $4.445.654,81 y se cruza con la partida del libro de bancos por $13.946,300 del comprobante contable 16654 del 29/11/2019 que no tiene que ver con el 4X1000, denotando inconsistencias al cruzar partidas que no corresponden al mismo concepto, además, la fecha del 29/11/2019 de la partida del 4X1000 por $4.445.654,81 no corresponde, dado que en los cuadros enviados por el GIT Administrativa y Financiera los valores pendientes del 4X1000 corresponden a partidas pendientes de enero, febrero y marzo de 2020._x000d__x000a_Los cruces del 4X1000 registrados en el extracto bancario de enero de 2020 por un valor total de $12.720.749,71 con las partidas del libro de bancos por $31.184.410,02 (Comprobante 589), $717.219,83 (Comprobante 596), $33.364,64 (comprobante 599), $29.797,05 (comprobante 600), $28.893,67 (comprobante 601), $21.536,74 (comprobante 602), $17.608,50 (comprobante 603), $99,16 (comprobante 604) y $321.385,72 (comprobante 605) que suman $32.354.315,33 generan diferencia de $19.633.565,62 valor que no se observó como partida conciliatoria en la conciliación de enero de 2020._x000d__x000a_El extracto bancario de febrero reporta varios registros de 4X1000 por valor total de $13.539.204,16 los cuales se cruzaron según conciliación de febrero con las partidas del libro de bancos por $13.029.569,84 (Comprobante contable 2088 del 28/02/2020) y $84.564,01 (Comprobante contable 2090 del 28/02/2020) que suman $13.114.133,85 pero este cálculo genera una diferencia de $-425.070,31 valor que no se observa como partida conciliatoria en la conciliación de febrero de 2020."/>
    <s v=""/>
    <m/>
    <m/>
    <s v="Financiero"/>
    <s v="GESTIÓN ADMINISTRATIVA Y FINANCIERA"/>
    <x v="5"/>
    <s v="Grupo interno de trabajo administrativo y financiero"/>
    <s v="Yuber Alexander Peña Cárdenas"/>
    <s v="Septiembre de 2020"/>
    <s v="SEPTIEMBRE"/>
    <n v="2020"/>
    <m/>
    <m/>
    <s v="Acción correctiva y preventiva"/>
    <s v="ACTIVIDAD 1_x000d__x000a_Elaborar y adoptar en el Sistema de Gestión de Calidad los formatos anexos conciliación bancaria pagos seguridad social funcionarios de planta y conciliación bancaria discriminación otras partidas globales. Responsable: Nelcy Maldonado, fecha 30/11/2020_x000d__x000a_ACTIVIDAD 2_x000d__x000a_Adjuntar mensualmente los formatos adoptados, para aclarar las partidas pendientes de conciliar. Responsable GIT Talento Humano, GIT Administrativa y Financiera (Presupuesto y Tesorería), fecha 30/03/2021"/>
    <d v="2020-10-12T00:00:00"/>
    <d v="2021-03-31T00:00:00"/>
    <m/>
    <s v="_x000a__x000a_30/11/2020 Mediante correo electrónico del 30 de noviembre se solicitó al GIT Administrativa y Financiera suscribir el plan de mejoramiento. (Yuber Alexander Peña Cárdenas)_x000a__x000a_10/12/2020 Mediante Memorando No. 20204000148883 del 30 de noviembre de 2020 la VAF suscribió plan de mejoramiento, no obstante, se consideró que las fechas de cumplimiento de las actividades del 30/11/2020 no eran pertinentes, por lo que mediante correo del 2/12/2020 se solicitó ajustarlas de acuerdo, con las fechas de ejecución de las mismas._x000d__x000a_Mediante correo del 3/12/2020 la VAF ajustó la fecha de cumplimiento de la actividad dos para el 31 de marzo de 2021._x000d__x000a_Respecto de la actividad uno informó que se crearon los formatos “GADF-F-078 ANEXO CONCILIACIÓN BANCARIA PAGO SEGURIDAD SOCIAL FUNCIONARIOS DE PLANTA” y “GADF-F-079 ANEXO CONCILIACIÓN BANCARIA DISCRIMINACIÓN OTRAS PARTIDAS GLOBALES”, ambos en versión 1 con fecha de vigencia del 28/10/2020, se verificó en el SIG y se observó que ya están publicados, por lo que se da como cumplida la acción dos. (Yuber Alexander Peña Cárdenas)_x000a__x000a_08/04/2021 Mediante correo del 8 de abril de 2021 se solicitó al GIT Administrativa y Financiera enviar los soportes de la acción No. Dos. (Yuber Alexander Peña Cárdenas)_x000a__x000a_7/07/2021 Mediante correo del 23/04/2021 el GIT Administrativa y Financiera, suministro las conciliaciones bancarias de las cuentas bancarias para el manejo de los recursos de la ANI, correspondientes a los meses de agosto de 2020 a diciembre de 2020 y no se observó la implementación de los formatos “GADF-F-078 ANEXO CONCILIACIÓN BANCARIA PAGO SEGURIDAD SOCIAL FUNCIONARIOS DE PLANTA” y “GADF-F-079 ANEXO CONCILIACIÓN BANCARIA DISCRIMINACIÓN OTRAS PARTIDAS GLOBALES”. En el mismo correo el GIT Administrativa y Financiera solicita unos días para remitir la evidencia, puesto que se ha demorado la tarea porque el formato es nuevo y requiere un nivel de trabajo._x000d__x000a_Mediante correo del 28/04/2021 y del 07/07/2021 se solicitó al GIT Administrativa y Financiera – Servicios Generales informar la fecha de entrega de las evidencias dado que las acciones de mejora se encuentran vencidas. (Yuber Alexander Peña Cárdenas)_x000a__x000a_14/09/2021 Mediante correo del 14/09/2021 se solicitó al GIT Administrativa y Financiera el suministro de la evidencia de la implementación de los formatos. (Yuber Alexander Peña Cárdenas)_x000a__x000a_28/09/2021 Mediante correo del 14/09/2021 el GIT Administrativa y Financiera suministró las conciliaciones bancarias de los meses de enero a junio de 2021, observando que en las de abril, mayo y junio de 2021 se utilizó el formato GADF-F-078 como anexo de estas para discriminar valores pendientes de pago de aportes por vacaciones._x000d__x000a__x000d__x000a_Por lo anterior, se dan como cumplidas las acciones y se cierra la No Conformidad. (Yuber Alexander Peña Cárdenas)"/>
    <n v="1"/>
    <x v="0"/>
    <m/>
    <n v="9"/>
    <n v="2021"/>
    <d v="2020-10-05T00:00:00"/>
    <n v="1351"/>
    <s v="Auditoría Interna"/>
    <m/>
  </r>
  <r>
    <n v="3844"/>
    <n v="33"/>
    <x v="7"/>
    <s v="1._x0009_USUARIOS Y ABOGADOS. I. Se evidenció que el Usuario Jefe Financiero no recibió capacitación en el período. II. Las abogadas Ivonne Maritza Novoa Guzmán, se encuentra en comisión de servicios en el Ministerio de Transporte, y Diana Lorena Quiñonez Bohorquez, está retirada de la entidad; no se inactivaron en eKOGUI. En los dos casos, a 30 de junio de 2020, tenían procesos asignados. III. De los 10 abogados de la muestra 1 abogada no registra información de estudios ni experiencia (Jesenia Paba) y solo 5 tienen registro de tipo de vinculación: contratista y correo electrónico, lo cual se valió como información laboral de acuerdo con lo indicado en el instructivo, los otros 5 no aparecen con registro de tipo de vinculación."/>
    <s v=""/>
    <m/>
    <m/>
    <s v="Jurídico"/>
    <s v="GESTIÓN DE LA INFORMACIÓN Y COMUNICACIONES"/>
    <x v="1"/>
    <s v="Grupo Interno de Trabajo Defensa Judicial"/>
    <s v="Martha Guzmán León"/>
    <s v="Septiembre de 2020"/>
    <s v="SEPTIEMBRE"/>
    <n v="2020"/>
    <m/>
    <m/>
    <s v="Acción correctiva y preventiva"/>
    <s v="ACCIÓN 1. Tramitar la capacitación de los usuarios Jefe Financiero y Enlace de pagos. RESPONSABLE: Administradora del Sistema. FECHA DE CUMPLIMIENTO: 31/03/2021._x000d__x000a_ACCIÓN 2. Inactivación de los usuarios Ivonne Novoa y Diana Lorena Quiñonez. RESPONSABLE: Administradora del Sistema. FECHA DE CUMPLIMIENTO: 31/12/2020._x000d__x000a_ACCIÓN 3. Actualización de la información laboral [tipo de vinculación] de los usuarios del sistema. RESPONSABLE: Administradora del Sistema. FECHA DE CUMPLIMIENTO: 31/12/2020._x000d__x000a_ACCIÓN 4. Requerir a los usuarios que aún no han actualizado la información de formación en el sistema. RESPONSABLE: Administradora del Sistema. FECHA DE CUMPLIMIENTO: 31/12/2020. _x000d__x000a_OBSERVACIONES:_x000d__x000a_1. A efectos de comprobar el cumplimiento de la UM No. 3, se adjunta imagen de pantalla que da cuenta del estado inactivo de dichos usuarios_x000d__x000a_2. A efectos de comprobar el cumplimiento de la UM No. 4, se adjunta imagen de pantalla de la información de los usuarios activos del sistema en el que se puede verificar la actualización de la información laboral"/>
    <s v="13/11/2020"/>
    <d v="2021-08-31T00:00:00"/>
    <m/>
    <s v="_x000a__x000a_13/11/2020 Mediante Memorando 20207010134343 del 29 de octubre de 2020, el Coordinador del GIT de Defensa Judicial, relaciona como anexos 2 imágenes y una carpeta comprimida. Sin embargo, revisado el radicado en Orfeo no se enviaren los documentos.  (Martha Guzmán León)_x000a__x000a_11/12/2020 11/12/2020. Se radicó en Orfeo las siguienes carpetas: Archivo 0_PM (2). ZIP.1. Usuarios del Sistema, inactivación de usuarios, PMP-1. Remisión PM eKogui 2020-1. Teniendo en cuenta que las Acciones del Plan de Mejoramiento no están agrupadas para cada no conformidad: 3844, 3845 y 3846, se solicitará su revisión. _x000a_El 30 de noviembre de 2020, se informó al Coordinador del GIT de Defensa Judicial, que la validación de la informaciíon por parte de la OCI se hará el mes de febrero de 2021, en el Informe de Seguimiento al Sistenma Unico de Gestión e Información Litigiosa del Estado - eKogui. y la certificación a la Agencia Nacional de Defensa Jurídica del Estado - ANDJE, en el período comprendido del 1° de julio al 30 de diciembre de 2020. _x000a__x000a_ (Martha Guzmán León)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7/04/2021 A través de correo electrónico del 17 de marzo de 2021, se solicitó al Coordinador del GIT de Defensa Judicial, el informe con soportes, de avance de cumplimiento del Plan de mejoramiento - medidas correctivas, formulado._x000a_Con memorando 20217010055973 del 5 de abril de 2021, el Coordinador del GIT de Defensa Judicial, señaló: &quot;Frente a esta NC, se ha generado avance en los siguientes puntos: _x000a_1. Las abogadas Ivonne Maritza Novoa y Diana Lorena Quiñonez, fueron inactivadas tal como consta en el reporte de usuarios del sistema que fuera aportado en el curso de la auditoría al Sistema EKogui respecto del período 1 de julio al 31 de diciembre de 2020. _x000a_2. La información de la totalidad de los usuarios se encuentra actualizada, tal como se verificó en el curso de la auditoría al Sistema Ekogui respecto del período 1 de julio a 31 de diciembre de 2020. _x000a_3. Respecto de la capacitación del Usuario Jefe Financiero, el cumplimiento de esta UM quedó incorporado dentro de la solicitud de ampliación del plazo de cumplimiento solicitada mediante memorando 20217010054883._x000a_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A través de correo electrónico del 13 de mayo de 2021, se informó al Coordinador del GIT de Defensa Judicial, el estado de la No conformidad 3844. Se hizo la claridad, en el sentido que: &quot;(...) si bien es cierto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d, del primer semestre de 2021, donde se validará su cumplimiento.  (Martha Guzmán León)_x000a__x000a_13/07/2021 A través de correo electrónico del 23 de junio de 2021, se informó al Coordinador del GIT de Defensa Judicial, el estado de la no conformidad, en el sentido que se encuentra abierta con Plan, fecha de vencimiento: 31 de julio de 2021. Así mismo, que: &quot;El porcentaje de avance de las acciones formuladas se verá reflejado en el informe de seguimiento y la certificación a la Agencia Nacional de Defensa Jurídica del Estado, del primer semestre de 2021. 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la ampliación del plazo para el cumplimiento de la UM, hasta el 31 de agosto de 2021.  (Martha Guzmán León)_x000a__x000a_8/09/2021 En &quot;Informe de seguimiento a la actualización del Sistema Único de Gestión e Información Litigiosa del Estado - eKOGUI en el período comprendido del 1° de enero al 30 de junio de 2021&quot;, se dispuso el consolidado de las no conformidades del PMP, por cada módulo de la Plantilla de Certificado de Control Interno eKOGUI, Agencia Nacional de Defensa Jurídica del Estado. En ésta, Módulo ABOGADOS, que tiene relación por conexidad, con la No conformidad 3876, donde se determinó: &quot;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quot;  (Martha Guzmán León)_x000a__x000a_9/09/2021 Se cierra con el 100% de cumplimiento. (Martha Guzmán León)"/>
    <n v="1"/>
    <x v="0"/>
    <m/>
    <n v="9"/>
    <n v="2021"/>
    <s v="30/09/2020"/>
    <n v="1356"/>
    <s v="Auditoría Interna"/>
    <m/>
  </r>
  <r>
    <n v="3845"/>
    <n v="34"/>
    <x v="7"/>
    <s v="2._x0009_PROCESOS JUDICIALES. I. Se verificó en el Sistema eKOGUI, con corte a 30 de junio de 2020, que continúan 236 procesos sin abogado asignado. Por lo tanto, en este informe seguirá como una no conformidad, no obstante que en la formulación del Plan de Mejoramiento el Coordinador del GIT de Defensa Judicial, estableció el 31 de octubre de 2020, como fecha límite para el cumplimiento de las acciones. II. Se evidenció inconsistencia en el número de procesos activos en la entidad y los registrados en eKOGUI. III Se evidenciaron procesos sin calificación del riesgo que de acuerdo con los criterios definidos por la ANDJE deberían estar calificados. IV. Se evidenció durante el primer semestre de 2020, que terminaron 18 procesos y, de estos, en 4 se registró una actuación de terminación en el Sistema eKOGUI."/>
    <s v=""/>
    <m/>
    <m/>
    <s v="Jurídico"/>
    <s v="GESTIÓN JURÍDICA"/>
    <x v="1"/>
    <s v="Grupo Interno de Trabajo Defensa Judicial"/>
    <s v="Martha Guzmán León"/>
    <s v="Septiembre de 2020"/>
    <s v="SEPTIEMBRE"/>
    <n v="2020"/>
    <m/>
    <m/>
    <s v="Acción correctiva y preventiva"/>
    <s v="ACCIÓN 1. Definir la estrategia a seguir con relación a la asignación de procesos de expropiación. RESPONSABLE: Administradora del Sistema y Jefe Jurídico. FECHA DE CUMPLIMIENTO: 31/03/2021._x000d__x000a_ACCIÓN 2. Creación de los procesos que la ANI tiene como procesos activos y no se encuentran registrados en el sistema. Responsable: abogados. FECHA DE CUMPLIMIENTO: 30/01/2021._x000d__x000a_ACCIÓN 3. Establecer mecanismo de reporte de los procesos a los que no se les registra calificación del riesgo o provisión contable por encontrarse en término de contestación de la demanda. RESPONSABLE: Administradora del Sistema y Jefe Jurídico. FECHA DE CUMPLIMIENTO: 31/12/2020._x000d__x000a_ACCIÓN 4. Actualización de la terminación de los procesos en el Sistema eKOGUIi. RESPONSABLE: Apoderados. FECHA DE CUMPLIMIENTO: 30/01/2021."/>
    <s v="13/11/2020"/>
    <d v="2021-08-31T00:00:00"/>
    <m/>
    <s v="_x000a__x000a_11/12/2020 11/12/2020. Teniendo en cuenta que las Acciones de Mejoramiento del Plan de Acción no están agrupadas para cada no conformidad: 3844, 3845 y 3846, se solicitará la precisión. _x000a_El 30 de noviembre de 2020, se informó al Coordinador del GIT de Defensa Judicial, que la validación de la información por parte de la OCI se hará el mes de febrero de 2021, en el informe de Seguimiento al Sistema Único de Gestión e Información Litigiosa del estado- eKogui, y la certificación a la Agencia Nacional de Defensa Jurídica del Estado - ANDJE, en el período comprendido del 1° de julio al 30 de diciembre de 2020.  (Martha Guzmán León)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7/04/2021 A través de correo electrónico del 17 de marzo de 2021, se solicitó al Coordinador del GIT de Defensa Judicial, el informe con soportes, de avance de cumplimiento del Plan de mejoramiento - medidas correctivas formulado. _x000a_Mediante Memorando 20217010055973 del 5 de abril de 2021, el Coordinador del GIT de Defensa Judicial, manifestó: &quot;Frente a esta NC, se ha generado avance en los siguientes puntos: _x000a_1. Durante la Vigencia 2020, se realizó un ejercicio de validación de procesos asignados y de aquellos que no se encontraban creados en el sistema Ekogui, que permitió establecer que de 291 pendientes de creación-frente a 1177 procesos registrados en las bases de datos de la Entidad (GEJU-F-10) se pasara a 92 procesos pendientes de creación frente a 1340 procesos registrados, como consta en el archivo 1_Reporte de procesos GEJU-F-10 a 31-dic-2020 verificado ID Ekogui, que se aportó durante el ejercicio auditor del período 1 de julio a 31 de diciembre de 2020, y que se adjunta a la presente._x000a_2. Frente a la diferencia del registro de procesos terminados durante el período, frente al registro de terminación de procesos en el sistema, si bien se presenta inconsistencia, esto obedece al ejercicio de actualización el (sic) sistema lo que fue puesto en conocimiento de la lider de auditoría en el marco del ejercicio auditor realizado en el primer trimestre de 2021. _x000a_El cumplimiento de las demás UM quedaron incorporados dentro de la solicitud de ampliación del plazo de cumplimiento solicitada mediante memorando 20217010054883. _x000a_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A través de correo electrónico del 13 de mayo de 2021, se informó al Coordinador del GIT de Defensa Judicial, el estado de la No conformidad 3845, con corte a 30 de abril de 2021. Se hizo la claridad, en el sentido que: &quot;(...) si bien es cierto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 Point de la Oficina de Control Interno - Seguimiento No conformidades del Plan de Mejoramiento por Procesos. Así mismo, se aportará al informe de seguimiento a la actualización del Sistema Único de Gestión e Información Litigiosa del Estado - ANDJE, del primer semestre de 2021, donde se validará su cumplimiento.  (Martha Guzmán León)_x000a__x000a_13/07/2021 A través de correo electrónico del 23 de junio de 2021, se informó al Coordinador del GIT de Defensa Judicial, el estado de la no conformidad, en el sentido que se encuentra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ampliación del plazo para el cumplimiento de la UM, hasta el 31 de agosto de 2021. (Martha Guzmán León)_x000a__x000a_9/09/2021 En &quot;Informe de seguimiento a la actualizaciòn del Sistema Ùnico de Gestiòn e Informaciòn Litigiosa del Estado - eKOGUI periodo del 1ª de enero al 30 de junio de 2021&quot;,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
    <n v="1"/>
    <x v="0"/>
    <m/>
    <n v="9"/>
    <n v="2021"/>
    <s v="30/09/2020"/>
    <n v="1356"/>
    <s v="Auditoría Interna"/>
    <m/>
  </r>
  <r>
    <n v="3846"/>
    <n v="35"/>
    <x v="7"/>
    <s v="3._x0009_PAGOS. I. Se verificó que en la Entidad se gestionaron pagos en SIIF de MINHACIENDA; sin embargo, a la fecha no se han registrado en el Sistema eKOGUI. "/>
    <s v=""/>
    <m/>
    <m/>
    <s v="Jurídico"/>
    <s v="GESTIÓN JURÍDICA"/>
    <x v="1"/>
    <s v="Grupo Interno de Trabajo Defensa Judicial"/>
    <s v="Martha Guzmán León"/>
    <s v="Septiembre de 2020"/>
    <s v="SEPTIEMBRE"/>
    <n v="2020"/>
    <m/>
    <m/>
    <s v="Acción correctiva y preventiva"/>
    <s v="Mediante Memorando 20207010134343 del 29 de octubre de 2020, el Coordinador del GIT de Defensa Judicial remitió el Formato Acción Correctiva Código:  SEPG-F-019. ACCIÓN: Una vez cumplida la capacitación del usuario de Enlace de pagos, registrar los pagos realizados durante la vigencia 2020. RESPONSABLE: Enlace de pagos. SIN FECHA DE CUMPLIMIENTO."/>
    <s v="13/11/2020"/>
    <d v="2021-08-31T00:00:00"/>
    <m/>
    <s v="_x000a__x000a_11/12/2020 11/12/2020. Teniendo en cuenta que las Acciones del Plan de Mejoramiento no están agrupadas para cada no conformidad: 3844, 3845 y 3846, se solicitará precisión. _x000a_El 30 de noviembre de 2020, se informó al Coordinador del GIT de Defensa Judicial, que la validación de la información por parte de la OCI se hará el mes de febrero de 2021, en el Informe de Seguimiento al Sistema Únicó de Gestión e Información Litigiosa del Estado - eKogui, y la certificación a la Agencia Nacional de Defensa Jurídica del Estado - ANDJE, en el período comprendido del 1° de julio al 30 de diciembre de 2020.  (Martha Guzmán León)_x000a__x000a_4/02/2021 Mediante correo electrónico del 26 de enero de 2021, se solicitó al Coordindor del GIT de Defensa Judicial, establecer la fecha de cumplimiento de la Acción Correctiva del Formato Código: SEPG-F-019 que se remitió con Memorando 10134343 del 29 de octubre de 2020, del GIT de Defensa Judicial, la cual consiste en que: &quot;Una vez cumplida la capacitación del usuario Enlace de Pagos, registrar los pagos realizados durante la vigencia 2020&quot;. Esta información no fue suministrada.  (Martha Guzmán León)_x000a__x000a_5/03/2021 A través de correo electrónico del 19 de febrero de 2021, se solicitó al Coordinador del GIT de Defensa Judicial, remitir a más tardar el martes 2 de marzo de 2021, el informe con soportes, de avance de cumplimiento del Plan de mejoramiento - medidas correctivas formulado. Así mismo, se reiteró lo solicitado en correo del 26 de enero de 2021, en el sentido de informar la fecha de terminación. De acuerdo con información de la OCI el 5 de marzo de 2021, hasta la fecha no se había radicado en el Sistema ORFEO.  (Martha Guzmán León)_x000a__x000a_7/04/2021 A través de correo electrónico del 17 de marzo de 2021, se solicitó al Coordinador del GIT de Defensa Judicial, el informe con soportes, de avance de cumplimiento del Plan de mejoramiento- medidas correctivas formulado. _x000a_Mediante Memorando 20217010055973 del 5 de abril de 2021, el Coordinador del GIT de Defensa Judicial, señaló: &quot;Respecto de la fecha de cumplimiento de la UM formuladas para esta NC, se solicita tener como tal la señalada en el memorando 20217010054883, esto es el 30 de julio de 2021, lo cual se registra en el formato SEPG-F-019, que se adjunta a la presente.&quot; _x000a__x000a_Mediante Memorando 20217010054883 del 30 de marzo de 2021, la Coordinadora del GIT de Defensa Judicial (A), solicitó se amplie el plazo para el cumplimiento de la UM propuestas hasta el 30 de julio de 2021.  (Martha Guzmán León)_x000a__x000a_5/06/2021 A través de correo electrónico del 13 de mayo de 2021, se informó al Coordinador del GIT de Defensa Judicial, el estado de la No conformidad 3846, con corte a 30 de abril de 2021. Se hizo la claridad, en el sentido que: &quot;(...) si bien es cierto tiene (n) fecha de cumplimiento 30 de julio de 2021, es preciso que se vea reflejado en el informe de seguimiento y la certificación a la Agencia Nacional de Defensa Jurídica,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_x000a_ (Martha Guzmán León)_x000a__x000a_13/07/2021 A través de correo electrónico del 23 de junio de 2021, se informó al Coordinador del GIT de Defensa Judicial, el estado de la no conformidad, en el sentido que está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la ampliación del plazo para el cumplimiento de la UM, hasta el 31 de agosto de 2021. (Martha Guzmán León)_x000a__x000a_9/09/2021 En &quot;Informe de seguimiento a la actualizaciòn del Sistema Ùnico de Gestiòn e Informaciòn Litigiosa del Estado - eKOGUI perìodo del 1ª de enero al 30 de junio de 2021.&quot;, se dispuso consolidar todas las no conformidades de seguimiento al Sistema eKOGUI del PMP, y acumularlas por conexidad. En consecuencia, respecto al Mòdulo PAGOS, de la Plantilla de Certificado de Control Interno - eKOGUI, Agencia Nacional de Defensa Jurìdica del Estado, se acumulò esta no conformidad, a la no conformidad 3879. (Martha Guzmán León)"/>
    <n v="1"/>
    <x v="0"/>
    <m/>
    <n v="9"/>
    <n v="2021"/>
    <s v="30/09/2020"/>
    <n v="1356"/>
    <s v="Auditoría Interna"/>
    <m/>
  </r>
  <r>
    <n v="3847"/>
    <n v="36"/>
    <x v="7"/>
    <s v="1._x0009_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20204010101901 del 27 de mayo de 2020 [1]; obligación que corresponde al contratista, que en cada caso es responsable de ese cargue en la plataforma SECOP, conforme el numeral 16, cláusula novena de los contratos de prestación de servicios.  _x000d__x000a_Situación que se evidenció por la ausencia del cargue de cuentas de cobro e informes de ejecución de los contratos de prestación de servicios: VE-470-2020, directa; VJ-465-2020, directa; VE-500-2020, directa; VPRE-474-2020, directa."/>
    <s v=""/>
    <m/>
    <m/>
    <s v="Jurídico"/>
    <s v="GESTIÓN DE LA CONTRATACIÓN PÚBLICA"/>
    <x v="3"/>
    <s v="VEJ - VGC"/>
    <s v="Andrés Fernando Huérfano Huérfano"/>
    <s v="Septiembre de 2020"/>
    <s v="SEPTIEMBRE"/>
    <n v="2020"/>
    <m/>
    <m/>
    <m/>
    <s v="Plan parcial VES (rad. 20212000081193). Unidad de Medida Correctiva: - Realizar el cargue en la plataforma del SECOP II, de los contratos VE-470-2020 y VE-500-2020. _x000a_Unidad de Medida Preventiva: - Socializar a los contratistas (Personas Naturales y Jurídicas), sobre el cargue de los informes mensuales en el SECOP II. -Socializar a los supervisores de los contratos de prestación de servicios, (Personas Naturales y Jurídicas), sobre la obligación y exigencia del cargue de los e los informes mensuales en el SECOP II). Cumplimiento para 15/12/2021. "/>
    <d v="2021-08-02T00:00:00"/>
    <d v="2021-12-15T00:00:00"/>
    <m/>
    <s v="02/08/2021 Mediante memorando rad. 20212000081193 la dependencia formula el plan de mejora y determina fecha de cumplimiento para el 15 de diciembre de 2021. (Andrés Fernando Huérfano Huérfano)_x000a__x000a_30/11/2021 Mediante correo electrónico de 22/10/2021, la VE remitió los soportes de las UM formuladas en su plan de mejoramiento.  (Andrés Fernando Huérfano Huérfano)"/>
    <n v="1"/>
    <x v="0"/>
    <m/>
    <n v="11"/>
    <n v="2021"/>
    <s v="30/09/2020"/>
    <n v="1356"/>
    <s v="Auditoría Interna"/>
    <m/>
  </r>
  <r>
    <n v="3848"/>
    <n v="37"/>
    <x v="7"/>
    <s v="Se evidenció en el contrato de prestación de servicios VE-470-2020, ausencia del soporte de las verificaciones efectuadas para la elaboración del numeral 3. del estudio previo, valor estimado del contrato y justificación, incumpliendo lo establecido en el Anexo al Manual de Contratación, Tabla de Honorarios de 2020. "/>
    <s v=""/>
    <m/>
    <m/>
    <s v="Jurídico"/>
    <s v="GESTIÓN DE LA CONTRATACIÓN PÚBLICA"/>
    <x v="3"/>
    <s v="VEJ - VGC"/>
    <s v="Andrés Fernando Huérfano Huérfano"/>
    <s v="Septiembre de 2020"/>
    <s v="SEPTIEMBRE"/>
    <n v="2020"/>
    <m/>
    <m/>
    <m/>
    <s v="Plan parcial VES (rad. 20212000081193). Unidad de Medida Preventiva: - Solicitar mediante comunicación Interna al GIT de Contratación, los lineamientos para la realización de los _x000a_Estudios de Mercado. -  Estudios previos aprobados por el GIT de Contratación que contenga los estudios de Mercado bajo la modalidad de contratación directa"/>
    <d v="2021-08-02T00:00:00"/>
    <d v="2021-12-15T00:00:00"/>
    <m/>
    <s v="02/08/2021 Mediante memorando rad. 20212000081193 la dependencia formula el plan de mejora y determina fecha de cumplimiento para el 15 de diciembre de 2021. (Andrés Fernando Huérfano Huérfano)_x000a__x000a_30/11/2021 Mediante correo electrónico de 24/11/2021, la Vicepresidencia de Estucturación remitió los soportes vinculados a la ejecución del plan.  (Andrés Fernando Huérfano Huérfano)"/>
    <n v="1"/>
    <x v="0"/>
    <m/>
    <n v="11"/>
    <n v="2021"/>
    <s v="30/09/2020"/>
    <n v="1356"/>
    <s v="Auditoría Interna"/>
    <m/>
  </r>
  <r>
    <n v="3849"/>
    <n v="38"/>
    <x v="7"/>
    <s v="No se evidenció el agotamiento del trámite de aprobación de los amparos y garantías del contrato de concesión No. 002 de 2016 para la fase de construcción del proyecto Bucaramanga – Pamplona, fase que inició el 20 de agosto de 2019, lo cual incumple el procedimiento GCSP-P-012 (Aprobación y Administración de Pólizas y Garantías)."/>
    <s v=""/>
    <m/>
    <m/>
    <s v="Jurídico"/>
    <s v="GESTIÓN CONTRACTUAL Y SEGUIMIENTO DE PROYECTOS DE INFRAESTRUCTURA DE TRANSPORTE"/>
    <x v="4"/>
    <s v="Bucaramanga - Pamplona"/>
    <s v="Daniel Felipe Sáenz Lozano"/>
    <s v="Octubre de 2020"/>
    <s v="OCTUBRE"/>
    <n v="2020"/>
    <m/>
    <m/>
    <s v="Acción correctiva"/>
    <s v="1. Agotar el trámite de aprobación de garantías, GCSP-P-012, para la fase de construcción (50%). Fecha de terminación: 15/12/2020_x000d__x000a__x000d__x000a_2. Incluir en el comité de seguimiento mensual de enero de 2021 con la interventoría la verificación de las vigencias de las pólizas para el año 2021 (50%). Fecha de terminación: 31/03/2021"/>
    <s v="24/11/2020"/>
    <d v="2021-03-31T00:00:00"/>
    <m/>
    <s v="_x000a__x000a_25/11/2020 Mediante correo electrónico del 25 de noviembre de 2020 se recibió copia de la comunicación con radicado ANI No. 20205000359631 del 23 de noviembre de 2020, mediante la cual la Supervisión dio aprobación a las pólizas del contrato de concesión No. 002 de 2016 para la fase de construcción. Lo anterior demuestra cumplimiento de la primera acción de mejoramiento; por lo tanto, se registra un avance del 50%. (Daniel Felipe Sáenz Lozano)_x000a__x000a_02/03/2021 Mediante correo electrónico del 02/03/2021 se solicitó a la Supervisión evidencias del cumplimiento de la segunda acción de mejoramiento, dado que que el plan vigente finaliza el 31/03/2021. (Daniel Felipe Sáenz Lozano)_x000a__x000a_05/04/2021 A partir de reiteraciones a la Supervisión sobre cumplimiento de la segunda acción de mejoramiento, mediante correo electrónico del 05 de abril de 2021 la Supervisión informó que ”(...) es pertinente señalar que este tema no se incluyó en comité de seguimiento mensual de enero de 2021, sin embargo, la Agencia y la Interventoría han estado atendiendo las solicitudes del Concesionario en lo relacionado a las garantías, lo cual en este momento la Agencia ha emitido su aprobación mediante los comunicados con radicado ANI No. 20215000073691 de 15 de marzo de 2021 para la póliza de seguro de obras civiles y el comunicado con radicado ANI 20215000087401 del 25 de marzo pólizas Responsabilidad Civil Extracontractual y Garantía Única de Cumplimiento.&quot; _x000d__x000a__x000d__x000a_En ese orden de ideas, se procedió a revisar el contenido de las comunicaciones con radicado ANI No. 20215000073691 y No. 20215000087401, verificando que el contrato de concesión No. 002 de 2016 tiene vigente para todo 2021 la póliza de seguro de obras civiles, la póliza de RCE y la garantía única de cumplimiento, lo que demuestra que se logró el objetivo propuesto con la segunda acción de mejoramiento._x000d__x000a__x000d__x000a_Se da cierra a la No Conformidad debido a que desapareció la causa que la originó. (Daniel Felipe Sáenz Lozano)"/>
    <n v="1"/>
    <x v="0"/>
    <m/>
    <n v="4"/>
    <n v="2021"/>
    <s v="23/10/2020"/>
    <n v="1333"/>
    <s v="Auditoría Interna a Proyectos"/>
    <m/>
  </r>
  <r>
    <n v="3850"/>
    <n v="39"/>
    <x v="7"/>
    <s v="No se evidenció que se haya dado cumplimiento al plazo contractual para que la ANI se pronuncie con la aceptación, o no, de la solicitud de reconocimiento de Evento Eximente de Responsabilidad, de quince días siguientes la notificación del Concesionario, según lo establecido en la sección 14.2 (c)(iii) de la parte general del contrato de concesión No. 002 de 2016, en lo que tiene que ver con la concertación de vías industriales requeridas para la construcción de la Conectante C1-C2, según las comunicaciones con radicados ANI No. No 20204090272482 del 13 de marzo de 2020 y radicado ANI No 20204090549402 del 24 de junio de 2020."/>
    <s v="Deficiencias en gestión institucional y/o interinstitucional"/>
    <m/>
    <m/>
    <s v="Técnico"/>
    <s v="GESTIÓN CONTRACTUAL Y SEGUIMIENTO DE PROYECTOS DE INFRAESTRUCTURA DE TRANSPORTE"/>
    <x v="4"/>
    <s v="Bucaramanga - Pamplona"/>
    <s v="Daniel Felipe Sáenz Lozano"/>
    <s v="Octubre de 2020"/>
    <s v="OCTUBRE"/>
    <n v="2020"/>
    <m/>
    <m/>
    <s v="Acción correctiva"/>
    <s v="1. Presentar respuesta definitiva a comunicaciones con radicados ANI No. 20204090272482 y ANI No 20204090549402 del 13/03/2020 y 24/06/2020, respectivamente. (50%) Fecha de terminación: 30/11/2020 2. Se adelantará la gestión con el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Fecha de terminación: 31/12/2023 "/>
    <s v="24/11/2020"/>
    <s v="31/12/2024"/>
    <m/>
    <s v="_x000a__x000a_24/11/2020 Mediante correo electrónico se solicitó oportunidad en el cumplimiento de la acción de mejoramiento No. 1, referente a la respuesta a la solicitud de un EER relacionado con las vías industriales requeridas para la Conectante C1-C2 del proyecto. Lo anterior debido a que el plazo para presentar dicha respuesta a la Oficina de Control Interno finaliza el 30-11-2020. (Daniel Felipe Sáenz Lozano)_x000a__x000a_25/11/2020 Mediante correo electrónico del 25 de noviembre de 2020 se recibió copia de la comunicación con radicado ANI No. 20205000325361 del 27 de octubre de 2020, mediante la cual la Supervisión informó al Concesionario que no se evidencian circunstancias para reconocer un EER, lo cual demuestra cumplimiento de la primera acción de mejoramiento; por lo tanto, se registra un avance del 50%. (Daniel Felipe Sáenz Lozano)_x000a__x000a_27/01/2021 Mediante correo eléctronico del 26 de enero de 2021 la Supervisión demostró gestión en virtud de la acción de mejoramiento número 2, debido a que se cuenta con una propuesta inicial de modificación del Concesionario, radicada en la Entidad con el número 20204091240212 del 09-12-20, la cual ha sido analizada por la Interventoría por medio de la comunicación ANI No. 20214090073462 del 21-01-21. Con base en estos pronunciamientos, se evidenció que la Supervisión procederá a establecer sus conceptos por área. (Daniel Felipe Sáenz Lozano)_x000a__x000a_05/04/2021 Mediante correo electrónico del 5 de abril de 2021 la Supervisión expone la gestión adelantada a la fecha para cumplir con el plan de mejoramiento, indicando su compromiso de adelantar la gestión con el Concesionario para lograr una eventual modificación contractual que permita ampliar el término para resolver las solicitudes de EER, manteniendo como fecha de cumplimiento el 30 de Julio de 2021. (Daniel Felipe Sáenz Lozano)_x000a__x000a_21/07/2021  -Modificación de fecha- Mediante memorando ANI No. 20215000099983 del 16 de julio de_x000a_2021 se informa gestión para dar cumplimiento a la acción de mejoramiento No. 2, la que depende de los resultados de trabajo colaborativo con la CCI. Se estima que los resultados de dicho trabajo se tengan a más tardar el 31 de diciembre de 2021. La Oficina de Control Interno se pronunció respecto a la solicitud de prórroga mediante memorando ANI No. 20211020101753 del 21 de julio de 2021. (Daniel Felipe Sáenz Lozano)_x000a__x000a_21/07/2021  -Modificación plan- El ajuste únicamente corresponde a la fecha de terminación de la segunda acción de mejoramiento, como se informa en el memorando con radicado ANI No. 20211020101753 del 21 de julio de 2021. (Daniel Felipe Sáenz Lozano)_x000a__x000a_01/12/2021 Teniendo en cuenta que el plan de mejoramiento vence el 31-12-2021, mediante correo electrónico se solicitó remitir evidencias que acrediten el cumplimiento del mismo. (Daniel Felipe Sáenz Lozano)_x000a__x000a_17/12/2021  -Modificación de fecha- Mediante memorando con radicado ANI No. 20215000163503 del 15/12/2021 la Supervisión informa que no ha concluido la gestión correspondiente a la acción de mejoramiento No. 2, la que se encuentra en curso y con la colaboración de la Cámara Colombiana de la Infraestructura; por lo que, se solicita prórroga para dar cumplimiento al plan de mejoramiento hasta el 31/12/2022. La Oficina de Control Interno se pronunció favorablemente a través del memorando con radicado ANI No. 20211020164703 del 17/12/2021. (Daniel Felipe Sáenz Lozano)_x000a__x000a_01/12/2022 Mediante correo electrónico se solicitaron evidencias que acrediten el cumplimiento del plan de mejoramiento, dado que este tiene 31/12/2022 como fecha de terminación. (Daniel Felipe Sáenz Lozano)_x000a__x000a_09/12/2022  -Modificación de fecha- Mediante memorando con radicado ANI No. 20225000151793 del 7 de_x000a_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_x000a__x000a_09/12/2022  -Modificación plan- Mediante memorando con radicado ANI No. 20225000151793 del 7 de_x000a_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_x000a__x000a_1/12/2023 Mediante correo electrónico se solicitó al Líder del Equipo de Coordinación y Seguimiento evidencias de cumplimiento del plan de mejoramiento. (Daniel Felipe Sáenz Lozano)_x000a__x000a_21/02/2024 Mediante correo electrónico se solicitó al Líder del Equipo de Coordinación y Seguimiento evidencias de cumplimiento del plan de mejoramiento. (Daniel Felipe Sáenz Lozano)_x000a__x000a_6/03/2024  -Modificación de fecha- Mediante memorando ANI No. 20235010209013 del 28-12-23 la Vicepresidencia Ejecutiva expuso la gestión adelantada para lograr la modificación contractual asociada a los tiempos con los que la ANI cuenta para pronunciarse frente a una solicitud de EER, solicitando ampliación del plazo para dar cumplimiento al plan de mejoramiento hasta el 31/12/2024. La solicitud tuvo concepto favorable a través del memorando ANI No. 20231020212263 del 29/12/2023. (Daniel Felipe Sáenz Lozano)"/>
    <n v="0.5"/>
    <x v="1"/>
    <m/>
    <m/>
    <m/>
    <s v="23/10/2020"/>
    <n v="1333"/>
    <s v="Auditoría Interna a Proyectos"/>
    <s v="https://anionline.sharepoint.com/:f:/s/PMPMotor/EjUk8FEGrE5JmG6Zr32OElYBsaKnkIU98yvOMyYL1O9fAQ?e=eJTTNm"/>
  </r>
  <r>
    <n v="3851"/>
    <n v="40"/>
    <x v="7"/>
    <s v="No se evidenció cumplimiento del plazo contractual para que la ANI se pronuncie frente a solicitudes de ocurrencia de Eventos Eximentes de Responsabilidad, término reglamentado en la parte general del contrato de concesión, sección 14.2(d)(iii), según se cita a continuación:_x000d__x000a_(…) Una vez efectuada la Notificación dentro del término indicado en la sección 14.3(c)(ii) anterior, la Parte notificada deberá, dentro de los quince (15) Días siguientes a dicha Notificación, expresar si acepta, o no, la ocurrencia del Evento Eximente de Responsabilidad (…)_x000d__x000a_"/>
    <s v="Deficiencias en gestión institucional y/o interinstitucional"/>
    <m/>
    <m/>
    <s v="Técnico"/>
    <s v="GESTIÓN CONTRACTUAL Y SEGUIMIENTO DE PROYECTOS DE INFRAESTRUCTURA DE TRANSPORTE"/>
    <x v="4"/>
    <s v="Autopista Río Magdalena 2"/>
    <s v="Adriana Barrios Rodríguez"/>
    <s v="Octubre de 2020"/>
    <s v="OCTUBRE"/>
    <n v="2020"/>
    <m/>
    <m/>
    <s v="Acción preventiva"/>
    <s v="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
    <d v="2020-12-10T00:00:00"/>
    <s v="31/12/2024"/>
    <m/>
    <s v="_x000a__x000a_1/12/2020 Se envió correo electrónico a la Supervisión solicitándo el Plan de Mejoramiento visto que el 5 de diciembre se cumplen 30 días de la formulación de la No Conformidad. (Adriana Barrios Rodríguez)_x000a__x000a_10/12/2020  se recibió el memorando 20203110145013 del 24 de noviembre de 2020, en donde la supervisión comunicó el Plan de Mejoramiento, por correo electrónico del 2 de diciembre de 2020 la Supervisión comunicó la fecha de finalización para diciembre de 2021, la OCI dio respuesta a la Supervisión con memorando 20201020152803 del 9 de diciembre de 2020 y se procede a incluir el Plan de Mejoramiento (Adriana Barrios Rodríguez)_x000a__x000a_09/12/2021  -Modificación de fecha- Mediante correo electrónico del 09/12/2021 la Supervisión informó que &quot;En atención al seguimiento y acciones adelantadas en el Plan de Mejoramiento, correspondiente a la No Conformidad 3851 del proyecto Autopista al Río Magdalena 2, toda vez que nos acogemos al Plan de Mejoramiento de las Vicepresidencias Ejecutiva y Contractual para la No Conformidad 3825, se informa que, como parte de las gestiones adelantadas para dar cumplimiento al plan de mejora propuesto, el Presidente de la Agencia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 (anexo), así mismo, de manera particular se han adelantado las gestiones en los comités gerenciales exponiendo la necesidad de adelantar la modificación contractual. _x000d__x000a__x000d__x000a_Expuesto lo anterior, toda vez que a la fecha no se tiene respuesta de la CCI al planteamiento de la Agencia, es necesario que se amplie el plazo hasta el 31 de diciembre del 2022, para poder implementar el plan de mejoramiento.&quot; (Adriana Barrios Rodríguez)_x000a__x000a_06/12/2022  -Modificación de fecha- Mediante correo electrónico del 06/12/2022 el Líder del Equipo de Coordinación y Seguimiento del Proyecto presentó un reporte de las acciones para superar la No Conformidad, concluyendo y solicitando que: &quot;(...) teniendo en cuenta que se está a la espera del pronunciamiento de la Cámara Colombiana de Infraestructura y de las gestiones que deban adelantarse con los Concesionarios de Cuarta Generación, con el fin de plantear de manera particular una posible modificación al Contrato de Concesión No.008 de 2014, amablemente se solicita a la oficina de Control Interno ampliar el plazo para el cumplimiento del plan de mejoramiento hasta el 31 de diciembre de 2023.&quot; (Adriana Barrios Rodríguez)_x000a__x000a_13/12/2023 Se realiza seguimiento de avance en el plan de mejoramiento de la No conformidad por correo electrónico. (Adriana Barrios Rodríguez)_x000a__x000a_20/12/2023  -Modificación de fecha- Mediante correo electrónico del 18/12/2023; se informó por parte del Equipo de Coordinación y Seguimiento:_x000d__x000a__x000d__x000a_&quot;Teniendo en cuenta la solicitud del estado de avance de las acciones de mejoramiento correspondientes a la No Conformidad 3851 del Plan de Mejoramiento por Procesos de la Entidad – Proyecto Autopista Río Magdalena 2, se informa lo siguiente:_x000d__x000a_ _x000d__x000a_1._x0009_Para la No Conformidad No.3851 se acogió el Plan de Mejoramiento propuesto por las Vicepresidencias, en los siguientes términos:  _x000d__x000a_ _x000d__x000a_“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G.” _x000d__x000a_ _x000d__x000a_2._x0009_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_x000a_ 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Por lo tanto, se estableció 31-12-2024 como fecha de terminación del plan de mejoramiento. (Adriana Barrios Rodríguez)"/>
    <n v="0"/>
    <x v="1"/>
    <m/>
    <m/>
    <m/>
    <d v="2020-11-05T00:00:00"/>
    <n v="1320"/>
    <s v="Auditoría Interna a Proyectos"/>
    <s v="https://anionline.sharepoint.com/:f:/s/PMPMotor/EkyYqR84ApdBmifUU4176UQB4X6rqcjIgREvnrwPAz8C8g?e=1uKhOd"/>
  </r>
  <r>
    <n v="3852"/>
    <n v="41"/>
    <x v="7"/>
    <s v="No se evidenció que los equipos de grabación de la Interventoría instalados en el peaje de la concesión estén disponibles para ser accedidos en tiempo real de manera remota; sin embargo, esta es una de sus obligaciones contractuales, consignada en la sección 5.3.3 (a) del Plan de Cargas de Trabajo del Contrato de Interventoría No. 024 de 2015, según se cita a continuación: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_x000d__x000a_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
    <s v="Deficiencias técnicas en corredor vial"/>
    <m/>
    <m/>
    <s v="Técnico"/>
    <s v="GESTIÓN CONTRACTUAL Y SEGUIMIENTO DE PROYECTOS DE INFRAESTRUCTURA DE TRANSPORTE"/>
    <x v="4"/>
    <s v="Autopista Río Magdalena 2"/>
    <s v="Adriana Barrios Rodríguez"/>
    <s v="Octubre de 2020"/>
    <s v="OCTUBRE"/>
    <n v="2020"/>
    <m/>
    <m/>
    <s v="Acción correctiva"/>
    <s v="1. (11%) Solicitar a los actuales operadores de la tecnología en la Región, una nueva cotización para la instalación del montaje técnico requerido, cumpliendo con la garantía para la conexión inalámbrica y remota con las videocámaras en la estación de peaje (tiempo real) de acuerdo con lo requerido por el cliente – Seguimiento 31 de marzo de 2021 _x000d__x000a__x000d__x000a_2. (11%) Seleccionar y adelantar la contratación de un proveedor que permita la instalación de las videocámaras existentes a la red de internet con las especificaciones técnicas requeridas por parte del cliente. Estudiar las propuestas presentadas y cotizaciones – Seguimiento 31 de marzo de 2021 _x000d__x000a__x000d__x000a_3. (11%) Analizar sí las otras alternativas de solución siguen siendo viables para garantizar la disponibilidad de la información solicitada – Seguimiento 31 de marzo de 2021 _x000d__x000a__x000d__x000a_4. (11%) De acuerdo con la respuesta de los operadores, se realizará el análisis para el montaje requerido y la conexión web, para sincronizar la visualización en tiempo real y de forma remota en la estación de peaje de las videocámaras existentes – Seguimiento 30 de abril de 2020 _x000d__x000a__x000d__x000a_5. (11%) En caso de que la respuesta sea negativa por parte de los operadores, la interventoría continuará con los procedimientos actuales utilizados como alternativa que suple la condición de transmisión en tiempo real. – Seguimiento 30 de abril de 2020 _x000d__x000a__x000d__x000a_6. (11%) Ejecutar el programa de mantenimiento preventivo establecido en los procesos administrativos para verificar la disponibilidad permanente de los equipos y software para la transmisión en tiempo real. – Seguimiento 1 de febrero de 2020 _x000d__x000a__x000d__x000a_7. (11%) Realizar de manera trimestral las visitas de auditoria a la estación de peaje para verificar el adecuado funcionamiento de los equipos y programas instalados. – Seguimiento 1 de febrero de 2020 _x000d__x000a__x000d__x000a_8. (11%) Mantener por parte del área de operación y mantenimiento asignado en la Interventoría, un adecuado control de la información grabada, almacenada y en custodia en el área de sistemas. – Seguimiento 1 de febrero de 2020. _x000d__x000a__x000d__x000a_9. (12%) Se realizará seguimiento, mantenimiento y capacitación al personal encargado para su respectivo sostenimiento del sistema - Seguimiento 01 de mayo de 2021. _x000d__x000a__x000d__x000a_ "/>
    <d v="2020-12-10T00:00:00"/>
    <d v="2023-08-31T00:00:00"/>
    <m/>
    <s v="1/12/2020 Se envió correo electrónico a la Interventoría solicitándo el Plan de Mejoramiento visto que el 5 de diciembre se cumplen 30 días de la formulación de la No Conformidad. (Adriana Barrios Rodríguez)_x000a__x000a_10/12/2020 se recibió oficio 20204091215932 del 2 de diciembre de 2020 por parte de la Interventoría, proponiendo el plan de mejoramiento y la fecha de terminación para el 1 de mayo de 2021, la OCI dio respuesta con oficio 20201020377691 del 9 de diciembre de 2020 y se procede a incluir el Plan de Mejoramiento (Adriana Barrios Rodríguez)_x000a__x000a_21/01/2021  -Modificación de fecha- Se ajusta fecha de terminación con base en lo comunicado a la Interventoría mediante correo electrónico del 7 de diciembre de 2020, donde se informó sobre la incorporación del plan de mejoramiento. (Adriana Barrios Rodríguez)_x000a__x000a_25/01/2021  -Modificación de fecha-  (Adriana Barrios Rodríguez)_x000a__x000a_25/01/2021  -Modificación de fecha-  (2020)_x000a__x000a_30/04/2021 Se recibió oficio 20214090355092 del 31 de marzo de 2021 con la respuesta de la interventoría al seguimiento por correo electrónico al cual se dio respuesta con el oficio 20211020109771 del 16 de abril de 2021 de la OCI notificando que se incluirá un avance del 11% en el Plan de Mejoramiento, sin embargo, se sugiere la reformulación vista la imposibilidad de realizar el plan de mejoramiento establecido y que aún no ha cesado la causa que dio origen a la No Conformidad.  (Adriana Barrios Rodríguez)_x000a__x000a_06/05/2021  -Modificación de fecha- Mediante radicado ANI No. 20211020134661 la Oficina de Control Interno atiende oficio de la Interventoría con radicado ANI No. 20214090475452 del 30 de abril de 2021, mediante el cual se solicitó prórroga al plan de mejoramiento hasta el 01/03/2022. (Adriana Barrios Rodríguez)_x000a__x000a_02/03/2022  -Modificación de fecha- Mediante comunicación con radicado ANI No. 20224090229822 de 28-02-2022 la Interventoría presenta la gestión adelantada a la fecha para superar la situación que dio lugar a la no conformidad, solicitando prórroga para su cumplimiento hasta el 07-07-2022. (Adriana Barrios Rodríguez)_x000a__x000a_11/07/2022  -Modificación de fecha- En el oficio 20224090737362 la interventoría solicitó la extensión del plazo de realización del plan de mejoramiento de la No Conformidad 3852 teniendo en cuenta las últimas actualizaciones en el cronograma de ejecución del proyecto, por lo que se otorga plazo hasta el 7 de enero de 2023. (Adriana Barrios Rodríguez)_x000a__x000a_11/07/2022  -Modificación de fecha- - (Adriana Barrios Rodríguez)_x000a__x000a_24/01/2023  -Modificación de fecha- Mediante oficio con radicado ANI No. 20234090071442 del 20 de enero de 2023 la Interventoría expone eventos ocurridos dentro del contrato de concesión N. 008 de 2014 con relación a la Unidad Funcional 3 del proyecto, relacionados, entro otros aspectos, con la no objeción de la ANI al plazo de cura para_x000a_garantizar el cumplimiento de la obligación relacionada con su terminación y de la configuración de un Evento Eximente de Responsabilidad ocasionado por amenazas y acciones de grupos armados por fuera de la ley que afectaron las intervenciones en las Unidades Funcionales 1, 2 y 3 del proyecto._x000a__x000a_Asimismo, indica que en la Unidad Funcional 3 se prevé la puesta en operación del CCO definitivo, donde la Interventoría contará con la infraestructura y equipos de seguimiento a la operación de los peajes del proyecto. Debido a que la Unidad Funcional 3 continúa en operación, la Interventoría solicita prórroga para dar cumplimiento al plan de mejoramiento hasta el 20 de abril de 2023._x000a__x000a_La Oficina de Control Interno dio concepto favorable a la prórroga solicitada por la Interventoría a través del oficio con radicado ANI No. 20231020021051 del 24 de enero de 2023. (Adriana Barrios Rodríguez)_x000a__x000a_4/05/2023  -Modificación de fecha- De acuerdo con lo establecido en el oficio N. 20231020142191 del 27 de abril de 2023 se estableció 20/06/2023 como fecha de terminación del plan de mejoramiento. (Adriana Barrios Rodríguez)_x000a__x000a_18/07/2023  -Modificación de fecha- Mediante correo electrónico por parte del auditor de fecha 17 de julio de 2023 se solicita la modificación de la fecha hasta el 31 de agosto de 2023. Lo anterior con base en correo de la Vicepresidencia responsable de la misma fecha. (Juan Diego Toro Bautista)_x000a__x000a_5/09/2023 Se recibió oficio de la interventoría Unión Temporal Concesiones 4G con radicado ANI N. 20234090975582 del 30 de agosto de 2023 en donde se reportó el cumplimiento de las acciones de mejoramiento y la transmisión en tiempo real de las cámaras de la interventoría del peaje puerto Berrío por lo que se finalizó el plan de mejoramiento y se establece su cumplimiento en el 100%. Lo cual se comunicó a la Interventoría mediante oficio 20231020314571 del 5 de septiembre de 2023. (Adriana Barrios Rodríguez)"/>
    <n v="1"/>
    <x v="2"/>
    <m/>
    <n v="9"/>
    <n v="2023"/>
    <d v="2020-11-05T00:00:00"/>
    <n v="1320"/>
    <s v="Auditoría Interna a Proyectos"/>
    <s v="https://anionline.sharepoint.com/:f:/s/PMPMotor/EiMzWFmUA_5NqpfYRk1u8m4BfYs7jI0H4AmdyNoA4KR0Fg?e=0hr9fT"/>
  </r>
  <r>
    <n v="3853"/>
    <n v="42"/>
    <x v="7"/>
    <s v="1.1_x0009_Se evidenció incumplimiento de los términos establecidos en el art. 14 de la Ley 14 de la Ley 1437 de 2011, que para los dos (2) primeros trimestres de 2020, en la muestra auditada fue del 23% ."/>
    <s v=""/>
    <m/>
    <m/>
    <s v="Administrativo"/>
    <s v="TODOS LOS PROCESOS"/>
    <x v="3"/>
    <s v="TODAS LAS VICEPRESIDENCIAS"/>
    <s v="Luz Mary Hernández Villadiego"/>
    <s v="Octubre de 2020"/>
    <s v="OCTUBRE"/>
    <n v="2020"/>
    <m/>
    <m/>
    <s v="Acción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d v="2021-07-31T00:00:00"/>
    <m/>
    <s v="_x000a__x000a_12/03/2021 _x0009__x000d__x000a_Mediante memorando Rad. 20206010135493 del 03/11/2020, la VPRE, informa  cuatro acciones adcionalaes a seguir:_x000d__x000a_•_x0009_Solicitud de socialización sobre PQRS a los colaboradores de la VPRE, al equipo de Atención al ciudadano._x000d__x000a_•_x0009_Solicitud de socialización sobre el manejo de la herramienta ORFEO a los colaboradores de la VPRE, al grupo de Archivo y correspondencia._x000d__x000a_•_x0009_Seguimiento mensual al informe de PQRS presentado por el equipo de Atención al ciudadano._x000d__x000a_•_x0009_Presentación de informe trimestral al Vicepresidente de Planeación, Riesgos y Entorno sobre el estado de las PQRS en la VPRE._x000d__x000a_ (Luz Mary Hernández Villadiego)"/>
    <n v="1"/>
    <x v="0"/>
    <m/>
    <n v="6"/>
    <n v="2021"/>
    <s v="26/10/2020"/>
    <n v="1330"/>
    <s v="Seguimiento Normativo"/>
    <m/>
  </r>
  <r>
    <n v="3854"/>
    <n v="43"/>
    <x v="7"/>
    <s v="1.2_x0009_Se evidenció ausencia de respuesta, incumpliéndose la Ley 14 de la Ley 1437 de 2011, que para los dos (2) primeros trimestres de 2020, en la muestra auditada fue del 9% "/>
    <s v="Incumplimiento normativo"/>
    <m/>
    <m/>
    <s v="Administrativo"/>
    <s v="TODOS LOS PROCESOS"/>
    <x v="3"/>
    <s v="TODAS LAS VICEPRESIDENCIAS"/>
    <s v="Luz Mary Hernández Villadiego"/>
    <s v="Octubre de 2020"/>
    <s v="OCTUBRE"/>
    <n v="2020"/>
    <m/>
    <m/>
    <s v="Acción correctiva y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d v="2021-07-31T00:00:00"/>
    <m/>
    <s v="12/03/2021 Mediante memorando Rad. 20206010135493 del 03/11/2020, la VPRE, plantea cuatro acciones adicionales a seguir: _x000a_•_x0009_Solicitud de socialización sobre PQRS a los colaboradores de la VPRE, al equipo de Atención al ciudadano._x000a_•_x0009_Solicitud de socialización sobre el manejo de la herramienta ORFEO a los colaboradores de la VPRE, al grupo de Archivo y correspondencia._x000a_•_x0009_Seguimiento mensual al informe de PQRS presentado por el equipo de Atención al ciudadano._x000a_•_x0009_Presentación de informe trimestral al Vicepresidente de Planeación, Riesgos y Entorno sobre el estado de las PQRS en la VPRE._x000a_ (Luz Mary Hernández Villadiego)_x000a__x000a_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_x000a_1- La VPRE, manifiesta que: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a_La VP- Ejecutiva: En correo de fecha 11/11/2021, informa lo siguiente: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a_1. Se enlazarán las respuestas en el Orfeo a los radicados padres correspondientes y/o se cargará la respuesta en formato PDF._x000a_2.Se remitirá copia al peticionario cuando se den traslados por competencia a otras entidades._x000a_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_x000a__x000a_ (Luz Mary Hernández Villadiego)_x000a__x000a_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a__x000a_En correo electrónico del 11/11/2021: La Vicepresidencia de Estructuración informa que:  Con el fin de dar respuesta al correo remitido el lunes 8 de noviembre de 2021, esta vicepresidencia se permite informar lo siguiente:_x000a_Con el fin de atender los requerimientos de manera completa y dentro de los plazos normativos, se remite soporte del recordatorio que se hace a cada responsable de la petición o requerimiento presentado.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a__x000a_En correo del 09/11/2021 La VPRE envió soportes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 (Luz Mary Hernández Villadiego)"/>
    <n v="1"/>
    <x v="2"/>
    <m/>
    <n v="2"/>
    <n v="2022"/>
    <s v="26/10/2020"/>
    <n v="1330"/>
    <s v="Seguimiento Normativo"/>
    <s v="https://anionline.sharepoint.com/:f:/s/PMPMotor/El9gsIq-PcRIr7Z2PeXBMuUBfUsrqcxmVF5fabIaYKiwEg?e=0UNKC7"/>
  </r>
  <r>
    <n v="3855"/>
    <n v="44"/>
    <x v="7"/>
    <s v="1.3_x0009_En los radicados Nos. 20204090554572 del 25 de junio de 2020 y en el radicado No. 20204090444212 del 20 de mayo de 2020 , se evidenció que las respuestas otorgadas mediante correo electrónico no fueron radicadas en el área de archivo y correspondencia- Sistema de Gestión Documental ORFEO-, incumplimiento lo señalado en la Circular No. 20204090052033 del 27/03/2020 "/>
    <s v=""/>
    <m/>
    <m/>
    <s v="Administrativo"/>
    <s v="GESTIÓN DE LA INFORMACIÓN Y COMUNICACIONES"/>
    <x v="4"/>
    <s v="TODAS LAS VICEPRESIDENCIAS"/>
    <s v="Luz Mary Hernández Villadiego"/>
    <s v="Octubre de 2020"/>
    <s v="OCTUBRE"/>
    <n v="2020"/>
    <m/>
    <m/>
    <m/>
    <m/>
    <m/>
    <m/>
    <m/>
    <m/>
    <n v="1"/>
    <x v="0"/>
    <m/>
    <n v="6"/>
    <n v="2021"/>
    <s v="26/10/2020"/>
    <n v="1330"/>
    <s v="Seguimiento Normativo"/>
    <m/>
  </r>
  <r>
    <n v="3856"/>
    <n v="45"/>
    <x v="7"/>
    <s v="1.4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
    <s v="Deficiencias en el registro de información en herramientas de seguimiento o de apoyo a la gestión"/>
    <m/>
    <m/>
    <s v="Tecnológico"/>
    <s v="GESTIÓN DE LA INFORMACIÓN Y COMUNICACIONES"/>
    <x v="7"/>
    <s v="Grupo Interno de Trabajo Sistemas de Información y Tecnología"/>
    <s v="Luz Mary Hernández Villadiego"/>
    <s v="Octubre de 2020"/>
    <s v="OCTUBRE"/>
    <n v="2020"/>
    <m/>
    <m/>
    <s v="Acción correctiva y preventiva"/>
    <s v="La VP- Ejecutiva infforma que: 1. Se enlazarán las respuestas en el Orfeo a los radicados padres correspondientes y/o se cargará la respuesta en formato PDF._x000d__x000a_2.Se remitirá copia al peticionario cuando se den traslados por competencia a otras entidades._x000d__x000a__x000d__x000a_La VP Estructuración en correo de fecha 11/11/2021 indica que:_x000d__x000a_"/>
    <d v="2021-11-12T00:00:00"/>
    <s v="31/12/2021"/>
    <m/>
    <s v="_x000a__x000a_12/03/2021 El 03/03/2021, se envió correo al Coordinador del GIT- Tecnologías de la información y las telecomunicaciones, requiriéndole informar las acciones de mejora emprendidas sobre la NO Conformidad identificada con el No. 3864, la cual se encontraba sin plan de mejoramiento y la cual fue comunicada en el “Informe de evaluación en el marco de la atención al ciudadano y en particular sobre Derechos de Peticiones, Quejas, Reclamos y Sugerencias – En tiempos del COVID-19.”._x000a_En correo recibido el 09/03/2021, él Coordinador del GIT- Tecnologías de la información y las telecomunicaciones informa que “no corresponde al GIT de Tecnologías de la información adelantar un plan de mejoramiento frente a lo observado en el informe; pues las causas no son atribuibles a fallas de la plataforma tecnológica”._x000a_ (Luz Mary Hernández Villadiego)_x000a__x000a_9/11/2021 03/03/2021: La OCI, mediante correo electrónico enviado al GIT- Tecnología, solicita el Plan de mejoramiento por Procesos para el tema de las NO Conformidades señalada en el “Informe de evaluación en el marco de la atención al ciudadano y en particular sobre Derechos de Peticiones, Quejas, Reclamos y Sugerencias – En tiempos del COVID-19.”. Rad. mediate memorando No. 20201020132053 del 26 de octubre de 2020._x000a_09/03/2021: La VPRE, comunica mediante correo electrónico a la OCI, se pronuncia sobre ciertos aspectos evidenciados por la OCI y a su vez concluye indicando que: “ no corresponde al GIT de  Tecnologías de la información adelantar un plan de mejoramiento frente a lo observado en el informe; pues las causas no son atribuibles a fallas de la plataforma tecnológica.”._x000a_ (Luz Mary Hernández Villadiego)_x000a__x000a_12/11/2021 El 11/11/202L la oficina de Control Interno realizó seguimiento mediante correo electrónico enviado a las Vicepresidencias, involucradas, con la finalidad de que se informaran las novedades y avances. En este sentido, en correos de respuestas de fecha 11/11/2021:_x000a_1- La VPRE, manifiesta que: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a_La VP- Ejecutiva: En correo de fecha 11/11/2021, informa lo siguiente: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a_1. Se enlazarán las respuestas en el Orfeo a los radicados padres correspondientes y/o se cargará la respuesta en formato PDF._x000a_2.Se remitirá copia al peticionario cuando se den traslados por competencia a otras entidades._x000a_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_x000a_ (Luz Mary Hernández Villadiego)_x000a__x000a_10/02/2022 En correo electrónico del 11/11/2021: La Vicepresidencia de Estructuración informa que:  Con el fin de dar respuesta al correo remitido el lunes 8 de noviembre de 2021, esta vicepresidencia se permite informar lo siguiente:_x000a_Con el fin de atender los requerimientos de manera completa y dentro de los plazos normativos, se remite soporte del recordatorio que se hace a cada responsable de la petición o requerimiento presentado.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a__x000a_En correo del 09/11/2021 La VPRE envió soportes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_x000a_ (Luz Mary Hernández Villadiego)"/>
    <n v="1"/>
    <x v="2"/>
    <m/>
    <n v="2"/>
    <n v="2022"/>
    <s v="26/10/2020"/>
    <n v="1330"/>
    <s v="Seguimiento Normativo"/>
    <s v="https://anionline.sharepoint.com/:f:/s/PMPMotor/Epa6Hhutdx1Ilm3vrhjPlEkBPopDJjYe8qWypF_oWZX8Vw?e=CtBkqM"/>
  </r>
  <r>
    <n v="3857"/>
    <n v="46"/>
    <x v="7"/>
    <s v="1.5_x0009_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No. 2013-409-000009-4 del 10 de mayo de 2013 que establece las directrices internas relacionadas con el manejo del Sistema de Gestión Documental."/>
    <s v="Deficiencias en gestión institucional y/o interinstitucional"/>
    <m/>
    <m/>
    <s v="Administrativo"/>
    <s v="TODOS LOS PROCESOS"/>
    <x v="3"/>
    <s v="TODAS LAS VICEPRESIDENCIAS"/>
    <s v="Luz Mary Hernández Villadiego"/>
    <s v="Octubre de 2020"/>
    <s v="OCTUBRE"/>
    <n v="2020"/>
    <m/>
    <m/>
    <s v="Acción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d v="2021-07-31T00:00:00"/>
    <m/>
    <s v="_x000a__x000a_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_x000a_1- La VPRE, manifiesta que: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a_La VP- Ejecutiva: En correo de fecha 11/11/2021, informa lo siguiente: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a_1. Se enlazarán las respuestas en el Orfeo a los radicados padres correspondientes y/o se cargará la respuesta en formato PDF._x000a_2.Se remitirá copia al peticionario cuando se den traslados por competencia a otras entidades._x000a_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_x000a__x000a_ (Luz Mary Hernández Villadiego)_x000a__x000a_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a__x000a_En correo electrónico del 11/11/2021: La Vicepresidencia de Estructuración informa que:  Con el fin de dar respuesta al correo remitido el lunes 8 de noviembre de 2021, esta vicepresidencia se permite informar lo siguiente:_x000a_Con el fin de atender los requerimientos de manera completa y dentro de los plazos normativos, se remite soporte del recordatorio que se hace a cada responsable de la petición o requerimiento presentado.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a__x000a_En correo del 09/11/2021 La VPRE envió soportes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_x000a_ (Luz Mary Hernández Villadiego)"/>
    <n v="1"/>
    <x v="2"/>
    <m/>
    <n v="2"/>
    <n v="2022"/>
    <s v="26/10/2020"/>
    <n v="1330"/>
    <s v="Seguimiento Normativo"/>
    <s v="https://anionline.sharepoint.com/:f:/s/PMPMotor/Em1BO54tY3dPses9scBMwWQBAJpeycX7iHVIa_i9Sljn1w?e=31iwsj"/>
  </r>
  <r>
    <n v="3858"/>
    <n v="47"/>
    <x v="7"/>
    <s v="1.6_x0009_Incumplimientos directrices internas relacionadas con el manejo del Sistema de Gestión Documental._x000d__x000a_-_x0009_Se pierde la trazabilidad cuando no se enlazada de manera apropiada el documento de respuesta. El trámite de la gestión efectuada solamente se informa de manera escrita en el histórico del Orfeo “pestaña de comentarios” y no se adjunta ningún documento de respuesta._x000d__x000a_"/>
    <s v="Deficiencias en el registro de información en herramientas de seguimiento o de apoyo a la gestión"/>
    <m/>
    <m/>
    <s v="Tecnológico"/>
    <s v="TODOS LOS PROCESOS"/>
    <x v="3"/>
    <s v="TODAS LAS VICEPRESIDENCIAS"/>
    <s v="Luz Mary Hernández Villadiego"/>
    <s v="Octubre de 2020"/>
    <s v="OCTUBRE"/>
    <n v="2020"/>
    <m/>
    <m/>
    <s v="Acción correctiva y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d v="2021-07-31T00:00:00"/>
    <m/>
    <s v="_x000a__x000a_12/11/2021 08/11/2021: La oficina de Control Interno, mediante correo electrónci, solicita a las vicepresidencias informar las novedades y/o avances de las acciones de mejora emprendidas, para el tema de PQRS. En este sentido se recibió respuesta y soporte de en correos de fechas 10 y 11 de noviembre de 2021:_x000d__x000a_1- La VPRE, manifiesta que: “para las no conformidades 3854, 3856, 3857, 3858 y 3887, así:_x000d__x000a_•_x0009_Correo informe PQRS 3 trimestre VPRE: Correo donde se envía el informe trimestral del estado de las PQRS de la VPRE._x000d__x000a_•_x0009_Correo seguimiento PQRS VPRE: Correo semanal donde el GITP reporta a los usuarios de la VPRE las demoras o incumplimientos en las respuestas._x000d__x000a_•_x0009_Correo reenvió seguimiento PQRS Atención al ciudadano: Correo mensual de Atención al ciudadano donde el GITP realiza seguimiento”._x000d__x000a__x000d__x000a_VP-Estructuración: En correo electrónico del 11/11/2021, se informa y soporta lo siguienet: Con el fin de atender los requerimientos de manera completa y dentro de los plazos normativos, se remite soporte del recordatorio que se hace a cada responsable de la petición o requerimiento presentado. _x000d__x000a__x000d__x000a_Esto, con el fin de garantizar que el supervisor o gerente está al tanto del tiempo de respuesta y evitar que se responda de manera tardía. _x000d__x000a__x000d_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d__x000a__x000d__x000a_La VP- Eje: En correo de fecha 11/11/2021, informa lo siguiente:_x000d_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_x000a__x000d__x000a_Acciones de mejora propuestas por Ejecutiva_x000d__x000a__x000d__x000a_Sin perjuicio de lo anterior, podemos resaltar que se implementarán las siguientes acciones de mejora para la atención de requerimientos: _x000d__x000a_1. Se enlazarán las respuestas en Orfeo a los radicado padre correspondientes y/o se cargará la respuesta en formato PDF. _x000d__x000a_2. Se remitirá copia al peticionario cuando se den traslados por competencia a otras entidades._x000d__x000a__x000d__x000a_Por otra parte, señalan lo relacionado con: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_x000a__x000d__x000a_La VP-GC: En correo electrónico del 11/10/2021: Realiza unas precisiones  y asu vez indica que: desde VGC se incluirá en nuestras gestiones las próximas reuniones y/o charlas a realizar las recomendaciones sobre el particular a los grupos VGC actuales (Puertos y Aeropuertos)._x000d__x000a__x000d__x000a__x000d__x000a_ (Luz Mary Hernández Villadiego)_x000a__x000a_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_x000a__x000d__x000a_En correo electrónico del 11/11/2021: La Vicepresidencia de Estructuración informa que:  Con el fin de dar respuesta al correo remitido el lunes 8 de noviembre de 2021, esta vicepresidencia se permite informar lo siguiente:_x000d__x000a_Con el fin de atender los requerimientos de manera completa y dentro de los plazos normativos, se remite soporte del recordatorio que se hace a cada responsable de la petición o requerimiento presentado._x000d__x000a_Esto, con el fin de garantizar que el supervisor o gerente está al tanto del tiempo de respuesta y evitar que se responda de manera tardía. _x000d_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_x000a__x000d__x000a_En correo del 09/11/2021 La VPRE envió soportes para las no conformidades 3854, 3856, 3857, 3858 y 3887, así:_x000d__x000a_•_x0009_Correo informe PQRS 3 trimestre VPRE: Correo donde se envía el informe trimestral del estado de las PQRS de la VPRE._x000d__x000a_•_x0009_Correo seguimiento PQRS VPRE: Correo semanal donde el GITP reporta a los usuarios de la VPRE las demoras o incumplimientos en las respuestas._x000d__x000a_•_x0009_Correo reenvió seguimiento PQRS Atención al ciudadano: Correo mensual de Atención al ciudadano donde el GITP realiza seguimiento._x000d__x000a_ (Luz Mary Hernández Villadiego)"/>
    <n v="1"/>
    <x v="2"/>
    <m/>
    <n v="2"/>
    <n v="2022"/>
    <s v="26/10/2020"/>
    <n v="1330"/>
    <s v="Seguimiento Normativo"/>
    <s v="https://anionline.sharepoint.com/:f:/s/PMPMotor/EoTf_dMHa5dJswSREK7aEq4BthQaupjioYohSai7GAnlQg?e=SKrKZ9"/>
  </r>
  <r>
    <n v="3859"/>
    <n v="48"/>
    <x v="7"/>
    <s v="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repetición: i) Resolución 2039 de 31 de diciembre de 2019, y ii) Resolución 2041 de 31 de diciembre de 2019."/>
    <s v=""/>
    <m/>
    <m/>
    <s v="Jurídico"/>
    <s v="GESTIÓN JURÍDICA"/>
    <x v="1"/>
    <s v="Grupo interno de trabajo de defensa judicial"/>
    <s v="Martha Guzmán León"/>
    <s v="Octubre de 2020"/>
    <s v="OCTUBRE"/>
    <n v="2020"/>
    <m/>
    <m/>
    <s v="Acción correctiva"/>
    <s v="Mediante Memorando 20207010149263 de 30 de movienbre de 2020, el Coordinador del GIT de Defensa Judicial, remitió el Formato SEPGF-019-Acción Correctiva, por medio del cual se formula el Plan de Mejoramiento frente a la auditoría realizada a las Acciones de Repetición, cuyo informe fue notificado el pasado 30 de octubre del año en curso. _x000d__x000a_PLAN DE ACCIÓN. 1. Generar mecanismos dirigidos a los apoderados de la Entidad y a los miembros del Comité de Conciliación respecto a la periodisidad de sesiones para someter  a estudio la procedencia del ejercicio de la acción de repetición. Responsable: Coordinador del GIT de Defensa Judicial. 2. Establecer un instrumento de control que contenga alertas del vencimiento de términos para el estudio por parte del Comité de Conciliación y la presentación de la demanda, cuando resulte procedente. Responsable: Coordinador del GIT de Defensa Judicial. 3. Actualizar el procedimiento de gestión de la acción de repetición. Responsable: Corrdinador del GIT de Defensa Judicial. "/>
    <d v="2020-11-12T00:00:00"/>
    <d v="2021-07-31T00:00:00"/>
    <m/>
    <s v="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8/04/2021 A través de correo electrónico del 17 de marzo de 2021, se solicitó al Coordinador del GIT de Defensa Judicial, informe con soportes, de avance de cumplimiento del Plan de mejoramiento- medidas correctivas formulado._x000a_Mediante Memorando 20217010055963 del 5 de abril de 2021, el Coordinador del GIT de Defensa Judicial, manifestó: &quot;Frente a esta No conformidad y de acuerdo a lo que se estableció en el Plan de Acción, el cual, estaba dirigido a crear mecanismos para los apoderados de la Entidad y a los miembros del Comité de Conciliación, respecto de la periodicidad de sesiones para someter a estudio la procedencia del ejercicio de la acción de repetición, se adoptó lo siguiente: _x000a_El Coordinador del G.I.T. de Defensa Judicial mediante memorando 20207010106563 de fecha 8 de agosto de 2020, estableció lineamientos dirigidos a los apoderados responsables, para la presentación de las fichas de estudio y las fechas en que se realizarían la sesiones del Comité de Conciliación; posteriormente, mediante radicado No. 20207010142663 de fecha 18 de noviembre de 2020, se dio alcance al radicado del mes de agosto en el sentido de adoptar medidas imperativas para reportar oportunamente las condenas, realizar el trámite de pago y adelantar el estudio oportuno de los procesos que deban ser sometidos a consideración del Comité de Conciliación con fines de repetición. (anexo memorandos)&quot;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En Informe de Seguimiento a las Acciones de Repetición del 1° de diciembre de 2020 al 31 de marzo de 2021, se tomó la siguiente determinación respecto a esta no conformidad - 3859: _x000d__x000a__x000d__x000a_&quot;Teniendo en cuenta las acciones correctivas adelantadas por el Vicepresidente Jurídico y los Coordindores del GIT de Defensa Judicial, con el propósito de dar cumplimiento a lo establecido en el artículo 3° del Decreto 1167 de 2016, modificatorio del artículo 2.2.4.3.1.2.12 del Decreto 1069 de 2015, la no conformidad se tendrá como cumplida y se harán las anotaciones correspondientes en el Plan de Mejoramiento por Procesos, con soporte en el presente informe de seguimiento&quot;.  (Martha Guzmán León)"/>
    <n v="1"/>
    <x v="0"/>
    <m/>
    <n v="6"/>
    <n v="2021"/>
    <s v="30/10/2020"/>
    <n v="1326"/>
    <s v="Auditoría Interna"/>
    <m/>
  </r>
  <r>
    <n v="3860"/>
    <n v="49"/>
    <x v="7"/>
    <s v="De conformidad con el Decreto 1167 de 2016 “Por el cual se modifican y se suprimen algunas disposiciones del Decreto 1069 de 2015, Decreto Único Reglamentario del Sector Justicia y del Derecho” Artículo 3, modificatorio del artículo 2.2.4.3.1.2.12. del Decreto 1069 de 2015, de la Acción de Repetición,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_x000d__x000a__x000d__x000a_Por lo tanto, el GIT Administrativo y Financiero, remitió al GIT de Defensa Judicial para el estudio del Comité de Conciliación los actos administrativos y los antecedentes de los pagos efectuados el 26 y 30 de junio de 2020, por fuera del término legal. "/>
    <s v=""/>
    <m/>
    <m/>
    <s v="Administrativo"/>
    <s v="GESTIÓN ADMINISTRATIVA Y FINANCIERA"/>
    <x v="5"/>
    <s v="Grupo interno de trabajo administrativo y financiero"/>
    <s v="Martha Guzmán León"/>
    <s v="Octubre de 2020"/>
    <s v="OCTUBRE"/>
    <n v="2020"/>
    <m/>
    <m/>
    <s v="Acción correctiva"/>
    <s v="Mediante Memorando 20204000148883 de 30 de noviembre de 2020, la Coordinadora del GIT Administrativo y Financiero, remitió el Plan de Acción Formato Acciones Correctivas SEPG-F-019. PLAN DE ACCIÓN. Remitir correo electrónico con los documentos soporte de pago de la sentencia a la Vicepresidencia Jurídica, al día siguiente de realizar el pago de sentencias, cumpliendo con lo establecido en el Decreto 1167 de 2016. Responsable: Juana Celina Carvajal. "/>
    <d v="2020-11-12T00:00:00"/>
    <d v="2020-12-31T00:00:00"/>
    <m/>
    <s v="24/12/2020 Para el período comprendido del 2 de octubre al 30 de noviembre de 2020, el GIT Administrativo y Financiero, hizo dos pagos: i. Resolución 14605 de 14 de octubre de 2020, de la Vicepresidencia Jurídica. El pago se hizo el 16 de octubre de 2020, el mismo día, a través de correo electrónico, se envió al GIT de Defensa Judicial, los soportes y el Depósito Judicial correspondiente al pago de Honorarios fijados en la demanda arbitral impuesta por la Concesión Autopista Bogotá-Girardot, por valor de $1.716.963.541. ii. Resolución 15565 del 29 de octubre de 2020, de la Vicepresidencia Planeación, Riesgos y Entorno. El pago se hizo el 10 de noviembre de 2020, el 9 de noviembre de 2020, se envió &quot;los soportes de pago de la Sentencia de Primera Instancia de fecha de (sic) 26 de septiembre de 2019, proferida por el Juzgado Civil del Circuito de Chocontá, por valor de $34.968.712.98, proceso de expropiación del señor José Miguel Sarmiento Rubiano._x000a_Se evidencia que el GIT Administrativo y Financiero, envió los actos administrativos y los soportes al GIT de Defensa Judicial, dentro del término previsto en el Decreto 1167 de 2016, &quot;Por el cual se modifican y se suprimen algunas disposiciones del Decreto 1069 de 2015, Decreto Único Reglamentario del Sector Justicia y del Derecho&quot; Artículo 3, modificatorio del artículo 2.2.4.3.1.2.12 del Decreto 1069 de 2015&quot;._x000a_En consecuencia, se reportará como cumplida y se harán las anotaciones correspondientes en el plan de mejoramiento por procesos, con soporte en el &quot;Informe de seguimiento al cumplimiento de las Acciones de Repetición del 2 de octubre al 30 de noviembre de 2020&quot;, del mes de diciembre de 2020.  (Martha Guzmán León)"/>
    <n v="1"/>
    <x v="0"/>
    <m/>
    <n v="12"/>
    <n v="2020"/>
    <s v="30/10/2020"/>
    <n v="1326"/>
    <s v="Auditoría Interna"/>
    <m/>
  </r>
  <r>
    <n v="3861"/>
    <n v="50"/>
    <x v="7"/>
    <s v="1._x0009_Se evidenció que la Interventoría ha realizado dos informes de seguimiento a los cercados de la UF8 (uno en octubre de 2019 y el segundo en septiembre de 2020), no obstante, en la sábana predial del corredor concesionado, se identificó que hay 152 predios disponibles y en custodia del Concesionario ubicados en las Unidades Funcionales 1, 2, 3, 4, 5, 6 y 7, de los cuales 63 se entregaron al Concesionario en la vigencia de 2019 y 89 se dispusieron en la vigencia de 2020; por lo anterior, se evidenció la falta de seguimiento por parte de la Interventoría en la verificación de lo dispuesto en el Apéndice técnico 7 Capitulo III Obligaciones Generales de la Gestión Predial numeral 8.1 Obligaciones generales del Concesionario del contrato de Concesión, citado a continuación: _x000d__x000a_(c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
    <s v=""/>
    <m/>
    <m/>
    <s v="Técnico"/>
    <s v="GESTIÓN CONTRACTUAL Y SEGUIMIENTO DE PROYECTOS DE INFRAESTRUCTURA DE TRANSPORTE"/>
    <x v="4"/>
    <s v="Ampliación a Tercer Carril Doble Calzada Bogotá - Girardot - 4G"/>
    <s v="Mary Alexandra Cuenca Noreña"/>
    <s v="Octubre de 2020"/>
    <s v="OCTUBRE"/>
    <n v="2020"/>
    <m/>
    <m/>
    <s v="Acción correctiva y preventiva"/>
    <s v="1._x0009_Realizar visita a campo, con el objetivo de constatar si los 41 predios que no hacen parte de la vía están cercados o no en su totalidad, verificando el cercado del remanente del área que no se utilizó para la construcción y cuyo propietario es la ANI._x000d__x000a_2._x0009_A partir de la fecha y como parte de la revisión de los insumos recibidos por parte del Concesionario, se constatará también de manera mensual en campo su cerramiento, conforme al Anexo técnico 7-Gestión predial, numeral 8.1 Obligaciones contractuales del concesionario, literal c)._x000d__x000a_Como por la misma circunstancia están pendientes los insumos de los predios revisados en los meses de septiembre y octubre 2020 , aprovecharemos para realizar  en esta visita a los 41 predios ,para revisar en cada unidad funcional los predios revisados en los meses citados a los predios ANI con sobrantes._x000d__x000a_3._x0009_Realizar recorridos mensuales de verificación aplicando la herramienta del formato  Anexo 2 CSI-TEC-FOR-071_ Seguimiento Cercado predios UF_x000d__x000a_4._x0009_Se reportara el estado de la verificación en los informe mensuales iniciando con el informe mensuales a partir de enero 2021 que se entregara en febrero 2021_x000d__x000a_5._x0009_En la sabana actual se han detectado predios ANI que seguirían aún con sobrantes, los cuales se están censado y aprobado y guardado en una carpeta con el fin de hacerle seguimiento una vez se ejecute la gestión por este proyecto y se realizará la verificación si están cercados actualmente o no. aplicando la herramienta del formato  Anexo 2 CSI-TEC-FOR-071_ Seguimiento Cercado predios UF._x000d__x000a_"/>
    <s v="22/12/2020"/>
    <d v="2021-01-31T00:00:00"/>
    <m/>
    <s v="_x000a__x000a_22/12/2020 26/11/2020 – Mediante memorando con radicado ANI 20204091191412 la Interventoria allegó el plan de mejoramiento de la no conformidad. _x000d__x000a__x000d__x000a_22/12/2020 – Mediante correo electrónico se realizo seguimiento al plan de mejoramiento y la Interventoria propuso nueva fecha para el cumplimiento de este para el 31/01/2021. _x000d__x000a_ (Mary Alexandra Cuenca Noreña)_x000a__x000a_03/02/2021 29/01/2021 - Mediante correo electrónico la Interventoría allegó la siguiente documentación: _x000d__x000a_1._x0009_Formato Cerramiento Predios diciembre 2020._x000d__x000a_2._x0009_Formato Cerramiento Predios enero 2021._x000d__x000a_3._x0009_Tabla resumen cerramientos._x000d__x000a_4._x0009_INFORME MENSUAL DE INTERVENTORIA No. 49 - Firmado._x000d__x000a_5._x0009_CSI-ANI-OBRA-02108 Solicitud Cerramiento Predios ANI FD_x000d__x000a_SOPORTE RADICADO ANI CSI-ANI-OBRA-02108_x000d__x000a_Con la anterior gestión, se identificaron 12 predios a nombre de la ANI que aun no cuentan los cercados correspondientes los cuales están ubicados en la UF1 y UF6. La interventoría por medio del oficio con Rad CSI-ANI-OBRA-02108 del 27 de enero de 2021 solicitó al Concesionario se realizara el cercado y a la fecha se encuentra en espera del pronunciamiento por parte del Concesionario. _x000d__x000a_No obstante, el proyecto cuente con predios a nombre de la ANI los cuales aún no están cercados, la interventoría realizo el cumplimiento total de las acciones de mejora para la no conformidad y se procede al cierre de la no conformidad. Se recomienda seguir gestionando y conminado al concesionario para que ejecute el cercado de la totalidad de los predios a favor de la Entidad.  _x000d__x000a_ (Mary Alexandra Cuenca Noreña)"/>
    <n v="1"/>
    <x v="0"/>
    <m/>
    <n v="2"/>
    <n v="2021"/>
    <s v="30/10/2020"/>
    <n v="1326"/>
    <s v="Auditoría Interna a Proyectos"/>
    <m/>
  </r>
  <r>
    <n v="3862"/>
    <n v="51"/>
    <x v="7"/>
    <s v="Se verificó el Boletín de Deudores Morosos del Estado – BDME y no se observó el reporte de las cuentas por cobrar de la cuenta contable 1.3.84.26.001 Pago por Cuenta de Terceros, correspondientes a las incapacidades pagadas a los servidores públicos y fueron reconocidas por las EPS (Resolución No. 1223 del 14/08/2019 por $6.835.855 y Resolución No. 413 del 6/03/2018 por $6.007.030) y se encuentran pendientes de pago a la ANI porque cumplieron con mora de más de seis meses y superaron los cinco (5) salarios mínimos legales mensuales vigentes, lo que incumple con lo establecido en la Resolución No. 037 del 5 de febrero de 2018 “Por medio de la cual se fijan los parámetros para el envío de información a la UAE Contaduría General de la Nación relacionada con el Boletín de Deudores Morosos del Estado (BDME)” y lo establecido en el parágrafo 3° del Artículo 2° de la Ley 901 de 2004 “Por medio de la cual se prorroga la vigencia de la Ley 716 de 2001, prorrogada y modificada por la Ley 863 de 2003 y se modifican algunas de sus disposiciones”, que dice:_x000d__x000a__x000d__x000a_Ley 901 de 2004_x000d__x000a__x000d__x000a_“ARTÍCULO 2o. Modifíquese y adiciónese al artículo 4o de la Ley 716 de 2001, el cual quedará así:_x000d__x000a__x000d__x000a_(…)_x000d__x000a__x000d__x000a_PARÁGRAFO 3o. Las entidades estatales para relacionar las acreencias a su favor pendientes de pago deberán permanentemente en forma semestral, elaborar un boletín de deudores morosos, cuando el valor de las acreencias supere un plazo de seis (6) meses y una cuantía mayor a cinco (5) salarios mínimos legales vigentes. Este boletín deberá contener la identificación plena del deudor moroso, bien sea persona natural o jurídica, la identificación y monto del acto generador de la obligación, su fecha de vencimiento y el término de extinción de la misma."/>
    <s v=""/>
    <m/>
    <m/>
    <s v="Jurídico"/>
    <s v="ALGUNOS PROCESOS"/>
    <x v="3"/>
    <s v="Grupo Interno de Trabajo Defensa Judicial"/>
    <s v="Yuber Alexander Peña Cárdenas"/>
    <s v="Noviembre de 2020"/>
    <s v="NOVIEMBRE"/>
    <n v="2020"/>
    <m/>
    <m/>
    <s v="Acción preventiva"/>
    <s v="Mediante Memorando No. 20214000065993 del 26/04/2021 se suscribe Plan de Mejoramiento conjunto entre el GIT Administrativa y Financiera, el GIT de Talento Humano y el GIT Defensa Judicial._x000d__x000a_ACCIONES DE MEJORA_x000d__x000a_1) Contratar un abogado especialista en derecho laboral, con el fin de que se encargue especialmente del trámite que se requiere adelantar para el cobro de los dineros frente a las EPS. (Responsable GIT Defensa Judicial, fecha de cumplimiento 30/04/2021)_x000d__x000a__x000d__x000a_2) Emitir por parte de la GIT Defensa Judicial Lineamientos para el reporte de deudores morosos en el Boletín de Deudores Morosos del Estado – BDME. (Responsable María Lorena Arena Suarez – GIT Defensa Judicial, fecha de cumplimiento 30/04/2021)_x000d__x000a__x000d__x000a_3) Concepto emitido por parte de la VAF que indique porqué esos recobros se registran en la cuenta &quot;deudores&quot;. (Responsable Nelcy Maldonado – GIT Administrativa y Financiera, fecha de cumplimiento 10/05/2021)_x000d__x000a__x000d__x000a_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_x000a__x000d__x000a_5) Elaborar el procedimiento para reporte de deudores morosos del Estado. (Responsable Nelcy Maldonado – GIT Administrativa y Financiera, fecha de cumplimiento 30/09/2021)_x000d__x000a__x000d__x000a_6) Actualizar el formato GEJU-F-042 frente a los criterios de evaluación para determinar si la deuda se debe reportar al boletín de deudores morosos. (Responsable María Lorena Arena Suarez – GIT Defensa Judicial, fecha de cumplimiento 30/09/2021)_x000d__x000a__x000d__x000a_7) Revisión y actualización del procedimiento GETHP- 017 &quot;Trámite de incapacidades&quot; incluyendo las observaciones asociadas al cobro de incapacidades. (Responsable Marcela Candro – GIT de Talento Humano, fecha de cumplimiento 30/09/2021)_x000d__x000a__x000d__x000a_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
    <d v="2021-11-05T00:00:00"/>
    <d v="2021-11-30T00:00:00"/>
    <m/>
    <s v="_x000a__x000a_05/03/2021 Mediante correo electrónico del 28 de enero de 2021 se solicitó al GIT de Defensa Judicial la suscripción del Plan de Mejoramiento._x000d__x000a_Mediante correo electrónico del 26 de febrero de 2021 se solicitó al GIT Administrativa y Financiera la suscripción del Plan de Mejoramiento. (Yuber Alexander Peña Cárdenas)_x000a__x000a_07/04/2021 Mediante correos electrónicos del 7 de abril de 2021 se reiteró por segunda vez al GIT de Defensa Judicial y al GIT Administrativa y Financiera la suscripción del Plan de Mejoramiento. (Yuber Alexander Peña Cárdenas)_x000a__x000a_26/10/2021 Mediante correo del 06/10/2021 se solicitó al encargado del manejo de la matriz del PMP modificar la fecha de terminación hasta el 30/11/2021. (Yuber Alexander Peña Cárdenas)_x000a__x000a_6/12/2021 Mediante correo del 3 de diciembre de 2021 se solicitó a la VAF y a la VJ el envío de las evidencias del cumplimiento de las acciones de mejora. (Yuber Alexander Peña Cárdenas)_x000a__x000a_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_x000a__x000d__x000a_La acción 2 se da por cumplida, dado que mediante correo del 14/04/2021 el GIT Defensa Judicial, suministró copia de los lineamientos para el reporte de deudores morosos en el BDME._x000d__x000a__x000d__x000a_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_x000a__x000d__x000a_Mediante correo del 13/12/2021 el GIT Administrativa y Financiera suministró las evidencias de las acciones de mejora 3, 5, 7 y 8, así:_x000d__x000a_La actividad 5 se da por cumplida, dado que se adjuntó el procedimiento GADF-P-022 INFORME BOLETÍN DEUDORES MOROSOS ANI, en versión 1 con fecha de vigencia del 09/12/2021._x000d__x000a__x000d__x000a_La actividad 7 se da por cumplida, dado que se anexó el procedimiento GETH-P-017 PROCEDIMIENTO TRÁMITE DE INCAPACIDADES, en versión 002 con fecha de vigencia del 14/07/2021 actualizando la normatividad y actividades del procedimiento._x000d__x000a__x000d__x000a_La actividad 8 se da como cumplida, toda vez que se informa que no se han presentado incapacidades que cumplan con el periodo establecido sin reconocimiento de pago._x000d__x000a__x000d__x000a_Mediante correo del 20/12/2021 se solicitó al GIT Defensa Judicial el envío de las evidencias de las acciones de mejora 4 y 6, pendiente respuesta del GIT Defensa Judicial. (Yuber Alexander Peña Cárdenas)_x000a__x000a_23/12/2021 Mediante correo del 22/12/2021 el GIT Defensa Judicial aportó las evidencias de las acciones de mejora 4 y 6._x000d__x000a__x000d__x000a_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_x000a__x000d__x000a_La actividad 6 se da como cumplida, toda vez que se envió el formato “GEFU-F-042 SEGUIMIENTOS PROCESOS COACTIVOS Y REPORTE BDME”, en versión 002 y fecha de vigencia del 20/12/2021, observando que este formato incluye información relacionada con el reporte BDME._x000d__x000a__x000d__x000a_Por lo anterior y dado que las (8) ocho actividades suscritas en el plan de mejoramiento se cumplieron, la No Conformidad se da como subsanada. (Yuber Alexander Peña Cárdenas)"/>
    <n v="1"/>
    <x v="0"/>
    <m/>
    <n v="12"/>
    <n v="2021"/>
    <d v="2020-12-02T00:00:00"/>
    <n v="1293"/>
    <s v="Auditoría Interna"/>
    <m/>
  </r>
  <r>
    <n v="3863"/>
    <n v="52"/>
    <x v="7"/>
    <s v="Se observaron incapacidades sin reconocimiento ni pago a la ANI por parte de las EPS con una antigüedad de entre cuatro y seis años como las de 2013 y 2015, por lo que probablemente ya no sea posible su exigibilidad por la prescripción y caducidad, incumpliendo lo establecido en el Artículo 1° Gestión del Recaudo de Cartera Pública, de la Ley 1066 de 2006 “Por la cual se dictan normas para la normalización de la cartera pública y se dictan otras disposiciones.”, además de un posible omisión de la gestión pertinente para el cobro de las incapacidades no reconocidas por las EPS, presentándose posiblemente incumplimiento de los deberes establecidos en la Ley 734 de 2002 “Por el cual, se expide el Código Único Disciplinario"/>
    <s v=""/>
    <m/>
    <m/>
    <s v="Jurídico"/>
    <s v="GESTIÓN JURÍDICA"/>
    <x v="1"/>
    <s v="Grupo Interno de Trabajo Defensa Judicial"/>
    <s v="Yuber Alexander Peña Cárdenas"/>
    <s v="Noviembre de 2020"/>
    <s v="NOVIEMBRE"/>
    <n v="2020"/>
    <m/>
    <m/>
    <s v="Acción preventiva"/>
    <s v="Mediante Memorando No. 20214000065993 del 26/04/2021 se suscribe Plan de Mejoramiento conjunto entre el GIT Administrativa y Financiera, el GIT de Talento Humano y el GIT Defensa Judicial._x000d__x000a_ACCIONES DE MEJORA_x000d__x000a_1) Contratar un abogado especialista en derecho laboral, con el fin de que se encargue especialmente del trámite que se requiere adelantar para el cobro de los dineros frente a las EPS. (Responsable GIT Defensa Judicial, fecha de cumplimiento 30/04/2021)_x000d__x000a__x000d__x000a_2) Emitir por parte de la GIT Defensa Judicial Lineamientos para el reporte de deudores morosos en el Boletín de Deudores Morosos del Estado – BDME. (Responsable María Lorena Arena Suarez – GIT Defensa Judicial, fecha de cumplimiento 30/04/2021)_x000d__x000a__x000d__x000a_3) Concepto emitido por parte de la VAF que indique porqué esos recobros se registran en la cuenta &quot;deudores&quot;. (Responsable Nelcy Maldonado – GIT Administrativa y Financiera, fecha de cumplimiento 10/05/2021)_x000d__x000a__x000d__x000a_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_x000a__x000d__x000a_5) Elaborar el procedimiento para reporte de deudores morosos del Estado. (Responsable Nelcy Maldonado – GIT Administrativa y Financiera, fecha de cumplimiento 30/09/2021)_x000d__x000a__x000d__x000a_6) Actualizar el formato GEJU-F-042 frente a los criterios de evaluación para determinar si la deuda se debe reportar al boletín de deudores morosos. (Responsable María Lorena Arena Suarez – GIT Defensa Judicial, fecha de cumplimiento 30/09/2021)_x000d__x000a__x000d__x000a_7.) Revisión y actualización del procedimiento GETHP- 017 &quot;Trámite de incapacidades&quot; incluyendo las observaciones asociadas al cobro de incapacidades. (Responsable Marcela Candro – GIT de Talento Humano, fecha de cumplimiento 30/09/2021)_x000d__x000a__x000d__x000a_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
    <d v="2021-11-05T00:00:00"/>
    <d v="2021-11-30T00:00:00"/>
    <m/>
    <s v="_x000a__x000a_05/03/2021 Mediante correo electrónico del 28 de enero de 2021 se solicitó al GIT de Defensa Judicial la suscripción del Plan de Mejoramiento._x000a_Mediante correo electrónico del 26 de febrero de 2021 se solicitó al GIT Administrativa y Financiera la suscripción del Plan de Mejoramiento. (Yuber Alexander Peña Cárdenas)_x000a__x000a_07/04/2021 Mediante correos electrónicos del 7 de abril de 2021 se reiteró por segunda vez al GIT de Defensa Judicial y al GIT Administrativa y Financiera la suscripción del Plan de Mejoramiento. (Yuber Alexander Peña Cárdenas)_x000a__x000a_26/10/2021 Mediante memorando No. 20217010131133 del 29/09/2021 el GIT Administrativa y Financiera solicitó modificar la fecha de cumplimiento de las actividades 4 a la 8 hasta el 30/11/2021; mediante memorando No. 20211020132703 del 04/10/2021 se informó al GIT Administrativa y Financiera que se procede al ajuste de la fecha de terminación. Mediante correo del 06/10/2021 se solicitó al encargado del manejo de la matriz del PMP modificar la fecha de terminación hasta el 30/11/2021. (Yuber Alexander Peña Cárdenas)_x000a__x000a_6/12/2021 Mediante correo del 3 de diciembre de 2021 se solicitó a la VAF y a la VJ el envío de las evidencias del cumplimiento de las acciones de mejora. (Yuber Alexander Peña Cárdenas)_x000a__x000a_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_x000a__x000d__x000a_La acción 2 se da por cumplida, dado que mediante correo del 14/04/2021 el GIT Defensa Judicial, suministró copia de los lineamientos para el reporte de deudores morosos en el BDME._x000d__x000a__x000d__x000a_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_x000a__x000d__x000a_Mediante correo del 13/12/2021 el GIT Administrativa y Financiera suministró las evidencias de las acciones de mejora 3, 5, 7 y 8, así:_x000d__x000a_La actividad 5 se da por cumplida, dado que se adjuntó el procedimiento GADF-P-022 INFORME BOLETÍN DEUDORES MOROSOS ANI, en versión 1 con fecha de vigencia del 09/12/2021._x000d__x000a__x000d__x000a_La actividad 7 se da por cumplida, dado que se anexó el procedimiento GETH-P-017 PROCEDIMIENTO TRÁMITE DE INCAPACIDADES, en versión 002 con fecha de vigencia del 14/07/2021 actualizando la normatividad y actividades del procedimiento._x000d__x000a__x000d__x000a_La actividad 8 se da como cumplida, toda vez que se informa que no se han presentado incapacidades que cumplan con el periodo establecido sin reconocimiento de pago._x000d__x000a__x000d__x000a_Mediante correo del 20/12/2021 se solicitó al GIT Defensa Judicial el envío de las evidencias de las acciones de mejora 4 y 6, pendiente respuesta del GIT Defensa Judicial. (Yuber Alexander Peña Cárdenas)_x000a__x000a_23/12/2021 Mediante correo del 22/12/2021 el GIT Defensa Judicial aportó las evidencias de las acciones de mejora 4 y 6._x000d__x000a__x000d__x000a_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_x000a__x000d__x000a_La actividad 6 se da como cumplida, toda vez que se envió el formato “GEFU-F-042 SEGUIMIENTOS PROCESOS COACTIVOS Y REPORTE BDME”, en versión 002 y fecha de vigencia del 20/12/2021, observando que este formato incluye información relacionada con el reporte BDME._x000d__x000a__x000d__x000a_Por lo anterior y dado que las (8) ocho actividades suscritas en el plan de mejoramiento se cumplieron, la No Conformidad se da como subsanada. (Yuber Alexander Peña Cárdenas)"/>
    <n v="1"/>
    <x v="0"/>
    <m/>
    <n v="12"/>
    <n v="2021"/>
    <d v="2020-12-02T00:00:00"/>
    <n v="1293"/>
    <s v="Auditoría Interna"/>
    <m/>
  </r>
  <r>
    <n v="3864"/>
    <n v="53"/>
    <x v="7"/>
    <s v="•_x0009_En la muestra auditada, se evidenciaron nueve (9) situaciones que se pusieron de manifiesto en la reunión de fecha 23/11/2020, contenida en la respectiva acta, y descritas en el presente informe, consistente en el NO registro de las cesiones de los contratos en el SIGEP; es decir que figuraba en el sistema, el registro del cedente y no el cesionario. Esto genera incumplimiento a los estipulado en el artículo 2.2.17.7 del Decreto 1083 de 2015, que establece que las entidades son responsables directamente de la gestión, operación y actualización de la información en el SIGEP."/>
    <s v=""/>
    <m/>
    <m/>
    <s v="Jurídico"/>
    <s v="GESTIÓN DE LA CONTRATACIÓN PÚBLICA"/>
    <x v="1"/>
    <s v="Grupo interno de trabajo contratación."/>
    <s v="Luz Mary Hernández Villadiego"/>
    <s v="Noviembre de 2020"/>
    <s v="NOVIEMBRE"/>
    <n v="2020"/>
    <m/>
    <m/>
    <s v="Acción correctiva y preventiva"/>
    <s v="Mediante memorando Rad. 20217030044893 del 05/03/2021, el GIT, relacioa el Plan propuesto, asì: 1)_x0009_Dar alcance al DAFP de los errores presentados en la plataforma SIGEP._x000d__x000a_2)_x0009_Solicitar acompañamiento del DAFP en cargue de la información de las cesiones, con el fin de identificar errores adicionales en la plataforma SIGEP._x000d__x000a_3)_x0009_Solicitar ante el DAFP las soluciones tecnológicas o aquellas que dé lugar para mitigar los errores presentados en la plataforma SIGEP_x000d__x000a_"/>
    <d v="2021-12-03T00:00:00"/>
    <d v="2021-04-30T00:00:00"/>
    <m/>
    <s v="_x000a__x000a_8/06/2021 1._x0009_El 02/06/2021: Se envía correo electrónico al GIT- Contratación, solicitándole informaran, lo siguiente: Existe algún avance en las acciones y/o gestiones propuestas con relación a la NO Conformidad 3864, y la cual hace referencia con el “NO registro de las cesiones de los contratos en el SIGEP”.  (Luz Mary Hernández Villadiego)_x000a__x000a_12/06/2021 En memorado Rad. 20217030068603 del 30/04/2021, el GIT-Contratación, solicitó a la OCI nueva fecha (30/06/2021) para dar cumplimiento a las acciones pendientes. (Luz Mary Hernández Villadiego)_x000a__x000a_15/07/2021 La presente NO Conformidad se cierra por actualización de la información y en su reemplazo se genera la No Conformidad No. 3893, la cual hace referencia a mismo tema. (Luz Mary Hernández Villadiego)"/>
    <n v="1"/>
    <x v="0"/>
    <m/>
    <n v="7"/>
    <n v="2021"/>
    <d v="2020-12-07T00:00:00"/>
    <n v="1288"/>
    <s v="Seguimiento Normativo"/>
    <m/>
  </r>
  <r>
    <n v="3865"/>
    <n v="54"/>
    <x v="7"/>
    <s v="1._x0009_No se evidenció que la ANI expresara si acepta, o no, la ocurrencia de los Eventos Eximentes de Responsabilidad – EER solicitados por el Concesionario, dentro de los 15 días siguientes a la notificación. Por ejemplo, con la solicitud del presunto evento eximente en relación con el deslizamiento de Sinifaná, solicitado por el Concesionario mediante Rad ANI 20194090574802 del 05 de junio de 2019, donde solo hasta el 28 de octubre de 2020 se suscribió el Acta de Declaratoria de Ocurrencia de un Evento de Responsabilidad; así mismo con la solicitud del EER asociada al sector Paso Nivel, solicitado por el Concesionario mediante comunicado Rad ANI No. 20204090265322 del 12 de marzo de 2020 y finalmente el Acta de Declaratoria de Ocurrencia de un Evento de Responsabilidad de Paso Nivel se suscribió el 21 de agosto de 2020. El término para que la ANI se pronuncie ante este tipo de solicitudes está definido en la sección 14.2 (d) (iii) de la parte general del contrato de concesión No. 07 de 2014, así:_x000d__x000a_“(iii) Una vez efectuada la Notificación dentro del término indicado en la Sección 13.1.1 (c)(i) anterior, la Parte notificada deberá, dentro de los quince (15) Días siguientes a dicha Notificación, expresar si acepta, o no, la ocurrencia del Evento Eximente de Responsabilidad.”_x000d__x000a_"/>
    <s v="Deficiencias en gestión institucional y/o interinstitucional"/>
    <m/>
    <m/>
    <s v="Técnico"/>
    <s v="GESTIÓN CONTRACTUAL Y SEGUIMIENTO DE PROYECTOS DE INFRAESTRUCTURA DE TRANSPORTE"/>
    <x v="4"/>
    <s v="Autopista Conexión Pacífico 1"/>
    <s v="July Paola Rodríguez Ortiz"/>
    <s v="Diciembre de 2020"/>
    <s v="DICIEMBRE"/>
    <n v="2020"/>
    <m/>
    <m/>
    <s v="Acción correctiva y preventiva"/>
    <s v="-_x0009_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
    <d v="2021-02-03T00:00:00"/>
    <s v="31/07/2024"/>
    <m/>
    <s v="_x000a__x000a_03/02/2021 Mediante memorando con Rad ANI 20215000024494 del 29/01/2021 la Supervisión allego los planes de mejoramiento de las no conformidades 3865 y 3866. El plan de mejora para la NC 3865 se planteo de la siguiente manera: _x000a_-_x0009_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_x000a__x000a_De la misma manera se planteo fecha de cierre el 30 de julio de 2021_x000a_ (Mary Alexandra Cuenca Noreña)_x000a__x000a_29/07/2021  -Modificación de fecha- Mediante memorando con radicado ANI No. 20215000101303 del 20 de julio de 2021 la Vicepresidencia Ejecutiva solicita ampliar el plazo para el cumplimiento del plan de mejoramiento hasta el 31 de julio de 2022 debido a que su cumplimiento se encuentra condicionado a los resultados de la gestión que actualmente se adelanta entre la CCI y la ANI respecto a los plazos con los que cuenta la Entidad para pronunciarse frente a solicitudes de EER en proyectos de 4G. (Mary Alexandra Cuenca Noreña)_x000a__x000a_26/08/2021  -Modificación de fecha- Se ajusta fecha de terminación con base en el seguimiento registrado el pasado 29 de julio de 2021. (Mary Alexandra Cuenca Noreña)_x000a__x000a_19/07/2022  -Modificación de fecha- Mediante memorando con radicado ANI No. 20225000087883 del 17 de julio de 2022 la Vicepresidencia Ejecutiva solicitó prórroga hasta el 31 de julio de 2023 para dar cumplimiento al plan de mejoramiento. (Mary Alexandra Cuenca Noreña)_x000a__x000a_15/08/2023  -Modificación de fecha- Mediante correo electrónico de la dependencia solicita ampliación del plazo hasta el 31 de julio de 2024. El auditor informa mediante correo electrónico de 11 de agosto de 2023. (July Paola Rodríguez Ortiz)_x000a__x000a_3/10/2023 _x000d__x000a_El 13 de julio de 2023 se recibe oficio con radicado ANI No. 20235000102633 Donde solicitan ampliar el plazo a 31 de Julio 2024, es de anotar que es la tercera vez que realiza solicitud de ampliacion de plazo._x000d__x000a__x000d__x000a_El 25 de julio de 2023 se da respuesta al oficio con radicado ANI No. 20235000102633, donde se informa que se establece la nueva fecha adicional se envia el siguiente parrafo: No obstante, lo anterior y aunque se realizará el ajuste en el PMP de acuerdo con la solicitud objeto de la presente comunicación, esta Oficina considera pertinente señalar que el prolongar a través del tiempo las acciones propuestas en la vigencia 2020, para superar la causa raíz de la No Conformidad, puede generar mayor riesgo para la Entidad respecto a la posible materialización de las situaciones señaladas en la NC 3865._x000d__x000a_Finalmente recomendamos que para próximas solicitudes de modificaciones de acciones y/o plazos de las acciones de mejoramiento propuestas en el Plan de Mejoramiento por Procesos, éstas sean suscritas por el líder del proceso, que en este caso es la Vicepresidente Ejecutiva, a quien copiamos la presente comunicación para su conocimiento y fines pertinentes._x000d__x000a__x000d__x000a_ (July Paola Rodríguez Ortiz)"/>
    <n v="0"/>
    <x v="1"/>
    <m/>
    <m/>
    <m/>
    <s v="17/12/2020"/>
    <n v="1278"/>
    <s v="Auditoría Interna a Proyectos"/>
    <s v="https://anionline.sharepoint.com/:f:/s/PMPMotor/EqT6im7VuL1PjZ3bunO-VKcBTDG08gGAyuYQEcxfZxwd_w?e=uNzT0o"/>
  </r>
  <r>
    <n v="3866"/>
    <n v="55"/>
    <x v="7"/>
    <s v="1._x0009_Se evidenció que la Interventoría ha realizado seguimiento a la línea de compra de predios del proyecto registrando su seguimiento en el Anexo 5.7 Registro Fotográfico Predial de sus informes mensuales; no obstante, en el desarrollo de la auditoria se evidenciaron 172 predios con escritura a favor de la ANI y 158 predios con folio ANI  para todas las cuatro unidades funcionales del proyecto que no se tiene la certeza si cumplen o no con las especificaciones descritas en el Manual INVIAS; por lo anterior, se evidenció la falta de seguimiento por parte de la Interventoría en la verificación de lo dispuesto en el Apéndice técnico 7 Capitulo III Obligaciones Generales de la Gestión Predial numeral 3.1 Obligaciones generales del Concesionario del contrato de Concesión, citado a continuación: _x000d__x000a_(d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 _x000d__x000a_"/>
    <s v=""/>
    <m/>
    <m/>
    <s v="Técnico"/>
    <s v="GESTIÓN CONTRACTUAL Y SEGUIMIENTO DE PROYECTOS DE INFRAESTRUCTURA DE TRANSPORTE"/>
    <x v="4"/>
    <s v="Autopista Conexión Pacífico 1"/>
    <s v="Mary Alexandra Cuenca Noreña"/>
    <s v="Diciembre de 2020"/>
    <s v="DICIEMBRE"/>
    <n v="2020"/>
    <m/>
    <m/>
    <m/>
    <s v="1._x0009_Incluir en los informes mensuales de Interventoría en el capítulo 5 el numeral 5.8 “AVANCE CERCADO DEL PROYECTO” donde se relaciona la evidencia fotográfica presentada como Anexo 5.7 donde se identifican el cumplimiento del cercado tipo INVIAS en el proyecto_x000a_2._x0009_Un cronograma donde detalle las fechas para realizar el cercado para cada uno de los predios con gestión predial concluida de acuerdo con las especificaciones descritas en el Manual INVIAS pendientes de cumplimiento de dicha estipulación _x000a_3._x0009_El listado de los predios donde se ha dado cumplimiento al cercado con especificaciones INVIAS."/>
    <d v="2021-03-02T00:00:00"/>
    <d v="2021-06-30T00:00:00"/>
    <m/>
    <s v="_x000a__x000a_03/02/2021 Mediante Rad ANI 20215000024494 del 29/01/2021 y Rad ANI 20214090037122 del 14/01/2021 La interventoría allego el plan de mejoramiento para la no conformidad de la siguiente manera: _x000d__x000a_1._x0009_Incluir en los informes mensuales de Interventoría en el capítulo 5 el numeral 5.8 “AVANCE CERCADO DEL PROYECTO” donde se relaciona la evidencia fotográfica presentada como Anexo 5.7 donde se identifican el cumplimiento del cercado tipo INVIAS en el proyecto_x000d__x000a_2._x0009_Un cronograma donde detalle las fechas para realizar el cercado para cada uno de los predios con gestión predial concluida de acuerdo con las especificaciones descritas en el Manual INVIAS pendientes de cumplimiento de dicha estipulación _x000d__x000a_3._x0009_El listado de los predios donde se ha dado cumplimiento al cercado con especificaciones INVIAS. _x000d__x000a__x000d__x000a_No obstante, la interventoría no planteo la fecha de cumplimiento y cierre del plan de mejoramiento, por lo que se solicita se remita dicha fecha. Así mismo se recomienda allegar a esta oficina las evidencias del cumplimiento al plan de mejoramiento en la medida que se vayan ejecutando_x000d__x000a_ (Mary Alexandra Cuenca Noreña)_x000a__x000a_26/03/2021 Mediante correo electrónico se reitera la solicitud de allegar la fecha de cierre para la no conformidad  (Mary Alexandra Cuenca Noreña)_x000a__x000a_05/04/2021  -Modificación de fecha- Mediante memorando con radicado ANI No. 20215000055653 del 02/04/2021 la Supervisión trasladó solicitud de la Interventoría respecto a establecer 30/06/2021 como fecha de terminación. (Mary Alexandra Cuenca Noreña)_x000a__x000a_12/04/2021 Mediante memorando  20211020055823 del 5 de abril de 2021 se notificó a la supervisión la inclusión de la fecha de cierre de la no conformidad y el avance de las acciones de mejora (Mary Alexandra Cuenca Noreña)_x000a__x000a_29/06/2021 Mediante correo electronico se solicito lo siguiente: En virtud de la NC N. 3866 a cargo del proyecto Autopista Conexión Pacífico 1, y teniendo en cuenta que el cumplimiento del plan de mejoramiento cuenta con una fecha de cierre para el 30/06/2021 (comunicaciones adjuntas), se solicita allegar las evidencias o gestión del plan de mejoramiento para su cierre y/o en dado caso proponer nueva fecha de cierre.  (Mary Alexandra Cuenca Noreña)_x000a__x000a_15/07/2021 Mediante correo electronico se enviaron las siguientes consideraciones a la Interventoría: _x000d__x000a__x000d__x000a_-_x0009_Con base en la segunda acción de mejora de incluir un “cronograma donde detalle las fechas para realizar el cercado para cada uno de los predios con gestión predial concluida de acuerdo con las especificaciones descritas en el Manual INVIAS pendientes de cumplimiento de dicha estipulación” en el capítulo “5.8 Avance cercado predio”, se describe que se solicitó al concesionario allegar el cronograma de cercado el cual posteriormente fue remitido por el Concesionario, sin embargo, este cronograma no describe en el capitulo y tampoco se anexa en la sección 5.12 del informe predial. _x000d__x000a_-_x0009_Por otra parte la tercera acción de mejoramiento propuesta por ustedes para la no conformidad fue: “El listado de los predios donde se ha dado cumplimiento al cercado con especificaciones INVIAS.”  dicha acción de mejora no se ve evidenciada en el capítulo “5.8 Avance cercado predio” del informe predial de la interventoría. _x000d__x000a__x000d__x000a_Por lo anterior, se considera que se encuentran pendientes las evidencias de estas dos acciones de mejora por lo que se solicita que aclaren la situación o propongan nueva fecha de cierre de la no conformidad. _x000d__x000a_ (Mary Alexandra Cuenca Noreña)_x000a__x000a_26/08/2021 Mediante correo electrónico del 29/07/2021 la Interventoría allegó el Cronograma de cercado de predios y la Tabla 4 12 Predios en segmentos puestos en servicios y con cercado INVIAS (y otros documentos como el capítulo 4 predial y oficio RA-COSE-0842-2021-TV), cuyos documentos evidencia el cumplimiento de las acciones de mejora en su totalidad. Por lo que se da por cumplido el plan de mejoramiento. (100%). (Mary Alexandra Cuenca Noreña)"/>
    <n v="1"/>
    <x v="0"/>
    <m/>
    <n v="8"/>
    <n v="2021"/>
    <s v="17/12/2020"/>
    <n v="1278"/>
    <s v="Auditoría Interna a Proyectos"/>
    <m/>
  </r>
  <r>
    <n v="3867"/>
    <n v="56"/>
    <x v="7"/>
    <s v="No se evidenció cumplimiento del plazo contractual para que la ANI se pronuncie frente a solicitudes de ocurrencia de Eventos Eximentes de Responsabilidad, término reglamentado en la parte general del contrato de concesión No. 017 de 2015, sección 14.2 d iii, según se cita a continuación: … Una vez efectuada la Notificación dentro del término indicado en la sección 14.3 c ii anterior, la Parte notificada deberá, dentro de los quince 15 Días siguientes a dicha Notificación, expresar si acepta, o no, la ocurrencia del Evento Eximente de Responsabilidad"/>
    <s v="Deficiencias en gestión institucional y/o interinstitucional"/>
    <m/>
    <m/>
    <s v="Técnico"/>
    <s v="GESTIÓN CONTRACTUAL Y SEGUIMIENTO DE PROYECTOS DE INFRAESTRUCTURA DE TRANSPORTE"/>
    <x v="4"/>
    <s v="Neiva - Espinal - Girardot IP"/>
    <s v="Adriana Barrios Rodríguez"/>
    <s v="Diciembre de 2020"/>
    <s v="DICIEMBRE"/>
    <n v="2020"/>
    <m/>
    <m/>
    <s v="Acción preventiva"/>
    <s v="ACCIONES PREVENTIVAS: 1. Oficio dirigido al Concesionario. 2. Oficio dirigido al Interventor. INFORME DE CIERRE 3._x0009_Actividades realizadas para el cierre de la No Conformidad."/>
    <s v="24/01/2021"/>
    <d v="2024-10-10T00:00:00"/>
    <m/>
    <s v="_x000a__x000a_24/01/2021  se comunica a la Supervisión a través de la comunicación 20211020019543 la incorporación del plan de mejoramiento (Adriana Barrios Rodríguez)_x000a__x000a_29/07/2021  -Modificación de fecha- Mediante memorando con radicado ANI No. 20213050103533 del 27 de julio de 2021 la Vicepresidencia Ejecutiva solicitó prórroga para dar cumplimiento al plan de mejoramiento, en virtud de la gestión que actualmente se lleva a cabo con la CCI. La OCI respondió la solicitud por medio de memorando con radicado ANI No. 20211020104843 del 29 de julio de 2021. (Adriana Barrios Rodríguez)_x000a__x000a_2/08/2021 De acuerdo con la realización de la segunda acción de mejoramiento según informado en el memorando 20211020104843 de la OCI, se procede a cambiar el plan de mejoramiento a un avance del 50%_x000a__x000a_ (Adriana Barrios Rodríguez)_x000a__x000a_15/12/2021  -Modificación de fecha- Mediante correo electrónico la Supervisión informó que &quot;En atención al correo precedente se informa que a la fecha no se ha obtenido propuesta o modelo tipo de otrosí acordado con la CCI para continuar con el trámite de ampliación de los tiempos de respuesta de EER, por lo cual esta Gerencia procedió a requerir al concesionario mediante comunicación adjunta, con el fin de que se informe y remita dicho modelo de modificación contractual, que según entiendo será manejado a nivel general para los proyectos carretero._x000a_ _x000a_Es importante aclarar que para dar cumplimiento a esta no conformidad en su totalidad se requiere de la voluntad expresa del Concesionario como una de las partes interesadas en el proceso._x000a_ _x000a_Por lo anterior y toda vez que no existe la certeza del periodo de cumplimiento de las acciones de mejora, solicitamos la ampliación del plazo propuesto para el primer trimestre de 2022, donde esperamos ya tener un panorama mucho mas claro sobre este tema.&quot;; rázón por la que, se establece 31/03/2022 como fecha de terminación del plan de mejoramiento. (Adriana Barrios Rodríguez)_x000a__x000a_28/03/2022  -Modificación de fecha- Mediante correo electrónico, la Supervisión indicó:_x000a__x000a_&quot;Dado que a la fecha continuamos a la espera del lineamiento general de la ANI con respecto al modelo de minuta a aplicar como otrosí para la ampliación de los plazos de respuesta de Eventos eximentes de Responsabilidad, y así proceder a las actuaciones administrativas al contrato de concesión No. 17 de 2015, respetuosamente solicito a la Oficina de Control Interno la ampliación en seis (6) meses, periodo en el cual esperamos ya se cuente con una versión acordada con la C.C.I. y/o Concesionario para así atender la acciones de mejora propuestas para la no conformidad 3867.&quot;_x000a__x000a_Lo que da lugar a establecer 30/09/2022 como fecha de terminación del plan de mejoramiento. (Adriana Barrios Rodríguez)_x000a__x000a_27/09/2022  -Modificación de fecha- Mediante correo electrónico del 27 de septiembre de 2022 el Líder del Equipo de Coordinación y Seguimiento solicitó prórroga al plan de mejoramiento hasta el 31/12/2022, con el fin de continuar con la gestión que debe adelantarse transversalmente con los diferentes Concesionarios y la Cámara Colombiana de la Infraestructura – CCI relacionada en modificar al término de respuesta que la Agencia debe cumplir frente a las solicitudes de EER en los diferentes Contratos de Concesión.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03-2023, la Vicepresidencia Ejecutiva informó:_x000a__x000a_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_x000a__x000a_Actualmente, dicha propuesta está en revisión al interior de la Agencia Nacional de Infraestructura._x000a__x000a_Fecha de cumplimiento propuesta: 31-12-2023_x000a_ (Adriana Barrios Rodríguez)_x000a__x000a_4/04/2023 Lo anterior se reportó a la Vicepresidencia Ejecutiva a través del memorando ANI No. 20231020050923 del 04-04-2023. (Adriana Barrios Rodríguez)_x000a__x000a_13/12/2023 Se realiza seguimiento de avance en el plan de mejoramiento de la No conformidad por correo electrónico. (Adriana Barrios Rodríguez)_x000a__x000a_21/02/2024  -Modificación de fecha- Mediante comunicación con radicado ANI No. 20241020033443 del 20/02/24, la Oficina de Control Interno atendió la solicitud hecha por la Vicepresidencia Ejecutiva a través del memorando ANI No. 20243050001263_x000a_del 4/01/24; donde se solicita plazo hasta el 31/07/24 para dar cumplimiento a la acción de mejoramiento No. 1. Asimismo, la Vicepresidencia Ejecutiva presenta un balance de EER en el proyecto, lo que contribuirá al análisis de efectividad del plan de mejoramiento, una vez se cumpla. (Adriana Barrios Rodríguez)_x000a__x000a_5/06/2024  -Modificación plan- Mediante comunicación con radicado ANI No. 20243050074983 del 03-05-24 la Vicepresidencia Ejecutiva solicitó reformulación del plan de mejoramiento, describiendo las nuevas metas, así:_x000d__x000a__x000d__x000a_&quot;DESCRIPCIÓN DE LAS METAS_x000d__x000a__x000d__x000a_1._x0009_Remitir oficio al Concesionario e interventoría, mediante el cual se indique el plan propuesto para atender un EER, el cual consistirá en:_x000d__x000a__x000d__x000a_a._x0009_Respuesta parcial e informativa a la solicitud del EER, en un término máximo de tres (3) días hábiles, indicando que el tema se encuentra en estudio y que el trámite de la solicitud incluye el análisis y concepto del interventor y de los diferentes GIT de la ANI responsables de la coordinación y seguimiento del proyecto._x000d__x000a__x000d__x000a_b._x0009_Máximo a un (1) día hábil del recibo de la solicitud de reconocimiento del EER, requerir a la Interventoría para que emita concepto integral en un plazo máximo de diez (10) días calendario._x000d__x000a__x000d__x000a_c._x0009_Convocar dentro de los siguientes tres (3) días hábiles al recibo de la solicitud (en caso tal que la solicitud sea radicada posterior a una reunión de seguimiento del proyecto), reunión con el equipo de  Coordinación y Seguimiento (si no, mencionarlo en la siguiente reunión de seguimiento), para tratar el tema del EER, generar un concepto general de las causas que se exponen, el posible cumplimiento de los requisitos  establecidos en el contrato y establecer tareas en cada área para generar un concepto previo al de la Interventoría._x000d__x000a_ _x000d__x000a_d._x0009_Verificar si el concepto de interventoría es suficiente o requiere aclaraciones. Esta actividad debe realizarse en un plazo de 5 días después de recibir el memorando._x000d__x000a__x000d__x000a_e._x0009_Analizar y emitir concepto en un plazo de 7 días hábiles (todas las áreas). Si el concepto es negativo y las áreas en las mesas de trabajo están de acuerdo, se procederá a emitir una respuesta negativa con el visto bueno de las áreas correspondientes según la naturaleza del EER o FM._x000d__x000a__x000d__x000a_f._x0009_Revisión por parte de las áreas del borrador del Acta de Declaratoria (remitida por jurídica) con base en los conceptos de Interventoría y del equipo de Coordinación y Seguimiento del proyecto y emitir pronunciamiento en un plazo de dos (2) días hábiles de cara a observaciones o la aprobación de este._x000d__x000a__x000d__x000a_ACCIONES PREVENTIVAS_x000d__x000a__x000d__x000a_1._x0009_Oficio dirigido al Concesionario._x000d__x000a_2._x0009_Oficio dirigido al Interventor._x000d__x000a__x000d__x000a_INFORME DE CIERRE_x000d__x000a__x000d__x000a_3._x0009_Actividades realizadas para el cierre de la No Conformidad.&quot;_x000d__x000a__x000d__x000a_La Oficina de Control Interno, por medio de memorando ANI No. 20241020095763 del 05-06-24 informó que procedería a actualizar el plan de mejoramiento. (Adriana Barrios Rodríguez)_x000a__x000a_5/06/2024  -Modificación de fecha- La Oficina de Control Interno, por medio de memorando ANI No. 20241020095763 del 05-06-24 informó que, según solicitud recibida a través del memornado ANI No. 20243050074983 del 03-05-24 , se estableció 10-10-24 como fecha de terminación del plan de mejoramiento. (Adriana Barrios Rodríguez)_x000a__x000a_5/06/2024 Se modifica porcentaje de avance con ocasión de la reformulación del plan de mejoramiento. (Adriana Barrios Rodríguez)"/>
    <n v="0"/>
    <x v="1"/>
    <m/>
    <m/>
    <m/>
    <s v="17/12/2020"/>
    <n v="1278"/>
    <s v="Auditoría Interna a Proyectos"/>
    <s v="https://anionline.sharepoint.com/:f:/s/PMPMotor/Eh8XWTypHdpFhcNKoC-odlMBxNhX8OagTxw8TR4vOf_Q2Q?e=kyn20G"/>
  </r>
  <r>
    <n v="3868"/>
    <n v="57"/>
    <x v="7"/>
    <s v="No se evidenció que la ANI haya hecho efectivos los pagos mensuales a la interventoría HMV Consultoría SAS desde julio de 2020, lo cual contraviene lo establecido en el inciso (e) de la cláusula 1.4 del contrato de interventoría No. 793 de 2015, según el cual : …La Agencia tendrá un plazo máximo de hasta dos (02) meses a partir de que se cumplan las condiciones para llevar a cabo los trámites pertinentes y dar las instrucciones necesarias para el pago del Interventor ante la Fiducia que maneja el Fideicomiso del Contrato de Concesión"/>
    <s v=""/>
    <m/>
    <m/>
    <s v="Financiero"/>
    <s v="GESTIÓN CONTRACTUAL Y SEGUIMIENTO DE PROYECTOS DE INFRAESTRUCTURA DE TRANSPORTE"/>
    <x v="0"/>
    <s v="Neiva - Espinal - Girardot IP"/>
    <s v="Adriana Barrios Rodríguez"/>
    <s v="Diciembre de 2020"/>
    <s v="DICIEMBRE"/>
    <n v="2020"/>
    <m/>
    <m/>
    <s v="Acción correctiva"/>
    <s v="Realizar los pagos a interventoría correspondientes a las cuentas del 20 al 31 de julio de 2021 y del 1 al 30 de agosto de 2020 posterior a la suscripción del otrosí N. 1 del Contrato de Interventoría. "/>
    <s v="24/01/2021"/>
    <d v="2021-01-31T00:00:00"/>
    <m/>
    <s v="_x000a__x000a_24/01/2021 La Oficina de Control Interno verificó los soportes enviados por la Supervisión en la comunicación 20213050018303 en donde se evidencian las comunicaciones: i) 20203050396101 del 22 de diciembre de 2020, correspondiente al pago de la factura a la Interventoría HMV Consultoría SAS del periodo del 20 al 31 de julio de 2020 y ii) 20203050392761 del 19 de diciembre de 2020, correspondiente al pago de la factura de pago a la Interventoría HMV Consultoría SAS del periodo del 1 al 30 de agosto de 2020, visto que se ha subsanado el motivo que dio origen a la No Conformidad 3868, esta Oficina procede a dar cierre a la No Conformidad y se comunica a la Supervisión a través de la comunicación 20211020019543. (Adriana Barrios Rodríguez)"/>
    <n v="1"/>
    <x v="0"/>
    <m/>
    <n v="1"/>
    <n v="2021"/>
    <s v="17/12/2020"/>
    <n v="1278"/>
    <s v="Auditoría Interna a Proyectos"/>
    <m/>
  </r>
  <r>
    <n v="3869"/>
    <n v="58"/>
    <x v="7"/>
    <s v="No se evidenció que la ANI haya ampliado el periodo especial concedido por el reconocimiento de un evento eximente de responsabilidad posterior a la terminación de la unidad funcional 5 según solicitud del Concesionario, por lo cual, visto que el periodo especial está vencido, da lugar a que las condiciones actuales del contrato sean motivo del inicio de sanciones que a la fecha no se han aplicado, según lo establecido en la sección 4.17 romanito iv de la parte general del contrato de concesión N. 017 de 2015: … si pasados ciento ochenta (180) Días contados desde la suscripción de dicha Acta sin que el Concesionario haya logrado cumplir a cabalidad con las Especificaciones Técnicas, se suspenderá el pago de la Retribución hasta tanto dichas Especificaciones sean debidamente satisfechas. Adicionalmente, de ser el caso, se causarán las Multas que correspondan por el incumplimiento en las Especificaciones Técnicas. Las controversias que surjan de la aplicación de lo previsto en esta Sección serán dirimidas por el Amigable Componedor"/>
    <s v=""/>
    <m/>
    <m/>
    <s v="Jurídico"/>
    <s v="GESTIÓN CONTRACTUAL Y SEGUIMIENTO DE PROYECTOS DE INFRAESTRUCTURA DE TRANSPORTE"/>
    <x v="0"/>
    <s v="Neiva - Espinal - Girardot IP"/>
    <s v="Adriana Barrios Rodríguez"/>
    <s v="Diciembre de 2020"/>
    <s v="DICIEMBRE"/>
    <n v="2020"/>
    <m/>
    <m/>
    <s v="Acción correctiva"/>
    <s v="1. Elaboración los conceptos que sobre el asunto deben emitir las Gerencias Jurídica y de Riesgos de la ANI, solicitados mediante memorando No. 20203050152893 _x000d__x000a__x000d__x000a_2. Llevar a consideración del Comité de Contratación la solicitud de ampliación del periodo especial para la gestión predial de la Unidad Funcional 5, realizada por el concesionario Autovía Neiva Girardot S.A.S., y de ser procedente se suscribirá el acta de reconocimiento correspondiente"/>
    <d v="2021-12-02T00:00:00"/>
    <s v="13/05/2021"/>
    <m/>
    <s v="_x000a__x000a_24/01/2021  La Supervisión envió en la comunicación 20213050018303 el plan de mejoramiento, el cual se incorpora al PMP, quedando pendiente la fecha de finalización, esto se comunica a la supervisión a través de la comunicación 20211020019543 (Adriana Barrios Rodríguez)_x000a__x000a_26/03/2021  -Modificación de fecha- Mediante correo electrónico del 26 de marzo de 2021 la Supervisión manifiesta que: &quot;Se informa que se han realizado las gestiones que conlleven el cumplimiento de la fecha de finalización del plan de mejoramiento de la No Conformidad N. 3869 el 31 de marzo de 2021, tales como la elaboración de conceptos de las áreas y proyección y ajuste del borrador de acta de reconocimiento, sin embargo, actualmente no se ha obtenido la totalidad de vistos buenos al borrador de acta de reconocimiento compartida el pasado 12 de marzo de 2021, por la cual se otorgue la solicitud de EER de Ampliación periodo especial gestión predial unidad funcional 5; una vez surtido este procedimiento de aprobación, se espera remitir los documentos soportes para inclusión de este tema a la Agenda de comité de Contratación de la ANI para su respectiva consideración._x000a_ _x000a_De manera respetuosa, se solicita a la Oficina de Control Interno, prorrogar en un termino de 15 días de plazo propuesto como fecha de finalización del plan de mejoramiento, esto para proceder con el cumplimiento de las actividades pendientes que permitan culminar las acciones de mejora establecidas para la No Conformidad N. 3869.&quot;_x000a__x000a_Con base en lo anterior se da prorroga al plan de mejoramiento hasta el 15 de abril de 2021. (Adriana Barrios Rodríguez)_x000a__x000a_21/04/2021  -Modificación de fecha- Mediante correo electrónico del 20 de abril de 2021 la Supervisión solicitó prórroga de 21 días en el cumplimiento del plan de mejoramiento, es decir hasta el 6 de mayo de 2021, debido a que a la fecha no se cuenta con la la firma del acta de declaratoria de EER y la entrega del cronograma actualizado por parte de la Concesión Autovía Neiva Girardot. (Adriana Barrios Rodríguez)_x000a__x000a_21/04/2021  -Modificación de fecha- Ajuste formato de fecha. (Adriana Barrios Rodríguez)_x000a__x000a_30/04/2021 Se recibió correo electrónico de la supervisión reportando los avances del plan de mejoramiento, los cuales corresponden al 50%, se responde por correo electrónico verificando los avances y se solicita una nueva fecha de realización.  (Adriana Barrios Rodríguez)_x000a__x000a_03/05/2021  -Modificación de fecha- Mediante correo electrónico del 03/05/2021 la Supervisión solicitó prórroga al plan de mejoramiento debido a que &quot;(...)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quot; (Adriana Barrios Rodríguez)_x000a__x000a_03/05/2021  -Modificación de fecha- Mediante correo electrónico del 03/05/2021 la Supervisión solicitó prórroga al plan de mejoramiento debido a que &quot;(...)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quot; (Adriana Barrios Rodríguez)_x000a__x000a_8/05/2021 Se recibió correo electrónico de la supervisión el 7 de mayo de 2021 en donde se recibió el acta de reconocimiento de EER ampliando el periodo especial otorgado en 10 meses, con lo cual se procede a cerrar la No Conformidad y se comunica a la Supervisión por correo electrónico.  (Adriana Barrios Rodríguez)"/>
    <n v="1"/>
    <x v="0"/>
    <m/>
    <n v="5"/>
    <n v="2021"/>
    <s v="17/12/2020"/>
    <n v="1278"/>
    <s v="Auditoría Interna a Proyectos"/>
    <m/>
  </r>
  <r>
    <n v="3870"/>
    <n v="59"/>
    <x v="7"/>
    <s v="No se evidenció que los equipos de grabación de la Interventoría instalados en las estaciones de peaje y pesaje de la concesión estén disponibles para ser accedidos en tiempo real de manera remota; sin embargo, esta es una de sus obligaciones contractuales, consignada en la sección 5.3.3 (a) del Plan de Cargas de Trabajo del Contrato de Interventoría No. 793 de 2015"/>
    <s v="Deficiencias técnicas en corredor vial"/>
    <m/>
    <m/>
    <s v="Técnico"/>
    <s v="GESTIÓN CONTRACTUAL Y SEGUIMIENTO DE PROYECTOS DE INFRAESTRUCTURA DE TRANSPORTE"/>
    <x v="4"/>
    <s v="Neiva - Espinal - Girardot IP"/>
    <s v="Adriana Barrios Rodríguez"/>
    <s v="Diciembre de 2020"/>
    <s v="DICIEMBRE"/>
    <n v="2020"/>
    <m/>
    <m/>
    <s v="Acción correctiva"/>
    <s v="1.La interventoría se compromete a adelantar las gestiones de contratación de internet a partir de la finalización adecuada y suficiente del servicio de conexión a internet por parte del Concesionario _x000d__x000a__x000d__x000a_2.Disponer de los equipos de transmisión en las estaciones de peaje y pesaje de la Concesión, así como las licencias de transmisión a través de la página web, para ser accedidos en tiempo real de manera remota "/>
    <d v="2021-02-03T00:00:00"/>
    <s v="31/03/2023"/>
    <m/>
    <s v="_x000a__x000a_24/01/2021  la interventoría envió la comunicación 20214090029762 presentando algunas acciones de mejora, a la cual se dio respuesta con la comunicación 20211020014191 sugiriendo la formulación del plan de mejoramiento (Adriana Barrios Rodríguez)_x000a__x000a_07/09/2021  -Modificación de fecha- Mediante comunicación con radicado ANI No. 20214090995242 del 1 de septiembre de 2021 la Interventoría expone la gestión para superar la situación que dio lugar a la No Conformidad, solicitando una prórroga hasta el 22 de febrero de 2022 para dar cumplimiento al plan de mejoramiento. La Oficina de Control Interno dio concepto favorable por medio de la comunicación con radicado ANI No. 20211020271521 del 3 de septiembre de 2021. (Adriana Barrios Rodríguez)_x000a__x000a_23/02/2022  -Modificación de fecha- Mediante radicado ANI No. 20221020045671 del 23/02/2022 la Oficina de Control Interno se pronuncia favorablemente respecto a solicitud de la Interventoría con relación a prórroga del plan de mejoramiento. (Adriana Barrios Rodríguez)_x000a__x000a_9/11/2022 Se realizó seguimiento por correo electrónico el día 2 de noviembre acerca del avance del plan de mejoramiento, a lo que la Interventoría HMV respondió que el contrato de interventoría N. 793 de 2015 finaliza el 15 de noviembre de 2022 y la fibra óptica aún no ha sido instalada, por lo que se queda a la espera de la posible modificación contractual que pueda tener el proyecto, previo a la fecha de vencimiento de la No Conformidad el próximo 30 de noviembre de 2022 (Adriana Barrios Rodríguez)_x000a__x000a_13/03/2023  -Modificación de fecha- Mediante memorando con radicado ANI No. 20233050037763 del 9 de marzo de_x000d__x000a_2023, se evidenció que la interventoría del proyecto, Consorcio Interdiseños ANI-005, solicitó prórroga hasta el 31 de marzo de 2023 para dar cumplimiento al plan de mejoramiento. La Oficina de Control Interno se pronunció a través de radicado ANI No. 20231020039023 del 13 de marzo de 2023. (Adriana Barrios Rodríguez)_x000a__x000a_17/04/2023 La Vicepresidencia ejecutiva remitió mediante memorando 20233050054223 del 13 de abril de 2023 las evidencias de la instalación de las cámaras de la interventoría y transmisión en tiempo real, por lo que se comunicó a través del memorando N. 20231020055023 del 14 de abril de 2023 que las acciones de mejoramiento propuestas se han cumplido. (Adriana Barrios Rodríguez)"/>
    <n v="1"/>
    <x v="2"/>
    <m/>
    <n v="4"/>
    <n v="2023"/>
    <s v="17/12/2020"/>
    <n v="1278"/>
    <s v="Auditoría Interna a Proyectos"/>
    <s v="https://anionline.sharepoint.com/:f:/s/PMPMotor/EmGEzgkppqRPnmgMhsP4FM8By4MHQdV8GMXSNqhgnEamaA?e=vpNBGM"/>
  </r>
  <r>
    <n v="3871"/>
    <n v="60"/>
    <x v="7"/>
    <s v="De conformidad con el artículo 3° del Decreto 1167 de 2016, modificatorio del artículo 2.2.4.3.1.2.12 del Decreto 1069 de 2015, quince (15) de los dieciséis (16) asuntos que se sometieron a consideración del Comité de Conciliación - Procedencia demanda de Repetición, el 17 de diciembre de 2020, se presentaron en un término superior a cuatro (4) meses, a partir de la fecha de pago, para que se adoptara la decisión de iniciar o no demanda en ejercicio del medio de control de repetición. "/>
    <s v=""/>
    <m/>
    <m/>
    <s v="Jurídico"/>
    <s v="GESTIÓN JURÍDICA"/>
    <x v="1"/>
    <s v="Grupo interno de trabajo defensa judicial"/>
    <s v="Martha Guzmán León"/>
    <s v="Diciembre de 2020"/>
    <s v="DICIEMBRE"/>
    <n v="2020"/>
    <m/>
    <m/>
    <s v="Acción correctiva"/>
    <s v="Plan de Acción. _x000d__x000a_Acción 1. Generar lineamientos dirigidos a los apoderados de la Entidad y a los miembros del Comité de Conciliación respecto de la periodicidad de sesiones para someter a estudio la procedencia del ejercicio de la acción de repetición. Responsable: Coordinador del GIT de Defensa Judicial._x000d__x000a_Acción 2. Establecer un instrumento de control que contenga alertas del vencimiento de términos para el estudio por parte del Comité de Conciliación y la presentación de la demanda, cuando resulte procedente._x000d__x000a_Responsable: Coordinador del GIT de Defensa Judicial.  "/>
    <d v="2021-04-02T00:00:00"/>
    <d v="2021-07-31T00:00:00"/>
    <m/>
    <s v="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8/04/2021 A través de correo electrónico del 17 de marzo de 2021, se solicitó al Coordinador del GIT de Defensa Judicial, informe con soportes, de avance de cumplimiento del Plan de Mejoramiento, medidas correctivas formulado._x000d__x000a_Mediante Memorando 20217010055963 del 5 de abril de 2021, el Coordinador del GIT de Defensa Judicial, manifestó: &quot;Frente a esta No conformidad, y de acuerdo con el plan de acción propuesto, como se dijo en la No conformidad 3859, el Coordinador del G.I.T. de Defensa Judicial estableció los lineamientos con el fin de que los apoderados responsables en cada uno de los asuntos, den estricto cumplimiento a lo establecido en ellos. _x000d__x000a_Aunado a lo anterior, como herramienta de control esta Gerencia, tiene dispuesto el Formato Control de Pagos de Sentencias-Conciliaciones- Laudos y Gestión de la Acción de Repetición -GEJU-F-0043, a través del cual, se registra la información respecto a los pagos realizados, para tal fin, se realizan mesas de trabajo por parte de la Gerencia programadas (sic) el Coordinador del G.I.T. de Defensa Judicial, a las cuales en algunas ocasiones se cuenta con el acompañamiento de la Vicepresidencia Jurídica para realizar el seguimiento.&quot;._x000d_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En informe de Seguimiento a las Acciones de Repetición del 1° de diciembre de 2020 al 31 de marzo de 2021, se tomó la siguiente determinación respecto a esta No conformidad - 3871: _x000d__x000a__x000d__x000a_&quot;Teniendo en cuenta las acciones correctivas adelantadas por el Vicepresidente Jurídico y los Coordinadores del GIT de Defensa Judicial, con el propósito de dar cumplimiento a lo establecido en en artículo 3° del Decreto 1167 de 2016, modificatorio del artículo 2.2.4.3.1.2.12 del Decreto 1069 de 2015, la no conformidad se tendrá como cumplida y se harán las anotaciones correspondientes en el Plan de Mejoramiento por Procesos, con soporte en el presente informe de seguimiento&quot;.  (Martha Guzmán León)"/>
    <n v="1"/>
    <x v="0"/>
    <m/>
    <n v="6"/>
    <n v="2021"/>
    <s v="23/12/2020"/>
    <n v="1272"/>
    <s v="Seguimiento Normativo"/>
    <m/>
  </r>
  <r>
    <n v="3872"/>
    <n v="61"/>
    <x v="7"/>
    <s v="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
    <s v="Uso inadecuado de mecanismos de solución de controversias"/>
    <m/>
    <m/>
    <s v="Jurídico"/>
    <s v="GESTIÓN JURÍDICA"/>
    <x v="1"/>
    <s v="Grupo Interno de Trabajo Defensa Judicial"/>
    <s v="Martha Guzmán León"/>
    <s v="Diciembre de 2020"/>
    <s v="DICIEMBRE"/>
    <n v="2020"/>
    <m/>
    <m/>
    <s v="Acción correctiva"/>
    <s v="Plan de Acción._x000a_1. Impartir lineamientos al GIT Jurídico Predial a efectos de que una vez se tramite el pago en el marco de procesos de expropiación con cargo a recursos de la Entidad, siempre y cuando se configuren lo elementos de procedencia de la acción, se elabore la ficha técnica para someter a estudio del Comité de Conciliación._x000a_Responsable: Coordinador GIT de Defensa Judicial. _x000a_2. Establecer un instrumento de control que contenga alertas del vencimiento de términos para el estudio por parte del Comité de Conciliación y la presentación de la demanda, cuando resulte procedente._x000a_Responsable: Coordinador GIT de Defensa Judicial. _x000a_3. Someter a consideración del Comité de Conciliación los asuntos objeto de la NC y promover en dicho escenario la formulación de directrices frente a los casos en que no resulta procedente someter asuntos al comité._x000a_Responsable: Coordinador GIT de Defensa Judicial. "/>
    <d v="2021-04-02T00:00:00"/>
    <s v="30/06/2022"/>
    <m/>
    <s v="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8/04/2021 A través de correo electrónico del 17 de marzo de 2021, se solicitó al Coordinador del GIT de Defensa Judicial, informe con soportes, de avance de cumplimiento del Plan de Mejoramiento - medidas correctivas formulado. _x000a_Mediante Memorando 20217010055963 del 5 de abril de 2021, el Coordinador del GIT de Defensa Judicial, manifestó: &quot;Frente a la No conformidad mencionada, resulta pertinente señalar que mediante correo electrónico de fecha 18 de diciembre de 2020, se remitió a la Oficina de Control interno las observaciones correspondientes al informe preliminar de seguimiento a las acciones de repetición, donde se explicó las razones jurídicas del porque dichos asuntos no fueron presentados a estudio por parte del Comité de Conciliación. Conforme a lo expuesto, se puede evidenciar que esta Gerencia ha dado cumplimiento a lo establecido en el Plan de Mejoramiento formulado por parte de esta Dependencia._x000a_Ahora bien, es importante señalar que las acciones correctivas y preventivas adoptadas, han permitido que a la fecha solo se encuentren pendientes de estudio los pagos realizados desde noviembre del año 2020 y los mismos serán sometidos a consideración del Comité de Conciliación en la sesión ya programada para el día 12 de marzo de 2021.&quot;_x000a_Mediante Memorando 20217010054883 del 30 de marzo de 2021, la Coordinadora del GIT de Defensa Judicial, solicitó se amplié el plazo para el cumplimiento de la UM propuesta hasta el 30 de julio de 2021, conforme a las razones expuestas.  (Martha Guzmán León)_x000a__x000a_5/06/2021 En Informe de Seguimiento a las Acciones de Repetición del 1° de diciembre de 2020 al 31 de marzo de 2021, se tomó la siguiente determinación respecto a esta No conformidad - 3872: _x000a__x000a_Entre los asuntos que se someterían a consideración del Comité de Conciliación, en sesión extraordinaria del 12 de marzo de 2021, no se incluyeron la Resolución 8915 de 25 de junio de 2020, Resolución 8725 de 23 de junio de 2020, Resolución 8765 de 24 de junio de 2020, ni el Proceso de Reparación Directa No. 2014-00130-00 - Rama Judicial. La no conformidad se mantiene abierta. _x000a__x000a_ (Martha Guzmán León)_x000a__x000a_13/07/2021 A través de correo electrónico del 23 de junio de 2021, se informó al Coordinador del GIT de Defensa Judicial, el estado de la no conformidad, con corte a 31 de mayo de 2021, en el sentido que se encuentra abierta con plan, fecha de vencimiento: 31 de julio de 2021.  (Martha Guzmán León)_x000a__x000a_5/08/2021 Mediante Memorando 20217010106163 del 30 de julio de 2021, el Coordinador del GIT de Defensa Judicial, solicitó ampliación del plazo para el cumplimiento de la UM hasta el 30 de septiembre de 2021.  (Martha Guzmán León)_x000a__x000a_4/11/2021 A través de correo electrónico del 14 de octubre de 2021, informe al Coordinador del Grupo Interno de Trabajo de Defensa Judicial, el estado de la no conformidad con corte a 30 de septiembre de 2021: abierta con plan - vencida, fecha de terminación 30 de septiembre de 2021. No se ha solicitado pròrroga de cumplimiento del Plan formulado. _x000a__x000a_En el Informe &quot;Seguimiento a las Acciones de Repeticiòn del 1ª de abril al 31 de julio de 2021&quot;, se determinò: &quot;En consideración a que, los actos administrativos: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y iv) Sentencia Proceso de Reparación Directa No. 2014-00130-00 – Rama Judicial, no se han presentado al Comité de Conciliación, para que se adopte la decisión de iniciar o no demanda en ejercicio del medio de control repetición, la no conformidad se mantiene.   (Martha Guzmán León)_x000a__x000a_10/12/2021 1. Mediante correo electrónico del 4 de noviembre de 2021, se informó a la Doctora Liliana Marcela Poveda Buendía, Coordinadora del Grupo Interno de Trabajo de Defensa Judicial - Encargada, el estado de la no conformidad 3872 del Plan de Mejoramiento por Procesos, Seguimiento a las Acciones de Repetición.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2 del Plan de Mejoramiento por Procesos, de Seguimiento a las Acciones de Repetición. Se reiteró la solicitud de remitir, esta vez en el mes de diciembre de 2021, el informe de avance de cumplimiento del Plan. _x000a_ (Martha Guzmán León)_x000a__x000a_26/01/2022 Mediante Memorando 20217010165863 del 17 de diciembre de 2021, el Coordinador del Grupo Interno de Trabajo de Defensa Judicial, solicitó la ampliación del término de cumplimiento, hasta el 3 de abril de 2022. _x000a__x000a_Así mismo, hizo los siguientes ajustes al plan ya formulado: reemplaza el numeral 1 e incluye el numeral 3. El numeral 2 no se modifica.   _x000a__x000a_ (Martha Guzmán León)_x000a__x000a_27/02/2022 Reunión el 24 de febrero de 2022, con el Coordinador del Grupo Interno de Trabajo de Defensa Judicial, y el Secretario Técnico del Comité de Conciliación, de seguimiento a la No conformidad 3872 del Plan de Mejoramiento por Procesos.  (Martha Guzmán León)_x000a__x000a_18/03/2022 Mediante Memorando 20227010039663 del 28 de febrero de 2022, el Coordinador GIT de Defensa Judicial, solicito: &quot;(...) unificación y ampliación del término de cumplimiento de Plan de Mejoramiento - No Conformidades No. 3872 y 3885. (...) tener como fecha final de cumplimiento el 30 de junio de 2022&quot; _x000a__x000a_A través de correo electrónico del 1º de marzo de 2022, se informó que: &quot;(... el estudio y análisis para determinar si es procedente su solicitud, se hará en el Informe de seguimiento a las Acciones de Repetición, período 1° de diciembre de 2021 al 31 de marzo de 2022, que se adelantará en abril del año en curso&quot;. En cuanto a la ampliación del tèrmino de cumplimiento, se hará hasta el 30 de junio de 2022._x000a__x000a_ (Martha Guzmán León)_x000a__x000a_18/03/2022 En el mismo correo del 1º de marzo de 2022, se dijo: &quot;(...)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òn&quot;._x000a_ (Martha Guzmán León)_x000a__x000a_23/03/2022  -Modificación de fecha- De acuerdo con lo solicitado vía correo electrónico por el auditor y de acuerdo con el memorando 20227010039663 del 28 de febrero de 2022 (2020)_x000a__x000a_12/05/2022 Mediante Memorando 20227010039663 del 28 de febrero de 2022, el Coordinador del Grupo Interno de Trabajo de Defensa Judicial, solicitó la unificación y ampliación del término de cumplimiento del Plan de Mejoramiento - No Conformidades 3872 y 3885. _x000a__x000a_En &quot;Informe de Seguimiento a las Acciones de Repeticiòn del 1 de diciembre de 2021 al 31 de marzo de 2022&quot;, se dispusò:_x000a__x000a_&quot;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quot;  (Martha Guzmán León)_x000a__x000a_13/05/2022 De acuerdo con la solicitud del auditor y con base en el memorando de la dependencia, se cierra la no conformidad por unificación con la NC 3885. (Juan Diego Toro Bautista)"/>
    <n v="1"/>
    <x v="0"/>
    <m/>
    <n v="4"/>
    <n v="2022"/>
    <s v="23/12/2020"/>
    <n v="1272"/>
    <s v="Seguimiento Normativo"/>
    <s v="https://anionline.sharepoint.com/:f:/s/PMPMotor/EgEX9fV0XUpJr2fG0pZl-oQBY21FxYEcowgfsnt7tdvt_g?e=BCOfNJ"/>
  </r>
  <r>
    <n v="3873"/>
    <n v="1"/>
    <x v="8"/>
    <s v="Se observó que se incumplió con la meta de ahorro del 10% del servicio de telefonía, dado que el nivel de ahorro para el periodo enero a diciembre de 2020 fue del 0,3%, por lo que no se cumplió con lo establecido en literal d. del artículo 14 del Decreto 1009 de 2020, que dice:_x000d__x000a_“ARTÍCULO 14. PAPELERÍA Y TELEFONÍA. Para el uso adecuado de papelería y telefonía, las entidades que hacen parte del Presupuesto General de la Nación deberán:_x000d__x000a_(…)_x000d__x000a_d. Contratar planes corporativos de telefonía móvil o conmutada que permitan lograr ahorros del 10%, respecto del consumo del año anterior. No se podrán adquirir nuevos equipos de telefonía celular, salvo que las reposiciones de los equipos no representen costos adicionales.” (resaltado fuera de texto)."/>
    <s v=""/>
    <m/>
    <m/>
    <s v="Administrativo"/>
    <s v="GESTIÓN ADMINISTRATIVA Y FINANCIERA"/>
    <x v="5"/>
    <s v="Grupo interno de trabajo administrativo y financiero"/>
    <s v="Yuber Alexander Peña Cárdenas"/>
    <s v="Marzo de 2021"/>
    <s v="MARZO"/>
    <n v="2021"/>
    <m/>
    <m/>
    <s v="Acción correctiva"/>
    <s v="Mediante correo del 19/07/2021 el GIT Administrativa y Financiera suscribe el Plan de Mejoramiento con las siguientes acciones de mejora:_x000d__x000a_1)_x0009_Realizar estudio de mercado con diferentes empresas de telefonía móvil. Responsable Marisabel Londoño, fecha de cumplimiento 20/03/2021_x000d__x000a_2)_x0009_Contratar nuevos planes disminuyendo costos. Responsable Nelcy Maldonado, fecha de cumplimiento 31/03/2021"/>
    <s v="21/07/2021"/>
    <s v="22/07/2021"/>
    <m/>
    <s v="_x000a__x000a_7/07/2021 Mediante correo del 29/06/2021 la OCI solicitó a la VAF la suscripción del PMP con las acciones de mejora. (Yuber Alexander Peña Cárdenas)_x000a__x000a_21/07/2021 Mediante correo el 19/07/2021 el GIT Administrativa y Financiera suministró las ofertas de tes empresas de telefonía móvil y se escogió la del menor valor manteniendo las características del anterior plan. Por lo anterior, se cumplió con la actividad 1_x000d__x000a_Además se suministró la factura E5420470182 del mes de noviembre de 2020 en el que se observa un cargo fijo mensual por $967.514,64 y la factura E5478545238 del periodo junio de 2021 observando un cargo fijo mensual de $422.937,71 por lo tanto, se presentó un ahorro en el cargo fijo por valor de $544.576,93 que en términos porcentuales equivale a una disminución del 56.3% por lo anterior, se cumplió la actividad 2 y se dan por cumplidas las acciones de mejora propuestas y se subsanaron las causas de la No Conformidad. (Yuber Alexander Peña Cárdenas)"/>
    <n v="1"/>
    <x v="0"/>
    <m/>
    <n v="7"/>
    <n v="2021"/>
    <s v="26/03/2021"/>
    <n v="1179"/>
    <s v="Seguimiento Normativo"/>
    <m/>
  </r>
  <r>
    <n v="3874"/>
    <n v="2"/>
    <x v="8"/>
    <s v="Se observó que en el periodo octubre a diciembre de 2020 se realizaron impresiones a color y en papel Kimberly, lo cual incumple lo establecido en el literal a. del artículo 14 del Decreto 1009 de 2020 y el artículo 2.8.4.5.3 del Decreto 1068 de 2015, que establecen:_x000d__x000a_Decreto 1009 de 2020_x000d__x000a_“ARTÍCULO 14. PAPELERÍA Y TELEFONÍA. Para el uso adecuado de papelería y telefonía, las entidades que hacen parte del Presupuesto General de la Nación deberán:_x000d__x000a_(…)_x000d__x000a_a._x0009_Utilizar medios digitales, de manera preferente, y evitar impresiones. En caso de realizar impresiones, racionalizar el uso de papel y de tinta. Quedan prohibidas las publicaciones impresas y, en especial, las de costos elevados correspondientes a impresiones a color o en papeles especiales. Las publicaciones de toda entidad deberán hacerse en su espacio web.”_x000d__x000a_Decreto 1068 de 2015_x000d__x000a_“Artículo 2.8.4.5.3. La papelería de cada uno de los órganos públicos deberá ser uniforme en su calidad, preservando claros principios de austeridad en el gasto, excepto la que utiliza el jefe de cada órgano público, los miembros del Congreso de la República y los Magistrados de las Altas Cortes.”"/>
    <s v=""/>
    <m/>
    <m/>
    <s v="Administrativo"/>
    <s v="GESTIÓN ADMINISTRATIVA Y FINANCIERA"/>
    <x v="5"/>
    <s v="Grupo interno de trabajo administrativo y financiero"/>
    <s v="Yuber Alexander Peña Cárdenas"/>
    <s v="Marzo de 2021"/>
    <s v="MARZO"/>
    <n v="2021"/>
    <m/>
    <m/>
    <s v="Acción preventiva"/>
    <s v="Elaborar formato para control de las impresiones y fotocopiado. (responsable: Natalia Cifuentes, fecha de cumplimiento: 30/04/2021)_x000d__x000a_Proyectar una circular con los lineamientos sobre las impresiones a color y el tipo de papel. (responsable: Nelcy Maldonado - Coordinadora Administrativa y Financiera, fecha de cumplimiento: 30/04/2021._x000d__x000a_Divulgar los lineamientos establecidos por medio de Ecard. (responsable: Nelcy Maldonado - Coordinadora Administrativa y Financiera, fecha de cumplimiento: 06/05/2021)_x000d__x000a_"/>
    <s v="27/04/2021"/>
    <d v="2021-06-05T00:00:00"/>
    <m/>
    <s v="_x000a__x000a_27/04/2021 Mediante Memorando No 20214000058923 del 12/04/2021 el GIT Administrativa y Financiera suscribe el PMP con el análisis de causa raíz. (Yuber Alexander Peña Cárdenas)_x000a__x000a_11/05/2021 Mediante correo del 28/04/2021 el GIT Administrativa y Financiera suministró las evidencias del avance y cumplimiento de las siguientes acciones de mejora del Plan de Mejoramiento:_x000d__x000a_De la actividad 1, se suministró el formato GADF-F-042 en versión 3 Control de Fotocopiado, con fecha de vigencia del 26/04/2021._x000d__x000a_Para la actividad 2, se proyectó la Circular No. 20214000000244 del 15/04/2021 sobre los lineamientos austeridad en el gasto consumo de papelería._x000d__x000a_De la tercera actividad, se suministró correo de comunicaciones del 22/04/2021 sobre la socialización de los lineamientos de austeridad en el gasto con el consumo de papelería, establecidos en la Circular No. 20214000000244 del 15/04/2021._x000d__x000a_Por lo anterior, las acciones de mejora se dan por cumplidas y la No Conformidad subsanada. (Yuber Alexander Peña Cárdenas)"/>
    <n v="1"/>
    <x v="0"/>
    <m/>
    <n v="5"/>
    <n v="2021"/>
    <s v="26/03/2021"/>
    <n v="1179"/>
    <s v="Seguimiento Normativo"/>
    <m/>
  </r>
  <r>
    <n v="3875"/>
    <n v="3"/>
    <x v="8"/>
    <s v="7.1 En los aspectos generales, respecto al registro y actualización del Sistema eKOGUI en la Entidad, se evidencia lo siguiente: _x000a_I. Reiterada deficiencia en el registro y actualización de la información, en los módulos procesos judiciales y conciliaciones extrajudiciales. _x000a_II. Falta de bases de datos actualizadas y confiables que reflejen el estado actual de los procesos judiciales y conciliaciones extrajudiciales en la Entidad. _x000a__x000a_Reiteración Seguimiento a la actualización del Sistema Único de Gestión e Información Litigiosa del Estado eKOGUI, período 1° de julio al 31 de diciembre de 2021_x000a__x000a_Seguimiento marzo 2022 - Segundo semestre 2021. En los aspectos generales, respecto al registro y actualización del Sistema eKOGUI en la Entidad, se evidencia lo siguiente: Reiterada deficiencia en el registro y actualización de la información, en los módulos procesos judiciales y conciliaciones prejudiciales, que se sigue presentando en el período 1° de julio al 31 de diciembre de 2021. "/>
    <s v="Deficiencias en el registro de información en herramientas de seguimiento o de apoyo a la gestión"/>
    <m/>
    <m/>
    <s v="Jurídico"/>
    <s v="GESTIÓN JURÍDICA"/>
    <x v="1"/>
    <s v="Grupo Interno de Trabajo Defensa Judicial"/>
    <s v="Aurora Andrea Reyes Saavedra"/>
    <s v="Marzo de 2021"/>
    <s v="MARZO"/>
    <n v="2021"/>
    <m/>
    <m/>
    <s v="Acción correctiva"/>
    <s v="1._x0009_Designar al administrador del sistema. Fecha límite de cumplimiento ( 30/03/2023)_x000a_2._x0009_Actualizar procedimientos del SIG para procesos judiciales y conciliaciones prejudiciales, estableciendo la obligación de registro en formato GEJU-F-010 y actualización del sistema en plazo máximo de 5 días luego de surtida la actuación judicial. Fecha límite de cumplimiento (30/06/2023)._x000a_3._x0009_Adopción en el SIG del formato de control de conciliaciones prejudiciales con control de actualización en el sistema ekogui. Fecha límite de cumplimiento (30/05/2023)._x000a_4._x0009_Establecer la estrategia de coordinación en la actualización de las bases de datos de procesos judiciales y prejudiciales y el ekogui. Fecha límite de cumplimiento (30/05/2023)._x000a_5._x0009_Realizar validación de procesos por abogado entre el GEJU-F-010 y el Sistema Ekogui. Fecha límite de cumplimiento (30/06/2023)"/>
    <s v="13/07/2021"/>
    <d v="2024-12-31T00:00:00"/>
    <m/>
    <s v="11/06/2021 Mediante Memorando 66343 del 27 de abril de 2021, el Coordinador del GIT de Defensa Judicial, informa y aporta el Plan de Mejoramiento para cada una de las  No conformidades del Informe de seguimiento a la Actualización del Sistema Único de Gestión e Información Litigiosa del Estado e-KOGUI, del segundo semestre de 2020; sin embargo, respecto a la no conformidad 3875, en el Plan de Acción se formula la siguiente: &quot;6. Mantener el reporte de conciliaciones extrajudiciales durante las vigencias 2020-2021 y continuar su alimentación dejando registrada la información de 2 vigencias&quot;. No se formuló el plan en cuanto a la reiterada deficiencia en el registro y actualización de la información en el módulo proceso judiciales; ni la falta de base de datos actualizada y confiable que refleje el estado actual de los procesos judiciales y conciliaciones extrajudiciales en la Entidad. _x000a__x000a_A través de correo electrónico del 13 de mayo de 2021, se reitera al Coordinador del GIT de Defensa Judicial, la formulación del plan y que siendo de tanta relevancia, se debe formular un plan con acciones concretas y realizables a corto tiempo. _x000a__x000a_En respuesta al correo anterior, mediante Memorando 79983 del 27 de mayo de 2021, el Coordinador del GIT de Defensa Judicial, se mantiene en que la acción 6 del Plan comprende integralmente la descripción de la No conformidad 3875. Sin embargo, en el mismo se refiere únicamente a conciliaciónes extrajudiales, por lo que se entiende que comprende lo descrito en los numerales 1 y 2 de la no conformidad - solamente en relación con conciliaciones extrajudiciales. _x000a__x000a_A través de correo electrónico del 8 de junio de 2021, se reitera, una vez más, al Coordinador GIT de Defensa Judicial, la formulación del plan de mejoramiento, respecto al registro y actualización de la información en el módulo procesos judiciales del Sistema e-KOGUI y la base de datos actualizada y confiable que refleje el estado actual de los procesos judiciales. _x000a__x000a_Mediante Memorando 85273 del 10 de junio de 2021, nuevamente envía el plan inicial, precisando: &quot;(...) el cual fue complementado respecto a la NC 3875&quot;. Revisado el Plan de Acción, en relación con procesos judiciales, se anotó lo suguiente: &quot;9. Designará a un profesional que apoye la labor de control de actualización del sistema&quot;. Como se observa, se trata de un asunto eminentemente operativo, que no corresponde a la formulación de un plan de mejoramiento con acciones correctivas, para la eficiente gestión de los procesos judiciales de la Entidad en el Sistema e-Kogui, siguiendo los lineamientos de la Agencia Nacional de Defensa Jurídica del Estado. Por lo tanto, la no conformidad seguira vencida sin plan.  (Martha Guzmán León)_x000a__x000a_13/07/2021 Mediante correo electrónico del 23 de junio de 2021, se informó al Coordinador del GIT de Defensa Judicial, el estado de la No conformidad con corte a 31 de mayo de 2021, en el sentido que continuaba sin plan. _x000a__x000a_Mediante Memorando 20217010091993 del 28 de junio de 2021, dando alcance al Memorando 20217010079983 del 27 de mayo de 2021, remitió el Formato SEPG-F-019 - Acción Correctiva, por medio del cual se formula el Plan de Mejoramiento. Se aportaron los siguientes documentos: i) acta inicio profesional de apoyo, ii) lineamientos procesos judiciales y arbitramentos, iii) lineamientos reporte semestral enero a junio 2021, y iv) Plan de Mejoramiento Formato SEPG-F-019.  (Martha Guzmán León)_x000a__x000a_9/09/2021 En &quot;Informe de seguimiento a la actualizaciòn del Sistema Ùnico de Gestiòn e Informaciòn Litigiosa del Estado - eKOGUI del perìodo comprendido del 1ª de enero al 30 de junio de 2021&quot;, en cuanto al numeral I. se determinò: &quot;Teniendo en cuenta que este aspecto de la no conformidad tiene relaciòn con los mòdulos procesos judiciales y conciliaciones prejudiciales, se integraràn a los mismos por conexidad, y se haràn las anotaciones correspondientes en el Plan de Mejoramiento por Procesos, con soporte en el presente informe de seguimiento&quot;. En el mismo informe, se dispuso el consolidado de las no conformidades de los seguimientos a eKOGUI; y se determinò el cierre de la No conformidad 3878, Conciliaciones Prejudiciales. Por lo tanto, en cuanto al numeral I, se harà el seguimiento en esta no conformidad. _x000a__x000a_En cuanto al punto II. se determinò: &quot;Teniendo en cuenta que, respecto a la creaciòn y actualizaciòn de bases de datos, las acciones correctivas adelantadas por el Grupo de Defensa Judicial de la Entidad, se han  llevado a cabo, la no conformidad en este punto se tendrà como cumplida y se haràn las anotaciones correspondientes en el Plan de Mejoramiento por Procesos, con soporte en el presente informe de seguimiento&quot;.  (Martha Guzmán León)_x000a__x000a_7/10/2021 Mediante Memorando 20217010131613 del 30 de septiembre de 2021, el Coordinador del GIT de Defensa Judicial, ampliò el plazo de cumplimiento, hasta el 15 de diciembre de 2021. Formato SEPG-F-0019 Acciòn correctiva. (Martha Guzmán León)_x000a__x000a_7/10/2021 En Informe de Seguimiento a la actualizaciòn del Sistema Ùnico de Gestiòn e Informaciòn Litigiosa del Estado - eKOGUI Primer semestre de 2021, en cuanto al numeral II, de esta no conformidad, se tuvo como cumplida.  (Martha Guzmán León)_x000a__x000a_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_x000a__x000a_10/12/2021 1. Mediante correo electrónico del 4 de noviembre de 2021, se informó a la Doctora Liliana Marcela Poveda Buendía, Coordinadora del Grupo Interno de Trabajo de Defensa Judicial - Encargada, el estado de la no conformidad 3875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5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de algunas no conformidades, sin incluir ésta. _x000a_Se informará que, teniendo en cuenta que la no conformidad se mantiene, se debe formular un nuevo plan de mejoramiento Medidas Correctivas Formato SEPG-F-019 detallado, que subsane las causas que generaron la no conformidad, el cual comprenderá: _x000a_i) Acciones correctivas. Registro y actualización de la información en el Sistema e-KOGUI, en los módulos procesos judiciales y conciliaciones prejudiciales; y actualización de la base de datos confiable que reflejen el estado actual de los procesos judiciales y conciliaciones extrajudiciales en la Entidad. 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Martha Guzmán León)_x000a__x000a_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es 3875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quot;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5) hasta el 30 de septiembre de 2022”._x000a__x000a_Mediante correo electrónico del 10 de agosto de 2022, le solicité al Administrador del PMP su apoyo, para incorporar en la No conformidad 3875 la nueva fecha de cumplimiento del Planes de Mejoramiento, hasta el 30 de septiembre de 2022.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logró la efectividad parcialmente; por tanto, la no conformidad se mantiene”. Porcentaje de avance: 60%. El Informe de seguimiento se incorpora al Repositorio SharePoint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 3875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3875 (...): _x000a__x000a_• A través de correo electrónico del 12 de diciembre de 2022, informé al Coordinador del Grupo Interno de Trabajo de Defensa Judicial, que en el Plan de Mejoramiento por Procesos las No conformidades están vencidas. _x000a_• Mediante Memorando 20227010154623 del 13 de diciembre de 2022, el Coordinador del Grupo Interno de Trabajo de Defensa Judicial, solicitó prórroga hasta el 30 de marzo de 2023, para el cumplimiento de los Planes de Mejoramiento formulados a las No conformidades 3875 (...), las cuales se incluirán en el Plan de Mejoramiento por Procesos. _x000a_• Mediante Memorando 20221020157473 del 16 de diciembre de 2022, la Jefe de la Oficina de Control Interno, le informó que, en relación con las prórrogas solicitadas, quedarán así: No conformidades 3875 (...): 30 de marzo de 2023.  (Martha Guzmán León)_x000a__x000a_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_x000a__x000a_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_x000a__x000a_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_x000a__x000a_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_x000a__x000a_En este sentido de las 5 acciones planteadas -para superar la causa de la NC- cada una con un peso porcentual del 20%, se observa hasta este corte un avance del 20%. (Aurora Andrea Reyes Saavedra)_x000a__x000a_Modificación de Plan - Modificación de fecha_x000a_05/05/2023 Mediante correo electrónico de fecha 2 de mayo y alcance con los soportes el auditor solicita de manera justificada la modificación del plan y la nueva fecha para el cumplimiento. (Juan Diego Toro Bautista)_x000a__x000a_8/06/2023 Mediante Memorando 20237010079243 del 31 de mayo de 2023, el Coordinador del Grupo Interno de Defensa Judicial, presentó informe de avance de cumplimiento del Plan de Mejoramiento de la No conformidad 3875, asociadas a los Informes de Seguimiento a la actualización del Sistema Único de Gestión e Información Litigiosa del Estado - eKOGUI. _x000a__x000a_A través de correos electrónicos del 8 de junio de 2023, se comunicó que el análisis de cumplimiento de las acciones de mejoramiento formuladas, se hará en el informe de seguimiento del período 1° de enero al 30 de junio de 2023. Así mismo, se concede la prórroga solicitada hasta el 30 de junio de 2023, para el cumplimiento de la Acción de Mejoramiento. (Martha Guzmán León)_x000a__x000a_13/07/2023 A través de correo electrónico del 26 de junio de 2026, s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5 Terminación 30 junio 2023”._x000a__x000a_Mediante Memorando 20237010096723 del 1° de julio de 2023, el Coordinador del Grupo Interno de Trabajo de Defensa Judicial, solicitó ampliación del plazo de terminación del Plan de Mejoramiento formulado: “1. NC 3875 - EKOGUI – PROCESOS JUDICIALES. Solicitud de prórroga. (…) En virtud de lo expuesto, se solicita se autorice la prórroga para el cumplimiento de este PM hasta el día 30 de noviembre de 2023, para la actualización de procedimiento y hasta el 30 de septiembre de 2023 para la validación de procesos por abogado”._x000a__x000a_A través de correo electrónico del 5 de julio de 2023, se informó: “(…) de acuerdo con lo solicitado en relación con la ampliación de los plazos hasta el 30 de septiembre y 30 de noviembre de 2023, para el cumplimiento de los planes formulados en las No conformidades 3875 (…) del Plan de Mejoramiento por Procesos, se concede la ampliación de los plazos y se harán los ajustes pertinentes en el PMP. Es preciso tener en cuenta que, esa Dependencia asumirá los riesgos derivados de la solicitud”. (Martha Guzmán León)_x000a__x000a_13/07/2023 Mediante correo electrónico el auditor solicita la modificación de la fecha de terminación para el 30 de noviembre de 2023, teniendo en cuenta el memorando 2023-701-0096723 del 1 de julio hasta el 30 de noviembre de 2023. (Juan Diego Toro Bautista)_x000a__x000a_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_x000a_Respecto a esta no conformidad, se concluyó: “(…) verificada la inconsistencia que existe entre las bases de datos en la Entidad y los Reportes del Sistema eKOGUI, en esta No conformidad no se ha atacado la causa raíz y la acción formulada no ha sido efectiva. Se mantiene con porcentaje de avance: 60%”._x000a_ (Martha Guzmán León)_x000a__x000a_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5 Terminación 30 noviembre 2023. (Martha Guzmán León)_x000a__x000a_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_x000a__x000a_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a__x000a_El 21 de diciembre de 2023, se informará al Coordinador del Grupo Interno de Trabajo de Defensa Judicial, que el análisis de lo planteado en el memorando y los soportes que aportó RADICADOS EN EL SISTEMA ORDFEO COMO ANEXOS AL MEMORANDO, se evaluarán en el Informe de Seguimiento a la actualización del Sistema Único de Gestión e Información Litigiosa del Estado – eKOGUI, con corte a 30 de diciembre de 2023._x000a__x000a_&quot;(…)_x000a_AMPLIACIÓN DEL PLAZO: hasta el 31 de marzo de 2024. SOPORTES:_x000a_1. NC 3875 AM 2 Correo remisión para revisión GEJU-P- Radicado  2023701014714300004 del 30 de noviembre de 2023. _x000a_2. NC 3875 AM 2 Correo remisión para revisión GEJU-P-- Radicado 2023701014714300016 del 30 de noviembre de 2023 _x000a_3. NC 3875 AM5 Correo conciliación ekogui y geju- Radicado 2023701014714300017 del 30 de noviembre de 2023._x000a__x000a_ACCIONES DE MEJORAMIENTO:_x000a_Las acciones de mejoramiento de esta NC se encuentran cumplidas en su mayoría, y sólo queda pendiente de cumplimiento la siguiente:_x000a_AM 2: Actualizar procedimientos del SIG para procesos judiciales y conciliaciones prejudiciales, estableciendo la obligación de registro en formato GEJU-F-010 y actualización del sistema en plazo máximo de 5 días luego de surtida la actuación judicial. _x000a_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_x000a_AMPLIACIÓN DEL PLAZO:_x000a__x000a_Teniendo en cuenta lo anterior y los cambios de Coordinador del GIT Defensa Judicial y la vicepresidente Jurídica que se han presentado, a efectos de dar cumplimiento al Plan de Mejoramiento por Procesos se solicita aprobar como nueva fecha el 31 de marzo de 2024._x000a_AM5: Realizar validación de procesos por abogado entre el GEJU-F-010 y el Sistema Ekogui._x000a_Estado: Cumplida. Se realizó la validación entre las bases de datos de GEJU-F-010 y Ekogui y ahora se debe ajustar las inconsistencias evidenciadas. Se remite el correo de análisis de las bases de datos. Se remiten soportes”._x000a__x000a_ (Martha Guzmán León)_x000a__x000a_5/04/2024  -Modificación de fecha- De acuerdo con el memorand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
    <n v="0.6"/>
    <x v="1"/>
    <m/>
    <m/>
    <m/>
    <s v="26/03/2021"/>
    <n v="1179"/>
    <s v="Seguimiento Normativo"/>
    <s v="https://anionline.sharepoint.com/:f:/s/PMPMotor/Elt99qcdnldPp4AGRwBwgNAB9gHREfq8CezFsVtXQiCsWA?e=NMkoH1"/>
  </r>
  <r>
    <n v="3876"/>
    <n v="4"/>
    <x v="8"/>
    <s v="7.2.1 USUARIOS _x000a_I._x0009_El Usuario Jefe Financiero no recibió capacitación en el período, ni se aportó constancia de que hubiere sido citado por la ANDJE o la Administradora de la Entidad.  _x000a_II._x0009_Los Abogados Ramiro Parra Rodriguez y Juan Pablo Estrada Sánchez, no recibieron capacitación. No se adjuntaron soportes.  "/>
    <s v=""/>
    <m/>
    <m/>
    <s v="Jurídico"/>
    <s v="GESTIÓN JURÍDICA"/>
    <x v="1"/>
    <s v="Grupo Interno de Trabajo Defensa Judicial"/>
    <s v="Martha Guzmán León"/>
    <s v="Marzo de 2021"/>
    <s v="MARZO"/>
    <n v="2021"/>
    <m/>
    <m/>
    <s v="Acción correctiva"/>
    <s v="Mediante Memorandos 66033 y 66343 del 26 y 27 de abril de 2021, el Coordinador del GIT de Defensa Judicia, remitió el Formato SEPG-F-019 - Acción Correctiva, por medio del cual se formula el Plan de Mejoramiento: I. &quot;Tramitar la capacitación de los usuarios Jefe Financiero y Enlace de pagos.&quot; Responsable: Administradora del Sistema. II. &quot;Capacitar al apoderado Ramiro Parra dejando soporte de dicha gestión.&quot; Responsable: Administradora del Sistema. "/>
    <d v="2021-06-05T00:00:00"/>
    <d v="2021-08-31T00:00:00"/>
    <m/>
    <s v="5/06/2021 A través de correo electrónico del 13 de mayo de 2021, se informó al Coordinador del GIT de Defensa Judicial, el estado de la No conformidad 3876, con corte a 30 de abril de 2021. Se hizo la claridad, en el sentido que: &quot;(...) si bien es cierto que tiene (n) fecha de venc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_x000a__x000a_13/07/2021 A través de correo electrónico del 23 de junio de 2021, se informó al Coordinador del GIT de Defensa Judicial, el estado de la no conformidad, en el sentido que está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 (Martha Guzmán León)_x000a__x000a_5/08/2021 Mediante Memorando 20217010106013 del 30 de julio de 2021, el Coordinador del GIT de Defensa Judicial, solicitó ampliación del plazo de cumplimiento de la UM, hastsa el 31 de agosto de 2021.  (Martha Guzmán León)_x000a__x000a_8/09/2021 En &quot;Informe de seguimiento a la actualización del Sistema Único de Gestión e Información Litigiosa del Estado - eKOGUI en el período comprendido del 1° de enero al 30 de junio de 2021&quot;, se dispuso: &quot;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quot;.  (Martha Guzmán León)_x000a__x000a_9/09/2021  (Martha Guzmán León)"/>
    <n v="1"/>
    <x v="0"/>
    <m/>
    <n v="9"/>
    <n v="2021"/>
    <s v="26/03/2021"/>
    <n v="1179"/>
    <s v="Seguimiento Normativo"/>
    <m/>
  </r>
  <r>
    <n v="3877"/>
    <n v="5"/>
    <x v="8"/>
    <s v="PROCESOS JUDICIALES. I. Continúan 293 procesos sin abogado asignado. II. De los 1.251 procesos activos en calidad de demandado al 31 de diciembre de 2020, en 185 no se había calificado el riesgo. _x000a__x000a_Seguimiento a la actualización del Sistema Único de Gestión e Información Litigiosa del Estado eKOGUI, período 1° de julio al 31 de diciembre de 2021_x000a_Seguimiento marzo 2022 - Segundo semestre 2021. Se evidencia lo siguiente: _x000a_I. Continúan 464 procesos sin abogado asignado. II. En 48 procesos no se ha calificado el riesgo. III. Durante el segundo semestre de 2021, terminaron 60 procesos; de esos, durante el mismo período solo se registraron 15 procesos en el Sistema eKOGUI. IV. De los 104 procesos con probabilidad alta de perder el caso, en algunos no se hizo la provisión contable. "/>
    <s v="Deficiencias en el registro de información en herramientas de seguimiento o de apoyo a la gestión"/>
    <m/>
    <m/>
    <s v="Jurídico"/>
    <s v="GESTIÓN JURÍDICA"/>
    <x v="1"/>
    <s v="Grupo Interno de Trabajo Defensa Judicial"/>
    <s v="Aurora Andrea Reyes Saavedra"/>
    <s v="Marzo de 2021"/>
    <s v="MARZO"/>
    <n v="2021"/>
    <m/>
    <m/>
    <s v="Acción correctiva"/>
    <s v="Designar al administrador del sistema. Fecha límite de cumplimiento ( 30/03/2023)_x000a_2._x0009_Asignar y reasignar los procesos judiciales conforme a la redistribución de proyectos entre los apoderados internos del GIT de Defensa Judicial. Fecha límite de cumplimiento ( 30/05/2023)_x000a_3._x0009_Identificar los procesos que cuentan con calificación del riesgo alta pero provisión en &quot;0&quot; y determinar las causas y eventuales ajustes a realizar. Fecha límite de cumplimiento ( 30/05/2023)_x000a_4._x0009_Identificar los procesos que se encuentran sin calificación del riesgo y determinar las acciones a seguir. Fecha límite de cumplimiento ( 30/05/2023)_x000a_5._x0009_Identificar los procesos registrados en el sistema Ekogui cuya representación y/o seguimiento se encuentra a cargo del GIT Jurídico Predial a efectos de poder sustentar la diferencia en el reporte de procesos activos entre el Sistema y formato GEJU f-010. Fecha límite de cumplimiento (30/06/2023)._x000a_6._x0009_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echa límite de cumplimiento (30/06/2023)._x000a_7._x0009_Realizar validación de procesos por abogado entre el GEJU-F-010 y el Sistema Ekogui. Fecha límite de cumplimiento (30/06/2023)."/>
    <d v="2021-06-05T00:00:00"/>
    <d v="2024-12-31T00:00:00"/>
    <m/>
    <s v="5/06/2021 A través de correo electrónico del 13 de mayo de 2021, se informó al Coordinador del GIT de Defensa Judicial, el estado de la No conformidad 3877, con corte a 30 de abril de 2021. Se hizo la claridad, en el sentido que: &quot;(...) si bien es cierto que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Martha Guzmán León)_x000a__x000a_13/07/2021 A través de correo electrónico del 23 de junio de 2021, se informó al Coordinador del GIT de Defensa Judicial, el estado de la no conformidad, con corte a 31 de mayo de 2021, en el sentido que está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 (Martha Guzmán León)_x000a__x000a_5/08/2021 Mediante Memorando 20217010106013 del 30 de julio de 2021, el Coordinador del GIT de Defensa Judicial, solicitó ampliación del término de cumplimiento de la UM, hasta el 31 de agosto de 2021.  (Martha Guzmán León)_x000a__x000a_9/09/2021 En &quot;Informe de seguimiento a la actualizaciòn del Sistema Ùnico de Gestiòn e Informaciòn Litigiosa del Estado - eKOGUI perìodo del 1ª de enero al 30 de junio de 2021&quot;, se determinò: &quot;Continùan 293 procesos sin abogado asignado. En este informe, de 1.618 procesos activos registrados en eKOGUI al 30 de junio de 2021, en 329 no se ha registrado el abogado asignado. _x000a_De los 1.251 procesos activos en calidad de demandado al 31 de diciembre de 2020, en 185 no se habìa calificado el riesgo. En este informe, de los 1.292 procesos activos en calidado de demandado al 30 de junio de 2021, en 48 no se habìa calificado el riesgo. _x000a_Por lo tanto, la no conformidad se mantiene y se haràn las anotaciones correspondientes en el Plan de Mejoramiento por Procesos, con soporte en el presente informe de seguimiento._x000a__x000a_En el mismo informe,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se acumulan las siguientes no conformidades: 3813, 3845, 3450 y 3659.  (Martha Guzmán León)_x000a__x000a_9/09/2021 Respecto a esta no conformidad y las acumuladas,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_x000a__x000a_7/10/2021 Mediante Memorando 20217010131613 del 30 de septiembre de 2021, el Coordinador del GIT de Defensa Judicial, ampliò el plazo de cumplimiento UM hasta el 15 de diciembre de 2021. Formato SEPG-F-0019 - Acciòn Correctiva. _x000a__x000a_A travès de correo electrònico del 6 de octubre de 2021, informè al Doctor Andrès Fernando Huèrfano Huèrfano, Auditor a cargo de las No conformidades 3636 y 3637 Arbitramentos, del Plan de Mejoramiento por Procesos, lo  siguiente: _x000a__x000a_&quot;Como se estableció en el consolidado de las no conformidades del Plan de Mejoramiento por Procesos, de Seguimiento a la actualización del Sistema Único de Gestión e Información Litigiosa del Estado - eKOGUI, que te envié el 6 de septiembre de 2021, las no conformidades no se podían acumular a la No conformidad 3845 Procesos Judiciales. No es procedente en consideración a que, de una parte, los arbitramentos no son procesos judiciales, de otra, la Plantilla de la Agencia Nacional de Defensa Jurídica del Estado, comprende el Módulo Arbitramentos, y en las no conformidades a mi cargo ninguna comprendía arbitramentos._x000a__x000a_Por lo tanto, de manera atenta, el paso a seguir es desarchivar las No conformidades 3636 y 3637 Arbitramentos, para que continúen a tú cargo y seguimiento en el PMP.&quot; El correo se incorporarà al Repositorio SharePoint Plan de Mejoramiento por Procesos OCI. Octubre 2021.  _x000a_ (Martha Guzmán León)_x000a__x000a_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_x000a__x000a_10/12/2021 1. Mediante correo electrónico del 4 de noviembre de 2021, se informó a la Doctora Liliana Marcela Poveda Buendía, Coordinadora del Grupo Interno de Trabajo de Defensa Judicial - Encargada, el estado de la no conformidad 3877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7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de algunas no conformidades, sin incluir ésta. _x000a__x000a_Se informará que, teniendo en cuenta que la no conformidad se mantiene, se debe formular un nuevo plan de mejoramiento Medidas Correctivas Formato SEPG-F-019 detallado, que subsane las causas que generaron la no conformidad, el cual comprenderá: _x000a_i) Acciones correctivas, respecto a que, i) Continúan 464 procesos sin abogado asignado. Ii) En 48 procesos no se ha calificado el riesgo. Iii) Durante el segundo semestre de 2021, terminaron 60 procesos; de esos, durante el mismo período solo se registraron 15 procesos en el Sistema e-KOGUI, y Iv) De los 104 procesos con probabilidad alta de perder el caso, en algunos no se hizo la provisión contable.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_x000a_ (Martha Guzmán León)_x000a__x000a_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_x000a_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 3877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7), hasta el 30 de septiembre de 2022”._x000a__x000a_Mediante correo electrónico del 10 de agosto de 2022, solicité al Administrador del PMP su apoyo, para incorporar en la No conformidades 3877 la nueva fecha de cumplimiento del Plan de Mejoramiento, hasta el 30 de septiembre de 2022.  _x000a_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no logró la efectividad en su totalidad; por tanto, la no conformidad se mantiene”. Porcentaje de avance:  70%. El Informe de seguimiento se incorpora al Repositorio SharePoint -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es 3877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 3877: _x000a__x000a_• Mediante Memorando 20227010154623 del 13 de diciembre de 2022, el Coordinador del Grupo Interno de Trabajo de Defensa Judicial, solicitó prórroga hasta el 30 de marzo de 2023, para el cumplimiento de los Planes de Mejoramiento formulados a las No conformidades (…) 3877,  las cuales se incluirán en el Plan de Mejoramiento por Procesos. _x000a_• Mediante Memorando 20221020157473 del 16 de diciembre de 2022, la Jefe de la Oficina de Control Interno, le informó que, en relación con las prórrogas solicitadas, quedarán así: No conformidades 3875 (…): 30 de marzo de 2023.  (Martha Guzmán León)_x000a__x000a_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_x000a__x000a_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_x000a__x000a_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_x000a__x000a_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_x000a_En este sentido de las 7 acciones planteadas -para superar la causa de la NC- cada una con un peso porcentual del 14.28%, se observa hasta este corte un avance del 14.28 %._x000a_ (Aurora Andrea Reyes Saavedra)_x000a__x000a_Modificación de Plan - Modificación de fecha_x000a_05/05/2023 Mediante correo electrónico de fecha 2 de mayo y alcance con los soportes el auditor solicita de manera justificada la modificación del plan y la nueva fecha para el cumplimiento. (Juan Diego Toro Bautista)_x000a__x000a_8/06/2023 Mediante Memorando 20237010079243 del 31 de mayo de 2023, el Coordinador del Grupo Interno de Defensa Judicial, presentó informe de avance de cumplimiento del Plan de Mejoramiento de la No conformidad 3877, asociada a los Informes de Seguimiento a la actualización del Sistema Único de Gestión e Información Litigiosa del Estado - eKOGUI. _x000a__x000a_A través de correo electrónico del 8 de junio de 2023, se comunicó que el análisis de cumplimiento de las acciones de mejoramiento formuladas, se hará en el informe de seguimiento del período 1° de enero al 30 de junio de 2023.  (Martha Guzmán León)_x000a__x000a_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7 Terminación 30 junio 2023”._x000a__x000a_Mediante Memorando 20237010096723 del 1° de julio de 2023, el Coordinador del Grupo Interno de Trabajo de Defensa Judicial, solicitó ampliación del plazo de terminación del Plan de Mejoramiento formulado en la NC 3877: “NC 3877 - EKOGUI – PROCESOS JUDICIALES Solicitud de prórroga. En virtud de lo expuesto, se solicita se autorice la prórroga para el cumplimiento de este PM hasta el día 30 de noviembre de 2023, para la actualización de procedimiento y hasta el 30 de septiembre de 2023 para la validación de procesos por abogado”._x000a__x000a_A través de correo electrónico del 5 de julio de 2023, se le informó: “(…) de acuerdo con lo solicitado en relación con la ampliación de los plazos hasta el 30 de septiembre y 30 de noviembre de 2023, para el cumplimiento de los planes formulados en las No conformidades 3877 (…) del Plan de Mejoramiento por Procesos, se concede la ampliación de los plazos y se harán los ajustes pertinentes en el PMP. Es preciso tener en cuenta que, esa Dependencia asumirá los riesgos derivados de la solicitud”. (Martha Guzmán León)_x000a__x000a_13/07/2023 Mediante correo electrónico el auditor solicita la modificación de la fecha de terminación para el 30 de noviembre de 2023, teniendo en cuenta el memorando 2023-701-0096723 del 1 de julio hasta el 30 de noviembre de 2023. (Juan Diego Toro Bautista)_x000a__x000a_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_x000a__x000a_Respecto a esta no conformidad, se concluyó: “(…) el porcentaje de cumplimiento es del 80%, teniendo en cuenta que no se puede decir lo mismo de los procesos que terminan y no se registran en el Sistema eKOGUI; y en los procesos donde la probabilidad de perder el caso es alta y no se hace la provisión contable, lo cual se evidenció en este informe, de los 96 procesos con probabilidad de perder el caso alta, y solo se hizo la provisión contable en 25”._x000a_ (Martha Guzmán León)_x000a__x000a_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7 Terminación 30 noviembre 2023. (Martha Guzmán León)_x000a__x000a_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_x000a__x000a_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_x000a__x000a_“(…)_x000a_1. NC 3877 AM 6 Correo remisión para revisión GEJU-P- Radicado: 22023701014714300005 del 30 de noviembre de 202._x000a_2. NC 3877 AM7 Correo conciliación ekogui y geju – Radicado: 2023701014714300006 del 30 de noviembre de 2023._x000a_3. NC 3877 AM 6 Correo remisión para revisión GEJU-P- Radicado  2023701014714300013 del 30 de noviembre de 2023._x000a__x000a_ACCIONES DE MEJORAMIENTO:_x000a_Las acciones de mejoramiento de esta NC se encuentran cumplidas en su mayoría, y sólo queda pendiente de cumplimiento las siguientes:_x000a_AM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_x000a__x000a_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_x000a__x000a_AMPLIACIÓN DEL PLAZO:_x000a__x000a_Teniendo en cuenta lo anterior y los cambios de Coordinador del GIT Defensa Judicial y la vicepresidente Jurídica que se han presentado, a efectos de dar cumplimiento al Plan de Mejoramiento por Procesos se solicita aprobar como nueva fecha el 31 de marzo de 2024._x000a_AM7: Realizar validación de procesos por abogado entre el GEJU-F-010 y el Sistema Ekogui._x000a_Estado: Cumplida. Se realizó la validación entre las bases de datos de GEJU-F-010 y Ekogui y ahora se debe ajustar las inconsistencias evidenciadas. Se remite el correo de análisis de las bases de datos. Se remiten soportes”._x000a__x000a_ (Martha Guzmán León)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
    <n v="0.8"/>
    <x v="1"/>
    <m/>
    <m/>
    <m/>
    <s v="26/03/2021"/>
    <n v="1179"/>
    <s v="Seguimiento Normativo"/>
    <s v="https://anionline.sharepoint.com/:f:/s/PMPMotor/Ehx-RLrsYxtFvEosvlznFCABn3uMAiynRui7VzU01ehvew?e=QG9tIO"/>
  </r>
  <r>
    <n v="3878"/>
    <n v="6"/>
    <x v="8"/>
    <s v="CONCILIACIONES PREJUDICIALES. I. No se aportó la base de datos de la totalidad de conciliaciones prejudiciales activas en la Entidad al 31 de diciembre de 2020. II. De la muestra de 20 prejudiciales activos registrados antes del 30 de junio de 2020, el Grupo de Defensa Judicial informó que de los 20 hay 3 con ID eKOGUI 1431123, 1432248 y 1433995, que no están registrados en la información de la Entidad. "/>
    <s v=""/>
    <m/>
    <m/>
    <s v="Jurídico"/>
    <s v="GESTIÓN JURÍDICA"/>
    <x v="1"/>
    <s v="Grupo Interno de Trabajo Defensa Judicial"/>
    <s v="Martha Guzmán León"/>
    <s v="Marzo de 2021"/>
    <s v="MARZO"/>
    <n v="2021"/>
    <m/>
    <m/>
    <s v="Acción correctiva"/>
    <s v="Mediante Memorandos 66033 y 66343 del 26 y 27 de abril de 2021, el Coordinador del GIT de Defensa Judicial, remitió el Formato SEPG-F-019- Acción Correctivas, por medio del cual se formula el Plan de Mejoramiento: I. &quot;Mantener el reporte de conciliaciones extrajudiciales durante las vigencias 2020-2021 y continuar su alimentación dejando registrada la información de 2 vigenicas (sic.)&quot;. II. &quot;Solicitar a la ANDJE la eliminación de las solicitudes de conciliaciones que se encuentran registradas en el sistema pero que no fueron radicadas en la Entidad.&quot;"/>
    <d v="2021-06-05T00:00:00"/>
    <d v="2021-08-31T00:00:00"/>
    <m/>
    <s v="5/06/2021 A través de correo electrónico del 13 de mayo de 2021, se informó al Coordinador del GIT de Defensa Judicial, el estado de la No conformidad 3878, con corte a 30 de abril de 2021. Se hizo la claridad, en el sentido que: &quot;(...) si bien es cierto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Martha Guzmán León)_x000a__x000a_13/07/2021 A través de correo electrónico del 23 de junio de 2021, se informó al Coordinador del GIT de Defensa Judicial, el estado de la no conformidad con corte a 31 de mayo de 2021, en el sentido que se encuentra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ampliación del plazo para el cumplimiento de la UM, hasta el 31 de agosto de 2021. (Martha Guzmán León)_x000a__x000a_8/09/2021 En &quot;Informe de seguimiento a la actualización del Sistema Único de Gestión e Información Litigiosa del Estado - eKOGUI en el período comprendido del 1° de enero al 30 de junio de 2021&quot;, se dispuso: &quot;Conforme a lo expuesto, esta no conformidad se tendrá como cumplida y se harán las anotaciones correspondientes en el Plan de Mejoramiento por Procesos, con soporte en el presente informe de seguimiento.&quot;  (Martha Guzmán León)_x000a__x000a_9/09/2021 Se  cierra con el 100% de cumplimiento.  (Martha Guzmán León)"/>
    <n v="1"/>
    <x v="0"/>
    <m/>
    <n v="9"/>
    <n v="2021"/>
    <s v="26/03/2021"/>
    <n v="1179"/>
    <s v="Seguimiento Normativo"/>
    <m/>
  </r>
  <r>
    <n v="3879"/>
    <n v="7"/>
    <x v="8"/>
    <s v="PAGOS. Se verificó que en la Entidad se gestionan pagos en SIIF de MINHACIENDA; sin embargo, durante el período solo se registro 1. _x000a__x000a_Seguimiento a la actualización del Sistema Único de Gestión e Información Litigiosa del Estado eKOGUI, período 1° de julio al 31 de diciembre de 2021_x000a_Seguimiento marzo 2022 - Segundo semestre 2021. Se verificó que en la Entidad se gestionan pagos en SIIF de MINHACIENDA; sin embargo, durante el período solo se registró 1. La no conformidad se mantiene, teniendo en cuenta que, durante el periodo de seguimiento del primer semestre de 2021, se hizo el pago de cuatro (4) sentencias, a través del Sistema SIIF Nación; sin embargo, ninguna se registró.  "/>
    <s v="Deficiencias en el registro de información en herramientas de seguimiento o de apoyo a la gestión"/>
    <m/>
    <m/>
    <s v="Jurídico"/>
    <s v="GESTIÓN JURÍDICA"/>
    <x v="1"/>
    <s v="Grupo Interno de Trabajo Defensa Judicial"/>
    <s v="Martha Guzmán León"/>
    <s v="Marzo de 2021"/>
    <s v="MARZO"/>
    <n v="2021"/>
    <m/>
    <m/>
    <s v="Acción correctiva"/>
    <s v="1._x0009_Obtener el listado actualizado de RP expedidos con cargo al rubro de sentencias y conciliaciones de las vigencias 2019-2022. Fecha límite de cumplimiento ( 30/04/2023)._x000a_2._x0009_Depurar el listado de RP dejando sólo aquellos que correspondan al pago de condenas [Sentencias o conciliaciones]. Fecha límite de cumplimiento ( 30/05/2023)._x000a_3._x0009_Compilar los soportes de los pagos que resulten de la depuración realizada. Fecha límite de cumplimiento ( 30/07/2023)._x000a_4._x0009_Solicitar a la ANDJE la depuración del módulo de pagos, excluyendo aquellos que no correspondan al pago de condenas. Fecha límite de cumplimiento ( 30/07/2023)._x000a_5._x0009_Registrar la información del módulo de pagos. Fecha límite de cumplimiento ( 30/09/2023)."/>
    <d v="2021-06-05T00:00:00"/>
    <d v="2023-11-30T00:00:00"/>
    <m/>
    <s v="5/06/2021 A través de correo electrónico del 13 de mayo de 2021, se informó al Coordinador del GIT de Defensa Judicial, el estado de la No conformidad 3879, con corte a 30 de abril de 2021. Se hizo la claridad, en el sentido que: &quot;(...) si bien es cierto que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_x000a__x000a_ (Martha Guzmán León)_x000a__x000a_13/07/2021 A través de correo electrónico del 23 de junio de 2021, se informó al Coordinador del GIT de Defensa Judicial, el estado de la no conformidad con corte a 31 de mayo de 2021, en el sentido que se encuentra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 (Martha Guzmán León)_x000a__x000a_5/08/2021 Mediante Memorando 20217010106013 del 30 de julio de 2021, el Coordinador del GIT de Defensa Judicial, solicitó ampliación del plazo para el cumplimiento de la UM, hasta el 31 de agosto de 2021. (Martha Guzmán León)_x000a__x000a_9/09/2021 En &quot;Informe de seguimiento a la actualizaciòn del Sistema Ùnico de Gestiòn e Informaciòn Litigiosa del Estado - eKOGUI perìodo del 1ª de enero al 30 de junio de 2021&quot;, se precisò: &quot;Se verificò que en la Entidad se gestionan pagos en SIIF de MINHACIENDA; sin embargo, durante el perìodo solo se registrò 1.  La no conformidad se mantiene, teniendo en cuenta que, durante el perìodo de seguimiento del primer semestre de 2021, se hizo el pago de tres (3) sentencias, a travès del Sistema SIIF Naciòn; ninguna se registrò. La no conformidad se mantiene, se harà las anotaciones correspondientes en el Plan de Mejoramiento por Procesos, con soporte en el presente informe de seguimiento.&quot;_x000a__x000a_En el mismo informe, se dispuso consolidar todas las no conformidades de seguimiento al Sistema eKOGUI del PMP, y acumularlas por conexidad. En consecuencia, respecto al Mòdulo PAGOS, de la Plantilla de Certificado de Control Interno - eKOGUI, Agencia Nacional de Defensa Jurìdica del Estado, a esta, se acumula la siguiente no conformidad: 3846. (Martha Guzmán León)_x000a__x000a_9/09/2021 Respecto a esta no conformidad y la acumulada,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_x000a__x000a_7/10/2021 Mediante Memorando 20217010131613 del 30 de septiembre de 2021, el Coordinador del GIT de Defensa Judicial, formulò nuevo Plan de Mejoramiento - Acciones Correctivas, complementario del ya formulado.  (Martha Guzmán León)_x000a__x000a_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_x000a__x000a_10/12/2021 1. Mediante correo electrónico del 4 de noviembre de 2021, se informó a la Doctora Liliana Marcela Poveda Buendía, Coordinadora del Grupo Interno de Trabajo de Defensa Judicial - Encargada, el estado de la no conformidad 3879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9 del Plan de Mejoramiento por Procesos, de Seguimiento a la actualización del Sistema Único de Gestión e Información Litigiosa del Estado – eKOGUI. Se reiteró la solicitud de remitir, esta vez en el mes de diciembre de 2021, el informe de avance de cumplimiento del Plan._x000a_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de algunas no conformidades, sin incluir ésta. _x000a__x000a_Se informará que, teniendo en cuenta que la no conformidad se mantiene, se debe formular un nuevo plan de mejoramiento Medidas Correctivas Formato SEPG-F-019 detallado, que subsane las causas que generaron la no conformidad, el cual comprenderá: _x000a__x000a_i) Acciones correctivas. Registro de todos los pagos que gestiona la Entidad en SIIF de MINHACIENDA, en el Sistema e-KOGUI. 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_x000a_ (Martha Guzmán León)_x000a__x000a_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_x000a_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 3879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9), hasta el 30 de septiembre de 2022”._x000a__x000a_Mediante correo electrónico del 10 de agosto de 2022, solicité al Administrador del PMP su apoyo, para incorporar en la No conformidades 3879 la nueva fecha de cumplimiento del Plan de Mejoramiento, hasta el 30 de septiembre de 2022.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Defensa Judicial no logró la efectividad; por tanto, la no conformidad se mantiene”.  Porcentaje de avance: 0%. El Informe de seguimiento se incorpora al Repositorio SharePoint -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 3879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3875, 3877, 3879 y 3924: _x000a__x000a_• Mediante Memorando 20227010154623 del 13 de diciembre de 2022, el Coordinador del Grupo Interno de Trabajo de Defensa Judicial, solicitó prórroga hasta el 30 de marzo de 2023, para el cumplimiento de los Planes de Mejoramiento formulados a las No conformidades (…) 3879 las cuales se incluirán en el Plan de Mejoramiento por Procesos. _x000a_• Mediante Memorando 20221020157473 del 16 de diciembre de 2022, la Jefe de la Oficina de Control Interno, le informó que, en relación con las prórrogas solicitadas, quedarán así: No conformidades 3879 (…): 30 de marzo de 2023.  (Martha Guzmán León)_x000a__x000a_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_x000a__x000a_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_x000a__x000a_2/05/2023 Mediante correo electrónico de fecha 2 de mayo de 2023 la OCI solicitó al GIT de defensa judicial lo siguiente: “(…) el envío por este medio de los soportes de cumplimiento de la acción No. 1 de la no conformidad del PMP No. 3879: ACCIÓN 1. Obtener el listado actualizado de RP expedidos con cargo al rubro de sentencias y conciliaciones de las vigencias 2019-2022 FECHA DE CUMPLIMIENTO 30 de abril de 2023 (…)” (Aurora Andrea Reyes Saavedra)_x000a__x000a_3/05/2023 Mediante correo electrónico de fecha 3 de mayo de 2023 el GIT de Defensa Judicial remitió soportes respecto del seguimiento de la acción No. 1 y 2 e indicó: _x000a_“(…) adjunto a la presente se remite el documento “LISTADO RPs RUBRO SENTENCIAS Y CONCILIACIONES VIGENCIAS 2019 AL 2022”, con lo cual se da cumplimiento a la UM 1 del Plan de Mejoramiento formulado a la NC del asunto, en el sentido de “Obtener el listado actualizado de RP expedidos con cargo al rubro de sentencias y conciliaciones de las vigencias 2019-2022”_x000a_Sumado a lo anterior, se acredita el cumplimiento de la UM 2, esto es “Depurar el listado de RP dejando sólo aquellos que correspondan al pago de condenas [Sentencias o conciliaciones]”, lo cual se evidencia en la clasificación hecha en las columnas W [Clasificación DJ] y X [Área que tramita], lo que da como resultado que de todos los RP relacionados, sólo 46 corresponden al pago de sentencias a cargo del GIT de Defensa Judicial [se encuentran en la hoja “Pago de condenas” y 32 corresponden a pagos realizados en el marco de procesos de expropiación, lo cuales no constituyen una condena propiamente dicha, sino la fijación del valor de la indemnización para al adquisición predial por este mecanismo judicial.”_x000a__x000a_Es así como una vez verificado por la OCI el archivo Excel remitido como soporte de las acciones No. 1 y 2 se observa su cumplimiento._x000a_En este sentido de las 5 acciones planteadas -para superar la causa de la NC- cada una con un peso porcentual del 20%, se observa hasta este corte un avance del 40 % (Acciones 1 y 2 cumplidas)_x000a_ (Aurora Andrea Reyes Saavedra)_x000a__x000a_Modificación de Plan - Modificación de fecha_x000a_05/05/2023 Mediante correo electrónico de fecha 2 de mayo y alcance con los soportes el auditor solicita de manera justificada la modificación del plan y la nueva fecha para el cumplimiento. (Juan Diego Toro Bautista)_x000a__x000a_8/06/2023 Mediante Memorando 20237010079243 del 31 de mayo de 2023, el Coordinador del Grupo Interno de Defensa Judicial, presentó informe de avance de cumplimiento del Plan de Mejoramiento de la No conformidad 3879, asociada a los Informes de Seguimiento a la actualización del Sistema Único de Gestión e Información Litigiosa del Estado - eKOGUI. _x000a__x000a_A través de correo electrónico del 8 de junio de 2023, se comunicó que el análisis de cumplimiento de las acciones de mejoramiento formuladas, se hará en el informe de seguimiento del período 1° de enero al 30 de junio de 2023.  (Martha Guzmán León)_x000a__x000a_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9 Terminación 30 junio 2023”._x000a__x000a_Mediante Memorando 20237010096723 del 1° de julio de 2023, el Coordinador del Grupo Interno de Trabajo de Defensa Judicial, solicitó ampliación del plazo de terminación del Plan de Mejoramiento formulado: “NC 3879 - EKOGUI – PAGOS Solicitud de prórroga. Fecha límite de cumplimiento (30/09/2023)”._x000a__x000a_A través de correo electrónico del 5 de julio de 2023, se le informó: “(…) de acuerdo con lo solicitado en relación con la ampliación de plazo hasta el 30 de septiembre y, para el cumplimiento de los planes formulados en las No conformidades 3879 (…) del Plan de Mejoramiento por Procesos, se concede la ampliación de los plazos y se harán los ajustes pertinentes en el PMP. Es preciso tener en cuenta que, esa Dependencia asumirá los riesgos derivados de la solicitud”. (Martha Guzmán León)_x000a__x000a_13/07/2023 Mediante correo electrónico el auditor solicita la modificación de la fecha de terminación para el 30 de septiembre de 2023, teniendo en cuenta el memorando 2023-701-0096723 del 1 de julio hasta el 30 de septiembre de 2023. (Juan Diego Toro Bautista)_x000a__x000a_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_x000a__x000a_Respecto a esta no conformidad, se concluyó: “(…) el Plan de Mejoramiento que formuló el GIT de Defensa Judicial no logró la efectividad; por tanto, la no conformidad se mantiene. Porcentaje de avance: 0%” (Martha Guzmán León)_x000a__x000a_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9 Terminación 30 septiembre 2023 - Vencida.  (Martha Guzmán León)_x000a__x000a_20/12/2023 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_x000a_“(…)_x000a_NC 3879 AM5 Memorando 20237010147143 del 30092023 – Radicado:  2023701014714300007 del 30 de noviembre de 2023. _x000a__x000a_ACCIONES DE MEJORAMIENTO: Las acciones de mejoramiento de esta NC se encuentran cumplidas. Se reitera que mediante memorando 20237010147143 del 30 de septiembre de 2023 se informó el cumplimiento en tiempo de la AM No. 5. Se adjunta soporte.” _x000a_ (Martha Guzmán León)"/>
    <n v="1"/>
    <x v="0"/>
    <m/>
    <m/>
    <m/>
    <s v="26/03/2021"/>
    <n v="1179"/>
    <s v="Seguimiento Normativo"/>
    <s v="https://anionline.sharepoint.com/:f:/s/PMPMotor/ErMX_nJTy8pOh3Qtqaw_iwcB5gDheEh_xAzwq7ZR15j_Wg?e=dOfBfL"/>
  </r>
  <r>
    <n v="3880"/>
    <n v="8"/>
    <x v="8"/>
    <s v="Se evidenció la existencia de obras anexas para el manejo de aguas de escorrentía superficial en el sector del Centro de Control de Operaciones del Túnel de Sumapaz, que fueron construidas por la Sociedad Concesión Autopista Bogotá – Girardot, y que se encuentran fuera del área requerida que se encuentra en trámite de expropiación. Teniendo en cuenta que la custodia del corredor concesionado Bogotá - Girardot se encuentra a cargo la Concesión Vía 40 Express S.A.S, la falta de seguimiento por parte de la Interventoría a la protección y vigilancia del corredor concesionado, contraría lo reglado en el Plan de cargas del Contrato de Interventoría No 395 de 2016, en el numeral 5.3.4 sección (h) Área Predial:_x000d__x000a_• “Verificar que el concesionario esté cumpliendo con sus obligaciones para la protección y vigilancia del corredor vial concesionado, de tal manera que adelante oportunamente la gestión conducente a la restitución del bien de uso público, en caso de que este sea invadido.”"/>
    <s v=""/>
    <m/>
    <m/>
    <s v="Técnico"/>
    <s v="GESTIÓN CONTRACTUAL Y SEGUIMIENTO DE PROYECTOS DE INFRAESTRUCTURA DE TRANSPORTE"/>
    <x v="4"/>
    <s v="Ampliación a Tercer Carril Doble Calzada Bogotá - Girardot - 4G"/>
    <s v="Mary Alexandra Cuenca Noreña"/>
    <s v="Marzo de 2021"/>
    <s v="MARZO"/>
    <n v="2021"/>
    <m/>
    <m/>
    <s v="Acción correctiva y preventiva"/>
    <s v="1._x0009_Presentar a Control Interno el seguimiento y vigilancia que se ha realizado, al cumplimiento de la gestión conducente a la restitución de los bienes de uso público en el corredor concesionado, por invasiones._x000d__x000a_2._x0009_Se continuará con la revisión al seguimiento de los cerramientos de los predios que se adjunta en los informes mensuales, presentándose un informe a Control Interno de la gestión realizada, que evidencie el seguimiento._x000d__x000a_3._x0009_Verificar el cumplimiento de los requerimientos resultantes del periodo de cura del cerramiento del predio los Picachos, mediante la presentación de un informe._x000d__x000a_4._x0009_Una vez cercado el predio, se realizará una reunión con la Familia Russi para verificar conjuntamente la realización del cerramiento. Se hará registro mediante la elaboración del Acta de visita respectiva, que será compartida con Control Interno._x000d__x000a_5._x0009_Solicitar a la ANI toda la información del predio, el expediente correspondiente al predio en expropiación, con el historial de la gestión predial adelantada y las decisiones y ejecuciones adoptadas por la anterior concesión Sociedad Concesión Autopista Bogotá – Girardot y la Interventoría de esa Concesión._x000d__x000a_6._x0009_De la información entregada por la ANI y después de su análisis, se podrán establecer acciones específicas considerando el proceso de adquisición ejecutado y acordes con el alcance del Contrato de la Interventoría._x000d__x000a_7._x0009_Para fortalecer la vigilancia, seguimiento y control del espacio público correspondiente a los predios entregados a la Concesión Vía 40 Express, se implementará un formato de verificación, el cual se reportará mensualmente en el informe mensual de Interventoría a partir del mes de Julio 2021."/>
    <d v="2021-05-07T00:00:00"/>
    <s v="15/08/2021"/>
    <m/>
    <s v="_x000a__x000a_27/08/2021 Se adelantó seguimiento con relación a la No conformidad No. 3880 (IP Tercer Carril Bogotá Girardot), con base en la gestión de la interventoría en la cual se dio cierre de la no conformidad mediante Rad ANI 20211020263541 del 27/08/2021, no obstante, se emitió recomendación (Mary Alexandra Cuenca Noreña)"/>
    <n v="1"/>
    <x v="0"/>
    <m/>
    <n v="8"/>
    <n v="2021"/>
    <d v="2021-04-08T00:00:00"/>
    <n v="1166"/>
    <s v="Auditoría Interna a Proyectos"/>
    <m/>
  </r>
  <r>
    <n v="3881"/>
    <n v="9"/>
    <x v="8"/>
    <s v="En 2019 finalizó la vigencia de las garantías de i) cumplimiento de las obligaciones generales del contrato de concesión portuaria, de ii) de pago de salarios, prestaciones sociales e indemnizaciones laborales, así como la vigencia de la iii) póliza de responsabilidad civil extracontractual, incumpliendo lo establecido en la cláusula decimoquinta del contrato de concesión portuaria No. 001 de 2014; sin embargo, no se evidenció que se haya iniciado un procedimiento administrativo sancionatorio al respecto, ni que se haya hecho una solicitud de declaratoria de caducidad al contrato de concesión No. 001 de 2014 que incluya este incumplimiento, lo cual incumple la función del Equipo de Coordinación y Seguimiento del proyecto establecida en el literal (f) de la sección 2.2.2 del Manual de Seguimiento a Proyectos e Interventoría y Supervisión Contractual (GCSP-M-002), según la cual se debe:_x000d__x000a__x000d__x000a_“Recomendar al ordenador del gasto respectivo la solicitud de inicio de procedimientos sancionatorios, en el marco de los contratos que se suscriban para la ejecución del proyecto, cuando a ello haya lugar (…)”_x000d__x000a__x000d__x000a_Así como el artículo 84 de la Ley 1474 de 2011, según el cual la Supervisión es responsable de mantener informada a la Entidad contratante e los hechos o circunstancias que “puedan poner o pongan en riesgo el cumplimiento del contrato, o cuando tal incumplimiento se presente.”"/>
    <s v="Retrasos o deficiencias en la entrega y/o aprobación de documentación contractual"/>
    <m/>
    <m/>
    <s v="Jurídico"/>
    <s v="GESTIÓN CONTRACTUAL Y SEGUIMIENTO DE PROYECTOS DE INFRAESTRUCTURA DE TRANSPORTE"/>
    <x v="0"/>
    <s v="Sociedad Terminal de IFO'S"/>
    <s v="Daniel Felipe Sáenz Lozano"/>
    <s v="Abril de 2021"/>
    <s v="ABRIL"/>
    <n v="2021"/>
    <m/>
    <m/>
    <s v="Acción correctiva"/>
    <s v="Finalizar la gestión necesaria de cara a la presentación al GIT Sancionatorios de la solicitud formal de inicio al procedimiento administrativo con el propósito de declarar el incumplimiento total y grave de las obligaciones previstas en el contrato de concesión portuaria No. 001 de 2014 y la consecuente declaratoria de caducidad del contrato a la Sociedad Portuaria Terminal de IFOS de acuerdo con el procedimiento establecido en el artículo 86 de la ley 1474 de 2011. (100%)"/>
    <s v="24/05/2021"/>
    <s v="31/03/2025"/>
    <m/>
    <s v="_x000a__x000a_24/05/2021 Mediante correo electrónico se recibió acción de mejoramiento. (Daniel Felipe Sáenz Lozano)_x000a__x000a_01/12/2021 Teniendo en cuenta que el plan de mejoramiento vence el 31-12-2021, mediante correo electrónico se solicitó remitir evidencias que acrediten el cumplimiento del mismo. (Daniel Felipe Sáenz Lozano)_x000a__x000a_06/12/2021 Ante la solicitud de la Oficina de Control Interno, la Supervisión informa que &quot;Mediante el presente correo se informa que la solicitud de inicio de proceso de caducidad se encuentra en revisión y complemento  final del documento, lo anterior teniendo en cuenta el 29 de noviembre de 2021 se realizó visita de seguimiento al proyecto evidenciado el estado actual de la terminal, con el fin de incorporarlo a la solicitud de inicio de proceso de caducidad como evidencia objetiva._x000a__x000a_Así las cosas, una vez se tenga la versión final de documento y respectiva remisión al GIT de Sancionatorios, se remitirá la evidencia a la Oficina de Control Interno.&quot;_x000a__x000a_Al respecto se solicitó remitir la documentación que acredite el cumplimiento del plan de mejoramiento antes del 31-12-2021. (Daniel Felipe Sáenz Lozano)_x000a__x000a_23/12/2021  -Modificación de fecha- Mediante correo electrónico la Supervisión informa que &quot;(...) nos encontramos en el proceso de ajuste a la solicitud de inicio de proceso de caducidad en virtud del contrato de concesión portuaria No.001 de 2014 otorgado a la Sociedad Portuaria Terminal de IFOS , teniendo en cuenta lo identificado en la visita realizada el pasado 29 de noviembre de 2021. Por lo anterior solicitamos plazo de entrega de evidencia del PMP hasta el 30 de mayo de 2022, sin perjuicio de entregarla con anterioridad una vez se radique el documento al GIT de Sancionatorios.&quot;; razón por la cual, se establece 30/05/2022 como fecha de terminación del plan de mejoramiento. (Daniel Felipe Sáenz Lozano)_x000a__x000a_12/05/2022  -Modificación de fecha- Mediante correo electrónico del 12 de mayo de 2022, el Líder del Equipo de Coordinación y Seguimiento informó:_x000a__x000a_&quot;En virtud del Plan de mejoramiento planteado para la no conformidad No. 3881, se informa que el equipo de seguimiento al proyecto se encuentra realizando mejoras a proyección de documento de caducidad, de acuerdo con las últimas actuaciones realizadas como lo son la declaratoria de incumplimiento a la no ejecución del plan de inversiones, así como el estado del sancionatorio por presunto incumplimiento al no pago de la contraprestación. Por lo anterior de manera respuesta solicitamos plazo hasta el 20 de julio de la presente vigencia y así presentar la evidencia correspondiente.&quot;_x000a__x000a_Por lo tanto, se establece 20 de julio de 2022 como fecha de terminación del plan de mejoramiento. (Daniel Felipe Sáenz Lozano)_x000a__x000a_30/06/2022  -Modificación de fecha- Mediante correo electrónico del 30/06/2022 la Supervisión informó y solicitó:_x000a__x000a_&quot;En virtud del Plan de mejoramiento planteado para la no conformidad No. 3881, informamos que como equipo de seguimiento remitimos solicitud a la Dirección General Marítima -DIMAR con radicado ANI No. 20223030182381 referente a registros de zarpe y atraque para el periodo comprendido desde el 01 de enero de 2019 hasta el 30 de junio de 2022, lo anterior para tener como evidencia los movimientos presentados en la terminal portuaria y así mismo relacionarlo con lo evidenciado en la última visita de seguimiento._x000a__x000a_Por lo anterior y con el fin de incorporar evidencias correspondientes una vez se obtenga la respectiva respuesta de DIMAR, se solicita otorgar plazo hasta el 30 de marzo de 2023.&quot;_x000a__x000a_En virtud de lo anterior se estableción 30/03/2023 como fecha de terminación del plan de mejoramiento.  (Daniel Felipe Sáenz Lozano)_x000a__x000a_14/03/2023  -Modificación de fecha- Mediante correo electrónico del 09-03-2023 la Supervísión informó:_x000a__x000a_&quot;Por medio del presente me permito solicitar ampliar el plazo para el cumplimento del plan de mejoramiento a la no conformidad No. 3881 hasta el 10 marzo 2024, toda vez que a la fecha se adelanta el trámite de tasación de perjuicios y posteriormente su inclusión en la proyección de proceso sancionatorio tendiente a la caducidad del contrato, y así mismo la revisión por parte del equipo de apoyo al proyecto y sus respectivos gerentes.&quot;_x000a__x000a_Por lo anterior, se establece 10-03-2024 como fecha de terminación del plan de mejoramiento. (Daniel Felipe Sáenz Lozano)_x000a__x000a_6/03/2024 Mediante correo electrónico se solicitó al Líder del Equipo de Supervisión las evidencias del cumplimiento del plan de mejoramiento. (Daniel Felipe Sáenz Lozano)_x000a__x000a_8/03/2024  -Modificación de fecha- Mediante correo electrónico el Líder del Equipo de Coordinación y Seguimiento presentó la siguiente justificación para establacer 31/03/2025 como fecha de terminación del plan de mejoramiento:_x000a__x000a_&quot;Hasta la fecha, se tienen los siguientes avances:_x000a__x000a_Emisión de memorando con informe de supervisión, identificado con el número N. 20233030138323 del 14-09-23, en el cual se solicita el inicio del proceso de caducidad._x000a__x000a_El Grupo de Trabajo (GIT) financiero se encuentra inmerso en la elaboración de un concepto detallado sobre la liquidación de la cláusula pecuniaria y los perjuicios. Dicha tarea responde a la solicitud de tasación de perjuicios emitida, buscando así una evaluación exhaustiva y precisa de los aspectos financieros involucrados._x000a__x000a_La Defensa Judicial, a través del memorando N. 20237010137653, ha recomendado la emisión de un oficio dirigido al representante legal, revisor fiscal e integrantes de la junta directiva de la sociedad._x000a__x000a_Actualmente se continúan adelantando las gestiones con la necesidad de concluir de manera satisfactoria los procesos en curso, por lo anterior nos permitimos solicitar una prórroga de un año para continuar con el desarrollo y la culminación exitosa del plan de mejoramiento establecido en el contrato de concesión.&quot; (Daniel Felipe Sáenz Lozano)"/>
    <n v="0"/>
    <x v="1"/>
    <m/>
    <m/>
    <m/>
    <s v="27/04/2021"/>
    <n v="1147"/>
    <s v="Auditoría Interna a Proyectos"/>
    <s v="https://anionline.sharepoint.com/:f:/s/PMPMotor/EixV4fZIjTlHpZEk6ZO2BlEBhlqgNgcwkJP8f8G72e-dmQ?e=Xm8kh4"/>
  </r>
  <r>
    <n v="3882"/>
    <n v="10"/>
    <x v="8"/>
    <s v="1._x0009_No se evidencia la publicación del Registro de publicaciones en la página web de la Entidad, lo cual presuntamente incumple el Literal j) del Artículo 11o. Información mínima obligatoria respecto a servicios, procedimientos y funcionamiento del sujeto obligado de la Ley 1712 de 2014. De igual manera, contraviene lo estipulado en la subcategoría 10.7 del anexo 1 de la Resolución 3564 de 2015."/>
    <s v=""/>
    <m/>
    <m/>
    <s v="Planeación"/>
    <s v="SISTEMA ESTRATÉGICO DE PLANEACIÓN Y GESTIÓN"/>
    <x v="7"/>
    <s v="Grupo Interno de Trabajo Planeación"/>
    <s v="Juan Diego Toro Bautista"/>
    <s v="Abril de 2021"/>
    <s v="ABRIL"/>
    <n v="2021"/>
    <m/>
    <m/>
    <s v="Acción correctiva y preventiva"/>
    <s v="Revisar el cumplimiento de la Ley 1712 de 2014 en la página Web de_x000a_la ANI.( Literal j y Literal i)) del Artículo 11º)."/>
    <d v="2021-05-15T00:00:00"/>
    <d v="2021-09-30T00:00:00"/>
    <m/>
    <s v="_x000a__x000a_5/11/2021 Se vrifica la información en la pagina web de la Entidad se encuentra actualizada a 30 de julio de 2021 y fecha de publicación 30 de agosto de 2021 en el siguiente vinculo https://www.ani.gov.co/sites/default/files/pagina_web-esquema_de_publicacion_julio_2021.xlsx (Juan Diego Toro Bautista)"/>
    <n v="1"/>
    <x v="0"/>
    <m/>
    <n v="11"/>
    <n v="2021"/>
    <s v="30/04/2021"/>
    <n v="1144"/>
    <s v="Auditoría Interna"/>
    <m/>
  </r>
  <r>
    <n v="3883"/>
    <n v="11"/>
    <x v="8"/>
    <s v="No se evidencia en los Componentes del Esquema de Publicación de Información la participación ciudadana en la definición del esquema, lo cual presuntamente incumple el Literal i) del Artículo 11o. Información mínima obligatoria respecto a servicios, procedimientos y funcionamiento del sujeto obligado de la Ley 1712 de 2014."/>
    <s v=""/>
    <m/>
    <m/>
    <s v="Planeación"/>
    <s v="SISTEMA ESTRATÉGICO DE PLANEACIÓN Y GESTIÓN"/>
    <x v="7"/>
    <s v="Grupo Interno de Trabajo Planeación"/>
    <s v="Juan Diego Toro Bautista"/>
    <s v="Abril de 2021"/>
    <s v="ABRIL"/>
    <n v="2021"/>
    <m/>
    <m/>
    <s v="Acción correctiva y preventiva"/>
    <s v="Revisar el cumplimiento de la Resolución 3564 de 2015 en la página_x000a_Web de la ANI. (subcategoría 10.7, subcategoría 6.5. Participación en_x000a_la formulación de Políticas del anexo 1)."/>
    <d v="2021-05-15T00:00:00"/>
    <d v="2021-09-30T00:00:00"/>
    <m/>
    <s v="_x000a__x000a_5/11/2021 Se verifica en el esquema de publicación actualizado la incorporación del componente de participación ciudadana. Este esquema se actualizó el 30 de julio de 2021 y se publicó el 30 de agosto de 2021 bajo el link: https://www.ani.gov.co/sites/default/files/pagina_web-esquema_de_publicacion_julio_2021.xlsx (Juan Diego Toro Bautista)"/>
    <n v="1"/>
    <x v="0"/>
    <m/>
    <n v="11"/>
    <n v="2021"/>
    <s v="30/04/2021"/>
    <n v="1144"/>
    <s v="Auditoría Interna"/>
    <m/>
  </r>
  <r>
    <n v="3884"/>
    <n v="12"/>
    <x v="8"/>
    <s v="No se evidencian los mecanismos o procedimientos que deben seguir los ciudadanos, usuarios o interesados para participar en la formulación de políticas, en el control o en la evaluación de la gestión institucional, indicando: a. Sujetos que pueden participar; b. Medios presenciales y electrónicos; y c. Áreas responsables de la orientación y vigilancia para su cumplimiento., así como, tampoco se evidencian los resultados de la participación ciudadana en la elaboración de los planes de la Entidad. Lo anterior contraviene lo requerido en la subcategoría 6.5. Participación en la formulación de Políticas, definida en el anexo 1 de la Resolución 3564 de 2015."/>
    <s v=""/>
    <m/>
    <m/>
    <s v="Planeación"/>
    <s v="SISTEMA ESTRATÉGICO DE PLANEACIÓN Y GESTIÓN"/>
    <x v="7"/>
    <s v="Grupo Interno de Trabajo Planeación"/>
    <s v="Juan Diego Toro Bautista"/>
    <s v="Abril de 2021"/>
    <s v="ABRIL"/>
    <n v="2021"/>
    <n v="20221020000001"/>
    <s v="31/08/2022"/>
    <s v="Acción correctiva y preventiva"/>
    <s v="Publicar en la página Web de la ANI el “Registro de publicaciones” el_x000a_“Componentes del Esquema de Publicación de Información” y el_x000a_“mecanismo o procedimiento que deben seguir los ciudadanos,_x000a_usuarios o interesados para participar en la formulación de políticas”."/>
    <d v="2021-05-15T00:00:00"/>
    <d v="2021-08-30T00:00:00"/>
    <m/>
    <s v="5/11/2021 Se verifica la incorporación de los mecanismos que deben seguir los ciudadanos en el esquema de publicación actualizado el 30 de julio de 2021 y publicado en la página web de la Entidad el 30 de agosto de 2021 bajo el link: https://www.ani.gov.co/sites/default/files/pagina_web-esquema_de_publicacion_julio_2021.xlsx (Juan Diego Toro Bautista)"/>
    <n v="1"/>
    <x v="0"/>
    <m/>
    <n v="8"/>
    <n v="2021"/>
    <s v="30/04/2021"/>
    <n v="1144"/>
    <s v="Auditoría Interna"/>
    <s v="https://anionline.sharepoint.com/:f:/s/PMPMotor/EhRME98vW9hJh0Y-ZfmSa9kB6BCva5WZDE4LlvUnfB0Llg?e=utq9rW"/>
  </r>
  <r>
    <n v="3885"/>
    <n v="13"/>
    <x v="8"/>
    <s v="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de repetición:_x000a_i) Resolución 14605 del 14 de octubre de 2020, Vicepresidencia Jurídica, y ii) Resolución 15565 del 29 de octubre de 2020, Vicepresidencia de Planeación, Riesgos y Entorno. _x000a__x000a_Se unifica con lo descrito en la NC 3872_x000a_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
    <s v="Incumplimiento normativo"/>
    <m/>
    <m/>
    <s v="Jurídico"/>
    <s v="GESTIÓN JURÍDICA"/>
    <x v="1"/>
    <s v="Grupo Interno de Trabajo Defensa Judicial"/>
    <s v="Martha Guzmán León"/>
    <s v="Abril de 2021"/>
    <s v="ABRIL"/>
    <n v="2021"/>
    <s v="“Informe de seguimiento al cumplimiento de las Acciones de Repetición. Período 1º de abril al 31 de octubre de 2022”"/>
    <s v="29/11/2022"/>
    <s v="Acción correctiva y preventiva"/>
    <s v="1._x0009_Establecer un instrumento de control que contenga alertas del vencimiento de términos para el estudio por parte del Comité de Conciliación y la presentación de la demanda, cuando resulte procedente. _x000a_2._x0009_Someter a consideración del Comité de Conciliación los asuntos objeto de las NC. _x000a_3._x0009_Emitir concepto que defina con claridad los elementos o requisitos indispensables para que resulte procedente someter a estudio del Comité de Conciliación la recomendación de iniciar o no acción de repetición _x000a_4._x0009_Someter a aprobación del Comité de Conciliación el concepto emitido a efectos que se impartan los lineamientos respecto de aquellos asuntos que no requieren ser sometidos a consideración del mismo, en relación con la procedencia de la acción de repetición. _x000a_5._x0009_Poner en conocimiento de los apoderados del GIT de trabajo de Defensa Judicial y del GIT Jurídico Predial los lineamientos impartidos por parte del Comité de Conciliación. "/>
    <s v="14/07/2021"/>
    <s v="30/08/2022"/>
    <s v="_x000a__x000a_9/12/2022 En &quot;Informe de seguimiento a las Acciones de Repeticiòn. Perìdo 1ª de abril al 31 de octubre de 2022&quot;, se detrminò el cierre de la No conformidad: _x000d__x000a_“De lo expuesto, se evidencia que el Grupo Interno de Trabajo de Defensa Judicial dio cumplimiento al Plan de Mejoramiento formulado en la No conformidad 3885._x000d__x000a_Ahora, en cuanto a la eficacia de este, de todo lo expuesto en el presente informe, las evidencias y verificación por parte de la Oficina de Control Interno, hasta el 31 de octubre de 2022, se sometieron a consideración del Comité de Conciliación todos los actos administrativos, y respecto de los mismos se tomó la decisión de fondo correspondiente. _x000d__x000a_En consecuencia, se hace un reconocimiento especial al Grupo Interno de Trabajo de Defensa Judicial, por la buena gestión en la implementación de acciones de mejoramiento que demuestran efectividad para garantizar el cumplimiento de lo establecido en el Decreto 1167 de 2016 “Por el cual se modifican y se suprimen algunas disposiciones del Decreto 1069 de 2015, Decreto Único Reglamentario del Sector Justicia y del Derecho” Artículo 3, modificatorio del artículo 2.2.4.3.1.2.12. del Decreto 1069 de 2015, de la Acción de Repetición._x000d__x000a_Teniendo en cuenta no solo el cumplimiento, sino la eficacia del Plan de Mejoramiento formulado en la No conformidad 3885 del Plan de Mejoramiento por Procesos, se procede a su cierre”. (Martha Guzmán León)"/>
    <s v="30/09/2021 Mediante Memorando 20217010130453 del 29 de septiembre de 2021, el Coordinador del GIT de Defensa Judicial, frente a esta NC - 3885- solicitò:  &quot;ampliaciòn del plazo hasta el 30 de noviembre de 2021, teniendo en cuenta que se encuentran en evaluaciòn los mecanismos a adoptar para la coordinaciòn entre las àreas de Defensa Judicial y Jurìdico Predial, para el control y seguimiento de los pagos realizados en el marco de procesos de expropiaciòn y su remisiòn a estudio del Comitè de Conciliaciòn&quot;. Asì mismo, se relacionaron las UM que se formularon, para esta no conformidad.  (Martha Guzmán León)_x000a__x000a_4/11/2021 A través de correo electrónico del 14 de octubre de 2021, informè al Coordinador del Grupo Interno de Trabajo de Defensa Judicial, el estado de la no conformidad con corte a 30 de septiembre de 2021: abierta con plan, fecha de terminación 30 de noviembre de 2021._x000a__x000a_En Informe &quot;Seguimiento a las Acciones de Repeticiòn del 1ª de abril al 31 de julio de 2021&quot;, se determinò: &quot;En consideración a que, los actos administrativos: i) Resolución 14605 del 14 de octubre de 2020, Vicepresidencia Jurídica, y ii) Resolución 15565 del 29 de octubre de 2020, Vicepresidencia de Planeación, Riesgos y Entorno, no se han presentado al Comité de Conciliación, para que se adopte la decisión de iniciar o no demanda en ejercicio del medio de control repetición, la no conformidad se mantiene.&quot; (Martha Guzmán León)_x000a__x000a_10/12/2021 1. Mediante correo electrónico del 4 de noviembre de 2021, se informó a la Doctora Liliana Marcela Poveda Buendía, Coordinadora del Grupo Interno de Trabajo de Defensa Judicial - Encargada, el estado de la no conformidad 3885 del Plan de Mejoramiento por Procesos, Seguimiento a las Acciones de Repetición.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85 del Plan de Mejoramiento por Procesos, de Seguimiento a las Acciones de Repetición. Se reiteró la solicitud de remitir, esta vez en el mes de diciembre de 2021, el informe de avance de cumplimiento del Plan. _x000a_ (Martha Guzmán León)_x000a__x000a_13/12/2021  -Modificación de fecha- De acuerdo con memorando No. 20217010157133 del 30 de noviembre de 2021 la dependencia solicita aplazamiento para el cumplimiento del plan hasta el 31 de diciembre de 2021. (2021)_x000a__x000a_26/01/2022 Mediante Memorando 20217010165863 del 17 de diciembre de 2021, el Coordinador del Grupo Interno de Trabajo de Defensa Judicial, solicitó la ampliación del plazo de cumplimiento, hasta el 30 de junio de 2022.    (Martha Guzmán León)_x000a__x000a_27/02/2022 Reunión el 24 de febrero de 2022, con el Coordinador del Grupo Interno de Trabajo de Defensa Judicial, y el Secretario Técnico del Comité de Conciliación, de seguimiento a la No conformidad 3885 del Plan de Mejoramiento por Procesos.  (Martha Guzmán León)_x000a__x000a_18/03/2022 Mediante Memorando 20227010039663 del 28 de febrero de 2022, el Coordinador GIT de Defensa Judicial, solicito: &quot;(...) unificación y ampliación del término de cumplimiento de Plan de Mejoramiento - No Conformidades No. 3872 y 3885. (...) tener como fecha final de cumplimiento el 30 de junio de 2022&quot; _x000a__x000a_A través de correo electrónico del 1ª de marzo de 2022, se informó que: &quot;(... el estudio y análisis para determinar si es procedente su solicitud, se hará en el Informe de seguimiento a las Acciones de Repetición, período 1° de diciembre de 2021 al 31 de marzo de 2022, que se adelantará en abril del año en curso&quot;. En cuanto a la ampliación del tèrmino de cumplimiento, se hará hasta el 30 de junio de 2022._x000a__x000a_ (Martha Guzmán León)_x000a__x000a_18/03/2022 En el mismo correo del 1º de marzo de 2022, se dijo: &quot;(...)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ón.&quot;  (Martha Guzmán León)_x000a__x000a_23/03/2022  -Modificación de fecha- De acuerdo con lo solicitado vía correo electrónico por el auditor y de acuerdo con el memorando 20227010039663 del 28 de febrero de 2022 (2021)_x000a__x000a_12/05/2022 Mediante Memorando 20227010039663 del 28 de febrero de 2022, el Coordinador del Grupo Interno de Trabajo de Defensa Judicial, solicitó la unificación y ampliación del término de cumplimiento del Plan de Mejoramiento - No Conformidades 3872 y 3885. _x000a__x000a_En &quot;Informe de seguimiento a las Acciones de Repeticiòn del 1 de diciembre de 2021 al 31 de marzo de 2022&quot;, se estableciò: _x000a__x000a_&quot;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quot; (Martha Guzmán León)_x000a__x000a_3/06/2022 A travès de correo electrònico del 25 de mayo de 2022, se informò al Coordinador del Grupo Interno de Trabajo de Defensa Judicial que, se unificaron las No conformidades 3872 y 3885, del Plan de Mejoramiento por Procesos. La No conformidad 3872 quedó en estado cerrada, integrada a la No conformidad 3885.  De otra parte, se incorporó el nuevo Plan de Mejoramiento formulado, con fecha de terminación 30 de junio de 2022. _x000a_ (Martha Guzmán León)_x000a__x000a_14/07/2022 Mediante Memorando 20227010081673 del 30 de junio de 2022, el Coordinador del Grupo Interno de Trabajo de Defensa Judicial, en procura del cumplimiento del Plan de Mejoramiento formulado para la No Conformidad 3885,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l plan de mejoramiento de la No conformidad 3885, asociada a los Informes de Seguimiento al cumplimiento de las Acciones de Repetición. _x000a_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 3885 del Plan de Mejoramiento por Procesos, asociada a los Seguimientos a las Acciones de Repetición. Mediante Memorando 20227010093753 del 29 de julio de 2022, presentó el informe de las actividades adelantadas con soportes._x000d__x000a__x000d__x000a_Mediante Memorando 20227010093693 del 29 de julio de 2022, el Coordinador del Grupo Interno de Trabajo de Defensa Judicial, solicitó la ampliación del plazo de cumplimiento del Plan de Mejoramiento formulado, hasta el 30 de agosto de 2022. Mediante correo electrónico del 10 de agosto de 2022, solicité al Administrador del PMP su apoyo, para incorporar en la No conformidad 3885 la nueva fecha de cumplimiento del Plan de Mejoramiento, hasta el 30 de agosto de 2022.  _x000d__x000a_ (Martha Guzmán León)_x000a__x000a_12/08/2022  -Modificación de fecha- Mediante correo electrónico de fecha 10 de agosto de 2022 el auditor solicita la ampliación del plazo hasta el 30 de agosto de 2022, con base en el memorando 20227010093693 remitido por la dependencia el 29 de julio de 2022. (2021)_x000a__x000a_13/10/2022 Mediante Memorando 20227010093753 del 29 de julio de 2022, el Coordinador del Grupo Interno de Trabajo de Defensa Judicial, presentó informe de cumplimiento del Plan de Mejoramiento formulado No conformidad 3885. Los soportes se incorporan al Repositorio SharePoint Documentos asociados al Plan de Mejoramiento por Procesos – PMP de la Oficina de Control Interno. En Seguimiento a las Acciones de Repetición en la ANI, de noviembre de 2022, se evaluará la efectividad, con el fin de determinar si es procedente o no, el cierre de la No conformidad._x000d__x000a__x000d__x000a_Numeral 1. Establecer un instrumento de control que contenga alertas del vencimiento de términos para el estudio por parte del Comité de Conciliación y la presentación de la demanda, cuando resulte procedente: _x000d__x000a_Acción: El equipo del GIT de Defensa Judicial cuenta con el formato GEJU-F-043 “FORMATO CONTROL DE PAGOS DE SENTENCIAS - CONCILIACIONES – LAUDOS Y GESTIÓN DE LA ACCIÓN DE REPETICIÓN”, el cual permite llevar un control en cuanto a los términos para los asuntos que requieren ser sometidos ante el Comité de Conciliación. Se aportó la evidencia._x000d__x000a__x000d__x000a_Numeral 2. Someter a consideración del Comité de Conciliación los asuntos objeto de las NC:_x000d__x000a_Acción: En sesión de fecha 30 de marzo de 2022 se sometieron los asuntos objeto de la No Conformidad No. 3855. Se aportó la evidencia. _x000d__x000a__x000d__x000a_Numeral 3. Emitir concepto que defina con claridad los elementos o requisitos indispensables para que resulte procedente someter a estudio del Comité de Conciliación la recomendación de iniciar o no acción de repetición:  _x000d__x000a_Acción: El GIT de Defensa Judicial en asocio con el GIT Jurídico Predial elaboraron los lineamientos sobre la improcedencia de los asuntos que no son objeto de estudio por parte del Comité de Conciliación. Se aportó la evidencia. _x000d__x000a__x000d__x000a_Numeral 4. Someter a aprobación del Comité de Conciliación el concepto emitido a efectos que se impartan los lineamientos respecto de aquellos asuntos que no requieren ser sometidos a consideración del mismo, en relación con la procedencia de la acción de repetición: _x000d__x000a_Acción: En sesión de fecha 2 de junio de 2022 se sometió ante el Comité de Conciliación los lineamientos sobre la procedencia de los asuntos que deben ser objeto de estudio por parte del Comité de Conciliación. Se aportó la evidencia._x000d__x000a__x000d__x000a_Numeral 5. Poner en conocimiento de los apoderados del GIT de trabajo de Defensa Judicial y del GIT Jurídico Predial los lineamientos impartidos por parte del Comité de Conciliación:_x000d__x000a_Acción: Mediante memorando 20227010091913 de fecha 26 de julio se comunicó al GIT Jurídico Predial los lineamientos sobre la Improcedencia de la acción de Repetición, en la misma fecha se comunicó mediante correo electrónico el mismo documento a los abogados del GIT de defensa Judicial. Se aportó la evidencia.  (Martha Guzmán León)_x000a__x000a_14/10/2022 A través de correo electrónico del 27 de septiembre de 2022, hice seguimiento alertando al Coordinador del Grupo Interno de Trabajo de Defendsa Judicial que, desde el 30 de agosto de 2022, se encuentra vencido el término de cumplimiento del Plan de Mejoramiento formulado. El mismo día aportó las evidencias de cumplimiento.  (Martha Guzmán León)_x000a__x000a_9/12/2022 A través de correo electrónico del 30 de noviembre de 2022, se informó al Coordinador del Grupo Interno de Trabajo de Defensa Judicial, en relación con la No conformidad 3885 asociada a los seguimientos al cumplimiento de las Acciones de Repetición, que se hacen las anotaciones pertinentes y cierre de la misma en el Plan de Mejoramiento por Procesos, con soporte en el “Informe de seguimiento al cumplimiento de las Acciones de Repetición. Período 1º de abril al 31 de octubre de 2022”._x000d__x000a__x000d__x000a_ (Martha Guzmán León)"/>
    <n v="1"/>
    <x v="0"/>
    <s v="Efectiva"/>
    <n v="12"/>
    <n v="2022"/>
    <s v="30/04/2021"/>
    <n v="1144"/>
    <s v="Seguimiento Normativo"/>
    <s v="https://anionline.sharepoint.com/:f:/s/PMPMotor/EjtGAQwvLftCrZAluaH-OjYBZM-IcJYQP1GwGIf1X7bOkw?e=UTvaSh"/>
  </r>
  <r>
    <n v="3886"/>
    <n v="14"/>
    <x v="8"/>
    <s v="5.1_x0009_Se observó que el informe correspondiente al cuarto (4°) trimestre de 2020, se omitió informar lo referente con el número de solicitudes que fueron trasladadas a otras instituciones, incumpliéndose con lo señalado en el artículo 2.1.1.6.2 del Decreto 1081 del 26 de mayo de 2015, el cual señala” El informe debe discriminar la siguiente información mínima “(…) El número de solicitudes que fueron trasladadas (…)”"/>
    <s v=""/>
    <m/>
    <m/>
    <s v="Administrativo"/>
    <s v="GESTIÓN ADMINISTRATIVA Y FINANCIERA"/>
    <x v="5"/>
    <s v="Grupo interno de trabajo administrativo y financiero"/>
    <s v="Luz Mary Hernández Villadiego"/>
    <s v="Abril de 2021"/>
    <s v="ABRIL"/>
    <n v="2021"/>
    <m/>
    <m/>
    <m/>
    <m/>
    <m/>
    <m/>
    <m/>
    <s v="_x000a__x000a_8/06/2021 El 04/06/2021: La OCI, realiza la verificación del ajuste, informado por la VAF, evidenciándose que en la publicación del “Informe Cuarto Trimestre 2020 Servicio al Ciudadano, página 6, aparece en la actualidad el dato correspondiente con el número los traslados, para lo cual se precisa que:  La Agencia durante el CUARTO trimestre del año 2020, ha recibido peticiones en traslado y ha dado traslado de peticiones, a un total de (657) documentos”. (Luz Mary Hernández Villadiego)_x000a__x000a_8/06/2021 Mediante memorando Rad. 20214000079023 del 26/05/2021, la VAF informa y soporta que: “Se ajustó el informe del cuarto trimestre de 2020, de acuerdo con las indicaciones dadas por la Oficina de Control Interno, el cual puede consultarse en el siguiente enlace: https://www.ani.gov.co/sites/default/files/informe_-_4to_trimestre_2020_- _servicio_al_ciudadano_3.pdf. “ (Luz Mary Hernández Villadiego)"/>
    <n v="1"/>
    <x v="0"/>
    <m/>
    <n v="6"/>
    <n v="2021"/>
    <d v="2021-05-10T00:00:00"/>
    <n v="1134"/>
    <s v="Seguimiento Normativo"/>
    <m/>
  </r>
  <r>
    <n v="3887"/>
    <n v="15"/>
    <x v="8"/>
    <s v="5.2_x0009_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
    <s v="Incumplimiento normativo"/>
    <m/>
    <m/>
    <s v="Administrativo"/>
    <s v="TODOS LOS PROCESOS"/>
    <x v="3"/>
    <s v="TODAS LAS VICEPRESIDENCIAS"/>
    <s v="Luz Mary Hernández Villadiego"/>
    <s v="Abril de 2021"/>
    <s v="ABRIL"/>
    <n v="2021"/>
    <m/>
    <m/>
    <s v="Acción correctiva y preventiva"/>
    <s v="La VAF, informa que: “5.2 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 _x000d__x000a__x000d__x000a_La VP- Ejecutiva, informa mediante memorando rad. No. 20215000082773 del 03/06/2021, que, se implementaran las siguientes acciones de mejora para la atención de requerimientos:_x000d__x000a_1. Se enlazarán las respuestas en Orfeo a los radicados padres correspondientes y/o se cargará la respuesta en formato PDF._x000d__x000a_ 2. Se remitirá copia al peticionario cuando se den traslados por competencia a otras entidades._x000d__x000a_"/>
    <d v="2021-06-08T00:00:00"/>
    <s v="31/12/2021"/>
    <m/>
    <s v="_x000a__x000a_8/06/2021 El 08/06/2021: Se realiza revisión de las acciones propuestas por dos (2) de las seis (6) Vicepresidencias. (Luz Mary Hernández Villadiego)_x000a__x000a_14/07/2021 La Vicepresidencia de Planeación, mediante memorando Rad. 20216010087513,  envía plan de mejoramiento con cinco (5) acciones de mejora, cuya fecha de finalización es 31/12/2021, así: 1) Verificar semanalmente y emitir alerta a las Gerencias de la VPRE sobre las PQRS que se reportan fuera de termino en el ORFEO, 2) Realizar seguimiento trimestral a las alertas preliminares preventivas emitidas por parte de la OCI, 3) Presentar Informe de manera trimestral a la Vicepresidente de la VPRE , con el estado de las PQRS y requerimientos de Entes de control, 4) Realizar seguimiento constante a las PQRS que se referencian como incumplidas en las diferentes Gerencias de la VPRE, según los informes mensuales del estado de las PQRS, emitido por la Oficina de Servicio al Ciudadano y 5) Solicitar capacitaciones y generar socializaciones sobre PQRS y manejo de ORFEO a los colaboradores de la VPRE por parte de la Oficina de Servicio al Ciudadano.(cuando aplique)._x000d__x000a_La Vicepresidencia Jurídica, mediante correo electrónico de fecha 28/06/2021, informó que: de conformidad con la reunión llevada a cabo el viernes pasado (25/06/2021), relacionada con la presentación del plan de mejoramiento correspondiente a la No Conformidad general (3887) contenida en el informe de evaluación de PQRS – Segundo semestre 2020, a continuación, se informan las acciones de mejora correspondientes a la VJ:_x000d__x000a_-_x0009_Acciones de mejora permanente: Llevar a cabo un seguimiento quincenal de las PQRS recibidas por las gerencias de la VJ y el estado de avance de la respuesta correspondiente. Lo anterior, con el fin de tener un control sobre el cumplimiento de tiempos y cargue de los documentos a que haya lugar. (fecha de cumplimiento diciembre 2021)_x000d__x000a_-_x0009_Solicitar mesa de trabajo con la oficina de Atención al Ciudadano, con el fin de revisar los parámetros de asignación de las PQRS. Ello, en aras de garantizar que las mismas sean asignadas a la dependencia correspondiente. (fecha de cumplimiento agosto de 2021)._x000d__x000a__x000d__x000a_La Vicepresidencia de Estructuración, mediante correo electrónico de fecha 21/06/2021, informó que:  Con el fin de atender de manera completa las diferentes observaciones que se presentaron por parte del Grupo de Control Interno, se presentan las siguientes Unidades de Medida:_x000d__x000a_1._x0009_Reunión de Capacitación a los nuevos y antiguos funcionarios de la Vicepresidencia: Con el fin de actualizar y recordar la importancia de atender de manera efectiva los requerimientos presentados por las distintas entidades o personas naturales, se llevó a cabo reuniones con los equipos de trabajo, donde se les explico de manera completa los términos para atender las peticiones externas. Como soporte de lo anterior, se adjunta el listado de asistencia y link de la Reunión._x000d__x000a_2._x0009_Seguimiento de requerimientos pendientes y funcionarios asignados: Con el fin de mantener un seguimiento efectivo a los requerimientos y que los funcionarios respectivos no pasen por alto los mismo, se envía correo recordando los PQRS pendientes con el fin de atenderlos dentro del término respectivo._x000d__x000a_3._x0009_Como soporte, se adjuntan algunos de los correos que se remiten a los respectivos funcionarios._x000d__x000a_ (Luz Mary Hernández Villadiego)_x000a__x000a_16/07/2021 El 16/07/2021: La OCI, realiza seguimiento, mediante llamada telefónica efectuada al enlace de la VP- Gestión, para lo cual esa dependencia, informó en correo electrónico del 16/07/2021, lo siguiente: “Expuesto lo anterior y en línea de la mejora continua se realizará desde la VGC:_x000d__x000a_ _x000d__x000a_Se implementarán las siguientes acciones de mejora para la atención de requerimientos:_x000d__x000a_1. Se enlazarán las respuestas en Orfeo a los radicados padres correspondientes y/o se cargará la respuesta en formato PDF._x000d__x000a_2. Se remitirá copia al peticionario cuando se den traslados por competencia a otras entidades._x000d__x000a_3. Se realizará reuniones y/o charlas con los equipos de trabajo con el fin de exponer y explicar lo observado y que ello contribuya a la mejora del trabajo”._x000d__x000a_ _x000d__x000a_Control Interno, en correo electrònico, (16/07/2021) solicito que soportes de las acciones de mejora que se realicen en su momento, con la finalidad de tener evidencias de la ejecuciòn de cada una de ellas.  (Luz Mary Hernández Villadiego)_x000a__x000a_7/10/2021 07/10/2021: Mediante correo electrónico, la OCI, requirió a la VP- jurídica, soporte de la ejecución de la (2da) acción de mejora, propuesta (Mesa de Trabajo) para desarrollar en agosto de 2021. (Luz Mary Hernández Villadiego)_x000a__x000a_12/11/2021 En correo electrónico enviado por la OCI, se realiza seguimiento, motivo por el cual se solicita indicar los avances y/o novedades soportadas al respecto. En respuesta ofrecida por la VP Juricica el 11/11/2021 y la Vp- gestión Contractual, se indica los siguiente: _x000d__x000a_Frente a la presente no conformidad la VJ presentó un Plan de Mejoramiento consistente en: _x000d__x000a_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_x000d__x000a_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_x000a__x000d__x000a_VP- Gestión Contractual, en correo de fecha 10/11/2021, informa que: Pendiente por realizar la actividad 3 indicadas y relacionadas con: La realización de las_x000d__x000a_reuniones y/o charlas con los equipos de trabajo respecto con lo observado._x000d__x000a_ (Luz Mary Hernández Villadiego)_x000a__x000a_10/02/2022 _x000d__x000a_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_x000a__x000d__x000a_En correo electrónico del 11/11/2021: La Vicepresidencia de Estructuración informa que:  Con el fin de dar respuesta al correo remitido el lunes 8 de noviembre de 2021, esta vicepresidencia se permite informar lo siguiente:_x000d__x000a_Con el fin de atender los requerimientos de manera completa y dentro de los plazos normativos, se remite soporte del recordatorio que se hace a cada responsable de la petición o requerimiento presentado._x000d__x000a_Esto, con el fin de garantizar que el supervisor o gerente está al tanto del tiempo de respuesta y evitar que se responda de manera tardía. _x000d_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_x000a__x000d__x000a_En correo del 09/11/2021 La VPRE envió soportes para las no conformidades 3854, 3856, 3857, 3858 y 3887, así:_x000d__x000a_•_x0009_Correo informe PQRS 3 trimestre VPRE: Correo donde se envía el informe trimestral del estado de las PQRS de la VPRE._x000d__x000a_•_x0009_Correo seguimiento PQRS VPRE: Correo semanal donde el GITP reporta a los usuarios de la VPRE las demoras o incumplimientos en las respuestas._x000d__x000a_•_x0009_Correo reenvió seguimiento PQRS Atención al ciudadano: Correo mensual de Atención al ciudadano donde el GITP realiza seguimiento._x000d__x000a__x000d__x000a_En correo del 10/11/2021, la Vicepresidencia de Gestión contractual informó que: Para la NO Conformidad 3887 de 2021, al respecto se informa que, dada la vinculación en propiedad del nuevo Vicepresidente Dr. Juan Francisco Arboleda Osorio, está pendiente la realización de las reuniones y/o charlas con los equipos de trabajo respecto de lo observado; tal como se indicó previamente como actividad desde VGC._x000d__x000a__x000d__x000a_En Correo del 08/11/2021, la Vicepresidencia Jurídica informa lo siguiente: _x000d__x000a_Frente a la presente no conformidad la VJ presentó un Plan de Mejoramiento consistente en: 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_x000a__x000d__x000a_En correo del 10/02/2022, la OCI, requirió a la Vicepresidencia de Gestión Contractual informar si existía algún avance y/o gestión soportada en cuanto al compromiso por esa dependencia en el correo del 10/11/2021, y el cual hacía referencia a la realización de las reuniones y/o charlas con los equipos de trabajo respecto de lo observado. _x000d__x000a__x000d__x000a__x000d__x000a__x000d__x000a_ (Luz Mary Hernández Villadiego)_x000a__x000a_11/02/2022 En correo electrónico del 10/02/2022, la Vicepresidencia de Gestión Contractual informa que: La Vicepresidencia de Gestión Contractual -VGC realizó las respectivas reuniones y/o charlas, de la resultante y en consideración sobre los temas particulares de atención a las Peticiones, Quejas y Reclamos (PQR´s), se determinó adicional a lo expuesto y revisado el contexto de que tratan, la contratación de una Profesional para realizar actividades de soporte a la VGC en esa materia y con ello, fortalecer los seguimientos respectivos en el marco de la atención a los PQR's entre otros. De este modo, se informa que bajo el contrato de prestación de servicios VGC-303-2022, se contrató a la Ing. Beatriz Juliana Vanegas García; quien además es la persona enlace en esta materia. En estes sentido se palida y se procede cerra por parte de la OCI, la No Conformidad. (Luz Mary Hernández Villadiego)"/>
    <n v="1"/>
    <x v="2"/>
    <m/>
    <n v="2"/>
    <n v="2022"/>
    <d v="2021-05-10T00:00:00"/>
    <n v="1134"/>
    <s v="Seguimiento Normativo"/>
    <s v="https://anionline.sharepoint.com/:f:/s/PMPMotor/EvI1m3xHH6FCmoPGCp8jGpIBN-Kmag_QlhnwC9PvUxKvKQ?e=2QalPd"/>
  </r>
  <r>
    <n v="3888"/>
    <n v="16"/>
    <x v="8"/>
    <s v="Se evidenció incumplimiento del procedimiento GCSP-P-035 de 22 de mayo de 2018, toda vez que no se observó en el ejercicio auditor los soportes de los registros GADF-F-010 (pasos 1 y 3), el acta de reunión SEPG-F-027 (pasos 10 al 13 y 16 al 19 y 21) y el registro de asistencia SEPG-F-016 (pasos 10 al 13, 19 y 21), en los expedientes Accesos Cali, Buga-Loboguerrero – Buenaventura y Canal del Dique, como se ilustró en el cuerpo del presente informe."/>
    <s v="Deficiencias en gestión institucional y/o interinstitucional"/>
    <m/>
    <s v="Consultas previas"/>
    <s v="Planeación"/>
    <s v="SISTEMA ESTRATÉGICO DE PLANEACIÓN Y GESTIÓN"/>
    <x v="7"/>
    <s v="Grupo Interno de Trabajo Planeación"/>
    <s v="Keiri Yulith Araújo Rodríguez"/>
    <s v="Mayo de 2021"/>
    <s v="MAYO"/>
    <n v="2021"/>
    <m/>
    <m/>
    <s v="Acción correctiva y preventiva"/>
    <s v="Actualización del procedimiento Desarrollo y Seguimiento a Consultas Previas, GCSP-P-035 V1"/>
    <s v="25/10/2021"/>
    <d v="2024-06-30T00:00:00"/>
    <m/>
    <s v="30/11/2021 Se envió solicitud de información para seguimiento el 25/10/2021 y el 30/11/2021.  (Andrés Fernando Huérfano Huérfano)_x000a__x000a_29/06/2022 Se envía correo de seguimiento.  (Andrés Fernando Huérfano Huérfano)_x000a__x000a_12/08/2022  -Modificación de fecha- Mediante correo electrónico de fecha 29 de julio de 2022, el auditor, remite solicitud para modificación de la fecha de terminación para el 30 de agosto de 2022. (2021)_x000a__x000a_09/09/2022 Mediante correo de 09/09/2022, se envió recordatorio sobre el vencimiento.  (Andrés Fernando Huérfano Huérfano)_x000a__x000a_20/09/2022 El 20/09/2022 se recibe correo mediante el que informan: &quot;a la fecha no hemos obtenido respuesta por parte de la Vicepresidencia de Estructuración, razón por la cual, se procederá nuevamente a remitir la comunicación a la VE reiterando la necesidad de poder contar con los aportes para el ajuste del procedimiento&quot;. Solicitan prórroga hasta el 20/10/2022.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2/03/2023 Mediante correo electrónico solicité a los responsables la remisión de los soportes que evidencian el cumplimiento de las Unidades de Medida propuestas para la No Conformidad, teniendo en cuenta que se encuentra en estado vencida. (Keiri Yulith Araújo Rodríguez)_x000a__x000a_5/06/2023 Mediante correo electrónico del 5/06/2023, reiteré a la VPRE la solicitud de la remisión de los soportes que evidencien el cumplimiento del Plan de Mejoramiento propuesto. (Keiri Yulith Araújo Rodríguez)_x000a__x000a_8/06/2023 Mediante correo electrónico del 7/06/2023, la VPRE solicitó ajuste en las unidades de medida, para que sea únicamente la actualización del procedimiento &quot;GCSP-P-035 - DESARROLLO Y SEGUIMIENTO  A CONSULTAS  PREVIAS&quot; y ampliación de término del plan de mejoramiento para el 30 de diciembre de 2023. (Keiri Yulith Araújo Rodríguez)_x000a__x000a_08/06/2023 Mediante correo electrónico del 8 de junio de 2023 la auditora solicita la modificación de la fecha y del plan. Siendo la nueva fecha de terminación 30/12/2023, (Juan Diego Toro Bautista) _x000a__x000a_26/12/2023 Mediante correo electrónico del 12 de diciembre de 2023, la OCI remitió recordatorio de próximo vencimiento del Plan de Mejoramiento (30 de diciembre de 2023). (Keiri Yulith Araújo Rodríguez)_x000a__x000a_26/12/2023 Mediante correo electrónico del 26 de diciembre de 2023, se solicitó al administrador de la herramienta PMP - Motor la modificación del término de vencimiento del PMP, teniendo en cuenta la solicitud de ampliación del término de cumplimiento del PMP para esta No Conformidad. (Keiri Yulith Araújo Rodríguez)"/>
    <n v="0.4"/>
    <x v="1"/>
    <m/>
    <m/>
    <m/>
    <s v="31/05/2021"/>
    <n v="1113"/>
    <s v="Auditoría Interna"/>
    <s v="https://anionline.sharepoint.com/:f:/s/PMPMotor/EsdBEdnWqK5Krui-ZHEteEIBi-sJnBmJXcd379XBZzvMBQ?e=Hd5TYm"/>
  </r>
  <r>
    <n v="3889"/>
    <n v="17"/>
    <x v="8"/>
    <s v="EXTEMPORANEIDAD DE LA CONCERTACIÓN DE COMPROMISOS FUNCIONALES Y COMPORTAMENTALES: _x000d__x000a_Para el periodo de evaluación comprendido entre el 01 de febrero de 2020 al 31 de enero de 2021, se observó respecto de la concertación de compromisos funcionales y comportamentales del periodo anual del funcionario cuyo número de identificación termina en xxxxx593 que ésta se realizó por parte del evaluador -Gerente de Proyectos del GIT de Planeación- de manera extemporánea, como se ilustró en el contenido del informe, incumpliendo lo establecido en el artículo 3 del Acuerdo 617 de 2018.41 No conformidad que se informa al evaluador (Gerente de Proyectos del GIT de Planeación) y al GIT de Talento Humano para que en lo correspondiente de manera conjunta construyan las acciones de mejoramiento (preventivas y/o correctivas) a que haya lugar. "/>
    <s v="Deficiencias en gestión institucional y/o interinstitucional"/>
    <m/>
    <m/>
    <s v="Administrativo"/>
    <s v="ALGUNOS PROCESOS"/>
    <x v="3"/>
    <s v="Grupo Interno de Trabajo Planeación"/>
    <s v="Keiri Yulith Araújo Rodríguez"/>
    <s v="Mayo de 2021"/>
    <s v="MAYO"/>
    <n v="2021"/>
    <n v="20231020131693"/>
    <d v="2023-04-09T00:00:00"/>
    <s v="Acción preventiva"/>
    <s v="1. Presentar la concertación de compromisos de la vigencia 2021 - 2022, firmada por las partes, que permita identificar que se concertó dentro de las términos establecidos._x000d__x000a__x000d__x000a_2. Realizar la concertación de compromisos para la vigencia 2021 - 2022, en los términos establecidos._x000d__x000a__x000d__x000a_3. Remitir al GIT de Talento Humano la concertación firmada por evaluado y evaluador, en donde se evidencie que ésta se concertó dentro de los plazos establecidos._x000d__x000a__x000d__x000a_4. Remitir memorando al Gerente de Proyecto del GIT de Planeación Evaluador, indicando los plazos establecidos para la concertación y demás criterios relacionados con el proceso de evaluación del desempeño."/>
    <d v="2021-09-08T00:00:00"/>
    <s v="21/02/2022"/>
    <s v="_x000a__x000a_4/09/2023 De manera adicional a lo indicado respecto d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_x000d__x000a_Desempeño Laboral en la Entidad, radicada bajo No. 20231020063773 del_x000d__x000a_2/05/2023 para la cual no se observó circunstancias que evidencien la continuidad de la No conformidad. De esto se concluye que no hay repetición de las causas identificadas en la No Conformidad 3889, formulada en el informe de seguimiento de la vigencia 2021. (Keiri Yulith Araújo Rodríguez)"/>
    <s v="_x000a__x000a_9/08/2021 Se remitió el Plan de Mejoramiento vía correo electrónico del 8 de julio de 2021 por parte del GIT de Planeación. (Keiri Yulith Araújo Rodríguez)_x000a__x000a_30/09/2021 27/09/2021 Vía correo electrónico la OCI solicitó al G.I.T. de Talento Humano la remisión de soportes en el que se evidencie el cumplimiento de las unidades de medida propuestas._x000d__x000a__x000d__x000a_ (Keiri Yulith Araújo Rodríguez)_x000a__x000a_30/09/2021 El 30/09/2021 vía correo electrónico el G.I.T. de Talento Humano remitió soporte de la Concertación de compromisos funcionales y comportamentales de fecha 15/02/2021 de funcionario cuyo No. de identificación termina en xxxxxx593, en el que se evidencia que la concertación se efectuó dentro del término establecido en el Art. 3 del acuerdo 617 de 2018 de la Comisión Nacional del Servicio Civil. Sin embargo no se evidencia la suscripción de la concertación por parte del evaluador. (Keiri Yulith Araújo Rodríguez)_x000a__x000a_6/10/2021 Vía correo electrónico del 05/10/2021 el GIT de Talento Humano me remitió el soporte de la primera acción de mejoramiento planteada. Sin embargo, al efectuar la revisión del soporte de cumplimiento se evidenció que la Concertación de Compromisos funcionales y comportamentales vigencia 2021 - 2022 del funcionario público cuyo No. de identificación termina en xxxxx593 carece de la suscripción de por parte del evaluador, motivo por el cual se solicitó el soporte que evidencie el cumplimiento de la Unidad de Medida.  (Keiri Yulith Araújo Rodríguez)_x000a__x000a_13/10/2021 Mediante correo electrónico del 11 de octubre de 2021 el GIT de Talento Humano remitió soporte de la concertación de compromisos funcionales y comportamentales suscrita por las partes para la vigencia 2021 - 2022 del funcionario público cuyo No. de identificación termina en xxxx593. Con esta actividad se tiene por cumplida la unidad de medida No. 1 propuesta. (Keiri Yulith Araújo Rodríguez)_x000a__x000a_7/03/2022 Mediante correo electrónico del 28 de febrero de 2022, solicité a los responsables la remisión de los soportes del cumplimiento de las acciones de mejoramiento planteadas, teniendo en cuenta que se encontraban con fecha de vencimiento de febrero de 2022 y a la fecha del envío del correo no se habían remitido los soportes que evidenciaran el cumplimiento. (Keiri Yulith Araújo Rodríguez)_x000a__x000a_7/03/2022 Mediante correo electrónico del 28 de febrero de 2022 el GIT de Planeación de la VPRE remitió los soportes correspondientes en los que se evidenció el cumplimiento de las acciones de mejoramiento propuestas._x000d__x000a__x000d__x000a_Dentro de la información relacionada con el cumplimiento de las mismas, se evidenció el cumplimiento de las acciones propuestas para el GIT de Talento Humano, con lo que se tienen por cumplidas las acciones de mejoramiento. (Keiri Yulith Araújo Rodríguez)"/>
    <n v="1"/>
    <x v="0"/>
    <s v="Efectiva"/>
    <n v="9"/>
    <n v="2023"/>
    <d v="2021-06-04T00:00:00"/>
    <n v="1109"/>
    <s v="Seguimiento Normativo"/>
    <s v="https://anionline.sharepoint.com/:f:/s/PMPMotor/EvKwYqxqlj9JmpxVZtasAI8BPHugOM8NQd77zSs7UgpxTg?e=pzGf5u"/>
  </r>
  <r>
    <n v="3890"/>
    <n v="18"/>
    <x v="8"/>
    <s v="EXTEMPORANEIDAD EN LA NOTIFICACIÓN DE LA CALIFICACIÓN DEFINITIVA:_x000d__x000a_Para el periodo de evaluación comprendido entre el 01 de febrero de 2019 al 31 de enero de 2020 y el periodo de evaluación comprendido entre el 01 de febrero de 2020 al 31 de enero de 2021, se observó extemporaneidad en la notificación de la calificación definitiva realizada por el evaluador, respecto de 1 funcionario público de carrera administrativa, señalado en el contenido del cuerpo del informe, incumpliendo con lo establecido en el Art. 34 de la Ley 760 de 200542. No conformidad que se informa al evaluador (Gerente de Proyectos o Funcional GIT Proyectos Carreteros, Estrategia Contractual, Permisos y Modificaciones Gestión Contractual 1) y al GIT de Talento Humano para que en lo correspondiente de manera conjunta construyan las acciones de mejoramiento (preventivas y/o correctivas) a que haya lugar. "/>
    <s v="Incumplimiento normativo"/>
    <m/>
    <m/>
    <s v="Administrativo"/>
    <s v="ALGUNOS PROCESOS"/>
    <x v="3"/>
    <s v="Grupo interno de trabajo proyectos carreteros, estrategia contractual, permisos y modificaciones."/>
    <s v="Keiri Yulith Araújo Rodríguez"/>
    <s v="Mayo de 2021"/>
    <s v="MAYO"/>
    <n v="2021"/>
    <n v="20231020131693"/>
    <d v="2023-04-09T00:00:00"/>
    <s v="Acción preventiva"/>
    <s v="1. Remitir al GIT de Talento Humano la calificación definitiva, firmada por las partes donde se evidencie que se comunicó en los términos establecidos en la norma._x000d__x000a__x000d__x000a_2. Remitir a la Oficina de Control Interno la calificación definitiva, firmada por las parteas donde se evidencia que se comunicó en los términos establecidos._x000d__x000a__x000d__x000a_3. Remitir memorando al evaluador  del GIT Proyectos Carreteros, Estrategia Contractual, Permisos y Modificaciones Gestión Contractual 1, indicando los plazos establecidos para la concertación y demás criterios relacionados con el proceso de evaluación del desempeño._x000d__x000a__x000d__x000a_4. Realizar la calificación definitiva del periodo de evaluación 2021 - 2022 en los términos establecidos en el articulo 8. del acuerdo 617 de 2018._x000d__x000a__x000d__x000a_5. Realizar la notificación de la calificación definitiva del periodo 2021 - 2022, dentro de los tiempos establecidos en el articulo 34 del decreto 760 de 2015."/>
    <d v="2021-09-08T00:00:00"/>
    <s v="21/02/2022"/>
    <s v="_x000a__x000a_4/09/2023 Respecto del cumplimiento de las unidades de medida propuestas para la No Conformidad, es importante mencionar que de acuerdo con el_x000d__x000a_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 Desempeño Laboral en la Entidad, radicada bajo No. 20231020063773 del 2 de mayo de 2023 para la cual no se_x000d__x000a_observó circunstancias que evidencien la continuidad de la No Conformidad. De esto se concluye que no hay repetición de las causas identificadas en la No Conformidad 3890, formulada en el informe de seguimiento de la vigencia 2021. (Keiri Yulith Araújo Rodríguez)"/>
    <s v="_x000a__x000a_9/08/2021 Vía correo electrónico del 21 de julio de 2021 se allegó plan de mejoramiento por parte del GIT de Proyectos Carreteros, Estrategia Contractual, permisos y modificaciones. (Keiri Yulith Araújo Rodríguez)_x000a__x000a_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d__x000a__x000d__x000a_Dentro de la información relacionada con el cumplimiento de las mismas, se evidenció el cumplimiento de las acciones propuestas en las que el GIT de Talento Humano es el responsable, con lo que se tienen por cumplidas las acciones de mejoramiento. (Keiri Yulith Araújo Rodríguez)"/>
    <n v="1"/>
    <x v="0"/>
    <s v="Efectiva"/>
    <n v="9"/>
    <n v="2023"/>
    <d v="2021-06-04T00:00:00"/>
    <n v="1109"/>
    <s v="Seguimiento Normativo"/>
    <s v="https://anionline.sharepoint.com/:f:/s/PMPMotor/En5Jd4bwJltPgW9e8Njt5ysBHmCIcTrNf2-0K10UwUL7UA?e=WleRBk"/>
  </r>
  <r>
    <n v="3891"/>
    <n v="19"/>
    <x v="8"/>
    <s v="Con base en el balance de pago de la contraprestación del contrato de concesión N. 001 de 2011, realizado por la Supervisión con corte a mayo de 2021, se evidenció que  el Concesionario adeuda a capital la suma de USD 111.600,36 de los cuales USD 89.280,29 corresponden a la Nación y USD 22.320,07 al Municipio, debido a saldos pendientes desde 2019, los cuales están generando intereses moratorios y según la cláusula 20.2: Por no cumplir con el pago de la contraprestación de que trata la cláusula octava del presente contrato, en la cuantía y fecha indicada en el mismo, se causará una multa por incumplimiento, equivalente al 1% del valor de la contraprestación anual; sin embargo, no se evidenció que entre 2019 y mayo de 2021 se haya alertado sobre un presunto incumplimiento, causando una multa o hecho una solicitud de inicio de un proceso administrativo sancionatorio al respecto, lo cual incumple la función de la Supervisión del proyecto establecida en el literal (f) de la sección 2.2.2 del Manual de Seguimiento a Proyectos e Interventoría y Supervisión Contractual (GCSP-M-002), según la cual se debe: Recomendar al ordenador del gasto respectivo la solicitud de inicio de procedimientos sancionatorios, en el marco de los contratos que se suscriban para la ejecución del proyecto, cuando a ello haya lugar."/>
    <s v=""/>
    <m/>
    <m/>
    <s v="Jurídico"/>
    <s v="GESTIÓN CONTRACTUAL Y SEGUIMIENTO DE PROYECTOS DE INFRAESTRUCTURA DE TRANSPORTE"/>
    <x v="0"/>
    <s v="Sociedad Portuaria Puerto Nuevo S.A."/>
    <s v="Adriana Barrios Rodríguez"/>
    <s v="Junio de 2021"/>
    <s v="JUNIO"/>
    <n v="2021"/>
    <m/>
    <m/>
    <s v="Acción correctiva"/>
    <s v="1.Realizar evaluación financiera para definir valores de intereses y capital adeudaos por concepto de contraprestación portuaria. Peso: (20%)_x000d__x000a_2. Realizar cobro de acuerdo con resultado de la evaluación financiera. Peso: (20%)_x000d__x000a_3. De no presentar soporte de pago el concesionario respecto de liquidación realizada por la ANI, elaborar Informe de presunto incumplimiento por contraprestación portuaria, tasación de multas y perjuicios Peso: (20%)_x000d__x000a_4. Solicitar el inicio de proceso administrativo sancionatorio conforme el informe anterior. Peso: (20%)_x000d__x000a_5. Una vez el concesionario realice el pago correspondiente, generar el concepto financiero por parte de la ANI en donde se verifique que el concesionario se encuentra al día en el pago de la contraprestación Peso: (20%)"/>
    <s v="26/08/2021"/>
    <s v="30/08/2021"/>
    <m/>
    <s v="_x000a__x000a_26/08/2021 Según las evidencias citadas como avance de las acciones de mejoramiento (comunicaciones 20213080214521 del 15 de julio, 20213080216831 del 19 de julio de 2021, 20213080093343 del 30 de junio de 2021 y 20214090861302 02 de agosto 2021), en donde en particular en el oficio 20214090861302 del 2 de agosto de 2021 emitido por el Concesionario, se evidenció que éste manifestó &quot;con fecha 29 de julio de 2021 realizamos el pago a favor del INVIAS y del Municipio de Ciénaga de los intereses correspondientes a la contraprestación portuaria de acuerdo con la liquidación remitida por la ANI&quot;, y adicionalmente con el memorando 20213080114373 del 20 de agosto de 2021 por parte del GIT financiero, en donde se concluye que “Al realizar el cruce de los valores pagados por el Concesionario, CONPES 3679 de 2010 y 3744 de 2013, se encuentra que a fecha de corte febrero de 2021 el Concesionario se encuentra al día en el pago de las contraprestaciones y cuenta con un saldo a favor del Invias de USD 56,10 y saldo a favor del municipio de USD 14,03.&quot;, con lo que se evidencia la realización del plan de mejoramiento y se da cierre a la No Conformidad. (Adriana Barrios Rodríguez)"/>
    <n v="1"/>
    <x v="0"/>
    <m/>
    <n v="8"/>
    <n v="2021"/>
    <s v="24/06/2021"/>
    <n v="1089"/>
    <s v="Auditoría Interna a Proyectos"/>
    <m/>
  </r>
  <r>
    <n v="3892"/>
    <n v="20"/>
    <x v="8"/>
    <s v="No se evidenciaron acciones por parte de la Supervisión para asegurar el cabal cumplimiento de la cláusula octava del contrato de concesión N. 011 de 2011 ya que el plan de inversiones no ha culminado, y su ejecución se ha realizado con la supervisión de la ANI sin la participación de una interventoría externa, lo que incumple la cláusula contractual mencionada: CLÁUSULA OCTAVA – Interventoría y Control del Plan de Inversiones. El Plan de Inversión estará sujeto al control de una interventoría externa, la cual será contratada por el INCO mediante los procedimientos aplicables que garanticen transparencia en su selección."/>
    <s v="Ausencia de interventoría en los proyectos"/>
    <m/>
    <m/>
    <s v="Técnico"/>
    <s v="GESTIÓN CONTRACTUAL Y SEGUIMIENTO DE PROYECTOS DE INFRAESTRUCTURA DE TRANSPORTE"/>
    <x v="0"/>
    <s v="Sociedad Portuaria Puerto Nuevo S.A."/>
    <s v="Adriana Barrios Rodríguez"/>
    <s v="Junio de 2021"/>
    <s v="JUNIO"/>
    <n v="2021"/>
    <m/>
    <m/>
    <s v="Acción correctiva"/>
    <s v="1. Realizar solicitud al concesionario de constitución de patrimonio autónomo para la administración de los recursos para contratación de la interventoría. Peso: (20%)_x000d__x000a_2. Revisión jurídica y financiera de los ajustes al borrador de contrato de fiducia para la constitución de patrimonio autónomo conforme las observaciones ya presentadas. (20%), Fecha: 3 de septiembre de 2021_x000d__x000a_3. Aprobación de la minuta del contrato de fiducia y requerimiento al concesionario para consignar los recursos al patrimonio autónomo. (20%), Fecha: 30 de noviembre de 2021_x000d__x000a_4. Elaboración del estudio previo para solicitar el inicio del proceso de contratación de la interventoría. (20%), Fecha: 31 de enero de 2022_x000d__x000a_5. Firma acta de inicio contrato interventoría. (20%) fecha: 31 de marzo de 2022._x000d__x000a_"/>
    <d v="2021-08-07T00:00:00"/>
    <s v="31/07/2024"/>
    <m/>
    <s v="_x000a__x000a_7/08/2021 La supervisión en correo electrónico del 4 de agosto de 2021 reportó el avance de la primera acción de mejoramiento de la siguiente manera: 1. Realizar solicitud al concesionario de constitución de patrimonio autónomo para la administración de los recursos para contratación de la interventoría. Peso: (20%), Estado: Cumplido al 100%, Evidencia: 20207050198571 14 de julio de 2020, 20203030388201 del 16 de diciembre de 2020, 20213030132201 del 04 de mayo de 2021, 2021303017352 del 09 de junio de 2021., por lo cual se pasa el estado de avance de la No Conformidad a 20%. (Adriana Barrios Rodríguez)_x000a__x000a_15/02/2022 La supervisión reportó en correo electrónico las evidencias de realización de la acción de mejora N. 2 a través de la remisión de los conceptos jurídico y financiero del borrador del contrato de fiducia con radicados N. 20217050134743 del 7 de octubre de 2021 y 20213080114243 del 19 de agosto de 2021. Adicionalmente la Supervisión reportó las evidencias de realización de la acción de mejoramiento N. 3 a través de la remisión del contrato de fiducia firmado con sus respectivas certificaciones donde se evidencia el fondeo de recursos, por lo que se establece un avance del 60% del plan de mejoramiento. (Adriana Barrios Rodríguez)_x000a__x000a_01/04/2022  -Modificación de fecha- Debido a que la situación que dio origen a la formulación de la No Conformidad 3892 está relacionada con las mismas circunstancias del hallazgo formulado por la Contraloría General de la República, indentificado en el Plan de Mejoramiento Institucional con el número 1104-12, se modifica la fecha de terminación a 31/07/2022; dado que mediante correo electrónico del 31/03/2022 la Supervisión solicitó a la OCI, de manera justificada, establecer 31/07/2022 como fecha de terminación del plan de mejoramiento para superar el hallazgo 1104-12. (Adriana Barrios Rodríguez)_x000a__x000a_29/07/2022  -Modificación de fecha- Mediante correo electrónico del 28/07/2022 la Supervisión informa sobre los avances para que el contrato de concesión cuente con interventoría, solicitando prórroga para dar cumplimiento al plan de mejoramiento hasta el 31/12/2022. (Adriana Barrios Rodríguez)_x000a__x000a_22/03/2023 Mediante memorando con radicado ANI No. 20231020043993 del 22 de marzo de 2023 se solicitaron evidencias de cumplimiento del plan de mejoramiento, debido a que se tenía prevista su terminación el 31 de diciembre de 2022. (Adriana Barrios Rodríguez)_x000a__x000a_17/04/2023  -Modificación de fecha- Mediante comunicación con radicado ANI N. 20233030053853 del 13 de abril de 2023, la Supervisión solicitó prorrogar el plan de mejoramiento hasta el 30 de julio de 2023; lo que tuvo concepto favorable de la OCI  a través del memorando ANI No. 20231020055013 del 14 de abril de 2023. (Adriana Barrios Rodríguez)_x000a__x000a_15/08/2023  -Modificación de fecha- Mediante memorando No. 20233030110383 la dependencia solicita a la OCI ampliación del plazo hasta el 30 de julio de 2024. El auditor remite solicitud para actualizar el PMP. (Adriana Barrios Rodríguez)"/>
    <n v="0.6"/>
    <x v="1"/>
    <m/>
    <m/>
    <m/>
    <s v="24/06/2021"/>
    <n v="1089"/>
    <s v="Auditoría Interna a Proyectos"/>
    <s v="https://anionline.sharepoint.com/:f:/s/PMPMotor/EkSo2HAbPzpAhwy8yGuGfTwBewCmviCFGvgI-1XWhvl-5w?e=4IAp3h"/>
  </r>
  <r>
    <n v="3893"/>
    <n v="21"/>
    <x v="8"/>
    <s v="1._x0009_Se evidenció que, a junio de 2021, el contrato de concesión no cuenta con una interventoría, sin embargo, según la Cláusula Décima Primera del otrosí No. 3 se acordó la contratación de una interventoría para efectos de seguimiento y control a la ejecución del Plan de Inversiones y al proceso de reversión del contrato de concesión: _x000d__x000a_“Se adiciona una Cláusula al Contrato de Concesión Portuaria No. 016 de 1996 y sus Otrosíes No. 1 y 2 denominada “INTERVENTORÍA” a efectos de que la ejecución del plan de inversiones y proceso de reversión estén sujetos al control de una auditoría o interventoría, la cual será contratada por la ANI mediante los procedimientos aplicables que garanticen la transparencia en su selección. El costo de dicha interventoría será asumido por el Concesionario OCENSA con cargo a los costos del proyecto reflejados en el modelo financiero de la presente modificación, (…)”_x000d__x000a_Asimismo, la falta de interventoría contradice lo reglado en el MANUAL DE SEGUIMIENTO A PROYECTOS DE INTERVENTORÍA Y SUPERVISIÓN CONTRACTUAL (GCSP-M-002) en el numeral 1.4 Marco Normativo 1.4.1 Coordinación y control de Proyectos de Infraestructura de Transporte a Cargo de la ANI: _x000d__x000a_“(…) de acuerdo con la política adoptada por la Vicepresidencia de Gestión Contractual (VGC), se requiere interventoría para los contratos de concesión portuaria con plan de inversión vigente y en ejecución o para aquellos que entren a etapa de reversión.”_x000d__x000a_"/>
    <s v="Ausencia de interventoría en los proyectos"/>
    <m/>
    <m/>
    <s v="Jurídico"/>
    <s v="GESTIÓN CONTRACTUAL Y SEGUIMIENTO DE PROYECTOS DE INFRAESTRUCTURA DE TRANSPORTE"/>
    <x v="0"/>
    <s v="Sociedad Portuaria Oleoducto Central S.A – Ocensa S.A"/>
    <s v="July Paola Rodríguez Ortiz"/>
    <s v="Junio de 2021"/>
    <s v="JUNIO"/>
    <n v="2021"/>
    <m/>
    <m/>
    <s v="Acción correctiva"/>
    <s v="1._x0009_Realizar las gestiones previas y proyectar los documentos preliminares para la contratación de la interventoría y su presentación a las áreas de estructuración y contratación. _x000d__x000a_2._x0009_Solicitar formalmente el inicio del proceso de contratación de la interventoría. _x000d__x000a_3._x0009_Suscribir el contrato de interventoría_x000d__x000a__x000d__x000a_"/>
    <s v="26/08/2021"/>
    <d v="2022-06-10T00:00:00"/>
    <m/>
    <s v="_x000a__x000a_26/08/2021 Mediante la informacion suministrada en el correo en cola y en el desarrollo de la auditoria técnica se evidencio el desarrollo de los estudios previos a la contratación de la interventoría del proyecto Puerto Ocensa, lo que evidencia el desarrollo y cumplimiento de la primera acción de mejoramiento propuesta por la supervisión. (33.3%) _x000a__x000a_Se recomienda allegar evidencias de las acciones de mejora a esta Oficina una vez se hayan efectuado. _x000a_ (Mary Alexandra Cuenca Noreña)_x000a__x000a_30/11/2021 Mediante la informacion suministrada en el correo en cola y en el desarrollo de la auditoria técnica se evidencio la solicitud formal de inicio de proceso de contratación de interventoría para el proyecto Puerto Ocensa, lo que evidencia el desarrollo y cumplimiento de la segunda acción de mejoramiento propuesta por la supervisión. Por lo que se cuenta con un 66.6% de avance en el plan de mejoramiento. Se recomienda allegar evidencias de la última acción de mejora a esta Oficina una vez se hayan efectuado.  (Mary Alexandra Cuenca Noreña)_x000a__x000a_15/12/2021 -_x0009_Mediante correo electrónico del 13/12/2021 se solicitó a la supervisión lo siguiente - En virtud de la no conformidad N. 3893 del proyecto Portuario Ocensa la cual está próxima a vencer su fecha de cierre el 31 de diciembre de 2021, pido se remitan las acciones de mejora pendientes para su cumplimiento (Contrato de interventoría suscrito) o se solicite prorroga de termino para el cumplimiento de esta.  (Mary Alexandra Cuenca Noreña)_x000a__x000a_20/12/2021  -Modificación de fecha- Mediante correo electrónico del 16/12/2021 la Supervisión expone estado de contratación de la interventoría, solicitando una prórroga hasta el 30/04/2022 para dar cumplimiento al plan de mejoramiento. (Mary Alexandra Cuenca Noreña)_x000a__x000a_23/03/2022 Por medio del presente me permito solicitar reprogramar la fecha de cumplimiento del plan de mejoramiento solicitando su ampliación hasta el 10 de junio de 2022, toda vez que hubo una reprogramación en el cronograma debido a unas nuevas disposiciones legales que eran de estricto cumplimiento a ser incorporadas en los estudios previos durante el trámite del proceso de contratación de interventoría. (Daniel Felipe Sáenz Lozano)_x000a__x000a_07/06/2022 El 23 de mayo de 2022 la Supervisión del proyecto portuario allego a la OCI la minuta del contrato de interventoría por un termino de 11 meses a partir de la suscripción del contrato. Asimismo, se remitió la trazabilidad de la firma del contrato en la plataforma Secop II del día 20 de mayo de 2022 (inicio del contrato de interventoría). Con lo anterior, se evidencia el cumplimiento del 100% de las acciones de mejoramiento de la no conformidad planteadas por la supervisión del contrato portuario Ocensa.  (Mary Alexandra Cuenca Noreña)"/>
    <n v="1"/>
    <x v="2"/>
    <m/>
    <n v="6"/>
    <n v="2022"/>
    <d v="2021-07-07T00:00:00"/>
    <n v="1076"/>
    <s v="Auditoría Interna a Proyectos"/>
    <s v="https://anionline.sharepoint.com/:f:/s/PMPMotor/EqQKCPzbrNNCuKGe8RC4XPMBqlNcPJ2Uq3y2K5snY4lUEQ?e=eHOlcf"/>
  </r>
  <r>
    <n v="3894"/>
    <n v="22"/>
    <x v="8"/>
    <s v="En la muestra auditada, se hallaron tres (3) eventos relacionados con el NO registro de las cesiones de los contratos en el SIGEP, es decir que figuraba en el sistema, el registro del cedente y no el cesionario. Lo cual genera incumplimiento a lo estipulado en el artículo 2.2.17.7 del Decreto 1083 de 2015, que establece que las entidades son responsables directamente de la gestión, operación y actualización de la información en el SIGEP. "/>
    <s v="Deficiencias en el registro de información en herramientas de seguimiento o de apoyo a la gestión"/>
    <m/>
    <m/>
    <s v="Jurídico"/>
    <s v="GESTIÓN DE LA CONTRATACIÓN PÚBLICA"/>
    <x v="1"/>
    <s v="Grupo interno de trabajo contratación."/>
    <s v="Luz Mary Hernández Villadiego"/>
    <s v="Junio de 2021"/>
    <s v="JUNIO"/>
    <n v="2021"/>
    <m/>
    <m/>
    <s v="Acción correctiva y preventiva"/>
    <s v="14/09/2021: mediante correo elctrónico el CIT-Contratación, propone, las siguientes acciones: _x000d__x000a_1- Dar alcance de los errors presentados en la plataforma de  DAFP._x000d__x000a_2- Solicitar acompañamiento del DAFP en el cargue de la información de las cesiones, con el fin de identificar errores adicionales en la plataforma._x000d__x000a_3- Solicitar ante el DAFP, las soluciones tecnologícas o aquellas que de lugar para mitigar los errores presentados."/>
    <d v="2021-11-09T00:00:00"/>
    <s v="15/12/2021"/>
    <m/>
    <s v="_x000a__x000a_9/11/2021 El 02/11/2021: Mediante correo electrónico, la OCI, requirió al GIT-Contratación informar sí: Existe algún avance en las acciones y/o gestiones propuestas con relación a la NO Conformidad 3894, y la cual hace referencia con el “NO registro de las cesiones de los contratos en el SIGEP”.  (Luz Mary Hernández Villadiego)_x000a__x000a_8/12/2021 Mediante correo electrónico del 8/11/2021, el GIT - Contratación, envia documento y soportes de las diferentes gestiones realizas ante el DAFP, de igual manera aporta un link, del audio de la reunión realizada el 27/08/2021 y denominada asesoria SIGEP Contratos. Por otra parte, informan que el 06/09/2021 mediante Rad. 20213000326231, se recibio respuesta por parte de DAFP, donde indican que la plataforma tiene incoveninetes y por lo tanto exponen otra alternativa para realizar el cargue de las cesiones.  (Luz Mary Hernández Villadiego)_x000a__x000a_10/02/2022 Mediante correo electrónico enviado por la OCI, el 10/02/2022 al GIT- Contratación, se requirió informar sí al respecto exisitia alguna gestión adicional sobre la presente NO Conformidad, para lo cual respondieron, que las evidencias fuero aportadas en el último seguimiento efectuado por la OCI. se precisa por parte de control interno que se realizó la respectiva validación de todo lo aportado por esa dependencia. (Luz Mary Hernández Villadiego)"/>
    <n v="1"/>
    <x v="2"/>
    <m/>
    <n v="2"/>
    <n v="2022"/>
    <s v="15/07/2021"/>
    <n v="1068"/>
    <s v="Seguimiento Normativo"/>
    <s v="https://anionline.sharepoint.com/:f:/s/PMPMotor/EpqHxQaEudFFg1Y0SUZiNHEBgwxGFdDdiyJAQv_-62cUJQ?e=2ulg9d"/>
  </r>
  <r>
    <n v="3895"/>
    <n v="23"/>
    <x v="8"/>
    <s v="Se observó que la obligación por valor de $2.194,7 millones con fecha de obligación del 16/08/2018 correspondiente al tercero 900866551, se registró contablemente hasta el 30/11/2020 es decir dos años después, generando subvaloración de la subcuenta 131104005 Contractuales de la cuenta 1311 Contribuciones Tasas e Ingresos No Tributarios para las vigencias 2018 y 2019, incumpliendo con lo establecido en el Marco Conceptual para la Preparación y Presentación de Información Financiera de las Entidades de Gobierno, en el numeral 5. Principios de Contabilidad Pública, que dice:_x000d__x000a__x000d__x000a_“5. PRINCIPIOS DE CONTABILIDAD PUBLICA_x000d__x000a_La información financiera de las entidades debe ser útil y para que sea útil, debe ser relevante y representar fielmente los hechos económicos. A fin de preparar información financiera que cumpla con estas características cualitativas, las entidades observan pautas básicas o macro-reglas que orientan el proceso contable, las cuales se conocen como principios de contabilidad._x000d__x000a_(…)_x000d__x000a_Devengo: los hechos económicos se reconocen en el momento en que suceden, con independencia del instante en que se produce el flujo de efectivo o equivalentes al efectivo que se deriva de estos, es decir, el reconocimiento se efectúa cuando surgen los derechos y obligaciones, o cuando el hecho económico incide en los resultados del periodo.”"/>
    <s v="Deficiencias en el registro de información en herramientas de seguimiento o de apoyo a la gestión"/>
    <m/>
    <m/>
    <s v="Financiero"/>
    <s v="ALGUNOS PROCESOS"/>
    <x v="5"/>
    <s v="Grupo interno de trabajo administrativo y financiero"/>
    <s v="Yuber Alexander Peña Cárdenas"/>
    <s v="Julio de 2021"/>
    <s v="JULIO"/>
    <n v="2021"/>
    <m/>
    <m/>
    <s v="Acción preventiva"/>
    <s v="Mediante correo del 29/10/2021 el GIT Administrativa y Financiera suscribió el Plan de Mejoramiento._x000d__x000a_ACCIONES_x000d__x000a_1. Actualización de lineamientos respecto del reporte de novedades contables, que incluya la generación de reportes periódicos. (Memorando, oficio, circular, en conjunto entre las Vicepresidencias Jurídica - Administrativa y Financiera). Responsable VJ – VAF fecha de cumplimiento 31/03/2022._x000d__x000a_2. Control de reportes de sentencias favorables y/o desfavorables y laudos arbitrales definitivos, en cabeza del Grupo Interno de Trabajo de Defensa Judicial, con el fin de remitir a las Vicepresidencia Administrativa y Financiera las decisiones judiciales, con la oportunidad requerida. (Control de reportes de sentencias favorables y/o desfavorables y laudos arbitrales definitivos). Responsable GIT Defensa Judicial, fecha de cumplimiento 31/03/2022._x000d__x000a_3. Mesas de trabajo entre las Vicepresidencias Jurídica - Administrativa y Financiera. (Actas de seguimiento). Responsable VJ – VAF fecha de cumplimiento 31/03/2022."/>
    <d v="2021-11-01T00:00:00"/>
    <s v="31/03/2022"/>
    <m/>
    <s v="_x000a__x000a_14/09/2021 Mediante correo del 14/09/2021 se solicitó al GIT Administrativa y Financiera la suscripción del Plan de Mejoramiento por Procesos dado que el término de suscripción de los treinta días después de radicado el informe venció el 29/08/2021. (Yuber Alexander Peña Cárdenas)_x000a__x000a_26/10/2021 Mediante correo del 26/10/2021 se reiteró al GIT Administrativa y Financiera la suscripción del PMP. (Yuber Alexander Peña Cárdenas)_x000a__x000a_9/05/2022 Mediante correo del 05/04/2022 se solicitó al GIT Administrativa y Financiera el envío de las evidencias de las acciones de mejora que se cumplió el tiempo de ejecución del 31/03/2022._x000d__x000a__x000d__x000a_Mediante correo del 08/04/2022 el GIT Administrativa y Financiera suministró las evidencias del cumplimiento de las acciones de mejora, así:_x000d__x000a__x000d__x000a_De la acción 1: Se suministró las Circular No. 20204010000274 del 02/07/2020 sobre aspectos a considerar en el reporte de información litigiosa, Circular 20214000000664 del 11/05/2020 sobre los aspectos a considerar con ocasión del cierre de la vigencia fiscal 2021 y apertura de la vigencia fiscal 2022, y la Circular No. 20214010000274 del 21/04/2021 en la que se informa que se acortaron las fechas límite para los registros contables en el SIIF Nación, por lo tanto, se modificaron las fechas límite en que los procesos de la ANI entregan información a contabilidad, en el caso de la Vicepresidencia Jurídica se detallan las actividades (procesos judiciales y tribunales de arbitramento, embargos judiciales, multas y sanciones, deudores, tribunales de arbitramento y amigables componedores, laudos arbitrales y sentencias ejecutoriadas, y revelaciones en las notas a los estados financieros) y se establecen los responsables de la entrega a contabilidad con las fechas límite. Por lo tanto, la acción 1 se da como cumplida._x000d__x000a__x000d__x000a_De la acción 3: se suministraron copias de las actas de las mesas de trabajo mensual de revisión del reporte información contable entre la Vicepresidencia Administrativa y Financiera y la Vicepresidencia Jurídica, de los meses de agosto de 2021 hasta enero de 2022. Por lo tanto, la acción 3 se da como cumplida._x000d__x000a__x000d__x000a_De la acción 2: la VAF indica que estas se deben solicitar a la Vicepresidencia Jurídica que son los responsables del control de reportes de sentencias favorables y/o desfavorables y laudos arbitrales definitivos, mediante correo el 9 mayo de 2022 se solicitó a la VJ las evidencias del cumplimiento de la acción 2. (Yuber Alexander Peña Cárdenas)_x000a__x000a_27/07/2022 El 27 de julio de 2022 se solicitó mediante correo al GIT Jurídica, el envío de las evidencias del cumplimiento de la acción No. 2. (Yuber Alexander Peña Cárdenas)_x000a__x000a_9/08/2022 Mediante correo del 1 de agosto de 2022 el GIT Defensa Judicial suministró para la acción de mejora 2, los treinta y ocho (38) reportes semanales desde marzo a diciembre de 2021, que son la ejecución del control establecido para las sentencias favorables y/o desfavorables, así como las que están para pago y las que aún tiene gestión por realizar. Por lo tanto, se da como cumplidas las tres acciones de mejora propuestas y subsanada la No Conformidad. (Yuber Alexander Peña Cárdenas)"/>
    <n v="1"/>
    <x v="2"/>
    <m/>
    <n v="8"/>
    <n v="2022"/>
    <s v="29/07/2021"/>
    <n v="1054"/>
    <s v="Seguimiento Normativo"/>
    <s v="https://anionline.sharepoint.com/:f:/s/PMPMotor/Ej0I4huDHdlOoyVf8FlKPlcBj2sk0JUkJOqk6Yh8F59yjw?e=VpBwg9"/>
  </r>
  <r>
    <n v="3896"/>
    <n v="24"/>
    <x v="8"/>
    <s v="INCUMPLIMIENTO DE LA ACTIVIDAD No. 22 DEL PROCEDIMIENTO INTERNO DENOMINADO “APROBACIÓN Y ADMINISTRACIÓN DE PÓLIZAS Y DEMAS GARANTÍAS”_x000d__x000a__x000d__x000a_Se observó la falta de cumplimiento de lo establecido en la actividad No. 22 del procedimiento interno denominado “Aprobación y Administración de pólizas y demás garantías” que a la letra indica: “Realizar seguimiento trimestral y aleatorio por parte de la Gerencia de Riesgos a las pólizas de los contratos de concesión, con apoyo de la Vicepresidencia Jurídica.”, toda vez que no se evidenció en etapa de planeación y ejecución de la auditoría soporte y/o registro de cumplimiento respecto de los últimos 3 informes emitidos por la Entidad en el periodo comprendido entre el 1 de mayo de 2020 al 31 de mayo de 2021._x000d__x000a__x000d__x000a_Por lo que se recomienda que de manera conjunta los actuales líderes del procedimiento y/o los responsables actuales de la ejecución del procedimiento analicen la viabilidad de actualizar el procedimiento, en materia de responsables y actividades, teniendo en cuenta lo evidenciado y soportado en etapa de planeación, ejecución y socialización del informe preliminar."/>
    <s v="Deficiencias en gestión institucional y/o interinstitucional"/>
    <m/>
    <m/>
    <s v="Riesgos"/>
    <s v="GESTIÓN CONTRACTUAL Y SEGUIMIENTO DE PROYECTOS DE INFRAESTRUCTURA DE TRANSPORTE"/>
    <x v="3"/>
    <s v="Grupo interno de trabajo riesgos._x000a__x000a_Grupo interno de trabajo Defensa Judicial"/>
    <s v="Keiri Yulith Araújo Rodríguez"/>
    <s v="Agosto de 2021"/>
    <s v="AGOSTO"/>
    <n v="2021"/>
    <m/>
    <m/>
    <s v="Acción correctiva"/>
    <s v="1. Realizar mesas de trabajo para revisar la pertinencia del procedimiento “Aprobación y administración de pólizas y demás garantíasGCSP-P-012” entre los involucrados al mismo. (GIT Planeación)_x000a_2. Actualizar y aprobar el procedimiento “Aprobación y administración de pólizas y demás garantíasGCSP-P-012”. (VEj - VGC)_x000a_3. Publicar el procedimiento “Aprobación y administración de pólizas y demás garantíasGCSP-P-012” en la página Web. (GIT Planeación)_x000a_4. Iniciar el registro de la información en el nuevo módulo de pólizas en la herramienta ANIscopio (GIT TI)"/>
    <s v="22/11/2021"/>
    <s v="30/09/2023"/>
    <m/>
    <s v="6/10/2021 Vía correo electrónico de fecha 6 de octubre de 2021 recordé sobre la suscripción del PMP e invité a la VJU y a la VPRE aplicar la metodología causa raíz, a formular el Plan de mejoramiento y a remitirlo a la OCI._x000a__x000a_La VJU indicó en respuesta al correo electrónico que el PMP debe ser suscrito por la VGC y por la VEJ. Por este motivo convoqué, en el marco del seguimiento del rol evaluación y seguimiento, a mesa de trabajo con los enlaces de las vicepresidencias para el 11/10/2021. (Keiri Yulith Araújo Rodríguez)_x000a__x000a_11/10/2021 A través de la herramienta Microsoft Teams el día 11 de octubre de 2021 se llevó a cabo mesa de trabajo con los enlaces de las Vicepresidencias de la Entidad con el fin de que se lleve a cabo de manera conjunta el análisis de causa - Raíz así como el planteamiento de las acciones de mejoramiento a que haya lugar y sea remitido a la OCI el Plan de Mejoramiento correspondiente. Para lo cual se indicó que la VPRE está liderando mesas de trabajo cuyo fin es analizar los procedimientos internos y documentos para efectos de adelantar ajustes y actualizaciones a que haya lugar. (Keiri Yulith Araújo Rodríguez)_x000a__x000a_3/12/2021 Mediante memorando interno 20213110152453 del 19 de noviembre de 2021 ls Vicepresidencias de Gestión Contractual y Ejecutiva remitieron el Plan de Mejoramiento por Procesos._x000a__x000a_Vía correo electrónico del 3 de diciembre de 2021 el G.I.T. de Planeación remitió el soporte de las mesas de trabajo realizadas para revisar la pertinencia del procedimiento “Aprobación y administración de pólizas y demás garantías GCSP-P-012” entre los involucrados al mismo. Esta actividad tiene como fecha de cumplimiento el 30 de noviembre de 2021. Se evidencia el cumplimiento de la acción de mejormiento planteada. (Keiri Yulith Araújo Rodríguez)_x000a__x000a_13/12/2021 Modificación plan y fecha. De acuerdo con memorando No. 20213110152453 la dependencia solicita modificación del plan y de la fecha de cumplimiento para el 31 de diciembre de 2021. (Juan Diego Toro Bautista)_x000a__x000a_25/01/2022 Vía correo electrónico de fecha 25 de enero de 2021 solicité a los enlaces de las Vicepresidencias de Planeación, Riesgos y Entorno de Gestión Contractual y Ejecutiva el soporte de cumplimiento de las acciones planteadas (No. 2, 3 y 4) con fecha límite del 31/12/2021 . (Keiri Yulith Araújo Rodríguez)_x000a__x000a_5/07/2022 Mediante correo electrónico del 30 de junio de 2022 las vicepresidencias responsables solicitaron el cambio de la fecha de cumplimiento al 30 de septiembre de 2022._x000a__x000a_Mediante correo electrónico del 1 de julio de 2022 remití al administrador de la herramienta PMP - Pocket los soportes de la solicitud (Correos electrónicos) del cambio de fecha de cumplimiento de las acciones propuestas para la No Conformidad y solicité su apoyo para el cambio de la fecha de cumplimiento. (Keiri Yulith Araújo Rodríguez)_x000a__x000a_06/07/2022 Modificación fecha de cumplimiento de acuerdo con correo electrónico de fecha 1 de julio de 2022 remitido por el auditor. (Juan Diego Toro Bautista)_x000a__x000a_28/09/2022 Mediante correo electrónico del 28/09/2022 la VPRE informó sobre que la actualización del procedimiento se encuentran en espera de vistos buenos en ORFEO.  (Keiri Yulith Araújo Rodríguez)_x000a__x000a_10/10/2022 Mediante correo electrónico del 3/10/2022, los responsables solicitaron desde la VPRE la ampliación del término de cumplimiento a las Unidades de medida para el 31 de marzo de 2023. (Keiri Yulith Araújo Rodríguez)_x000a__x000a_10/10/2022 Mediante correo electrónico del 3/10/2022, remití al administrador de la herramienta de PMP el soporte con el que los responsables solicitaron la modificación de la fecha de cumplimiento de las unidades de medida de la No Conformidad, para el próximo 31 de marzo de 2023. (Keiri Yulith Araújo Rodríguez)_x000a__x000a_2/05/2023 Mediante correo electrónico del 25/04/2023, solicité a la VPRE la remisión de los soportes correspondientes al cumplimiento del Plan de Mejora propuesto para la No Conformidad 3896, teniendo en cuenta que la última fecha acordada para el cumplimiento fue del 31 de marzo de 2023. (Para este requerimiento se indicó el plazo máximo de respuesta del 4/05/2023). (Keiri Yulith Araújo Rodríguez)_x000a__x000a_2/05/2023 Mediante correo electrónico del 27/04/2023 la VPRE indicó que se han efectuado reuniones programadas los martes, de lo cual remitieron soportes documentales, con el fin de actualizar el procedimiento. Estas reuniones según indicó la VPRE, se han llevado a cabo entre las Vicepresidencias Ejecutiva, Gestión Contractual, Jurídica y de Planeación, Riesgos y Entorno con el apoyo de una asesora delegada por el Presidente de la entidad. (Keiri Yulith Araújo Rodríguez)_x000a__x000a_2/05/2023 Mediante correo electrónico del 27/04/2023, la VPRE solicitó la ampliación del término para el cumplimiento del Plan de Mejoramiento por Procesos para el próximo 30 de septiembre de 2023. Esta solicitud se envía vía correo electrónico al deministrador de la herramienta de control, para el ajuste correspondiente. (Keiri Yulith Araújo Rodríguez)_x000a__x000a_5/05/2023  -Modificación de fecha- Mediante correo electrónico de fecha 2 de mayo de 2023 el auditor remite el soporte correspondiente para justificar la prórroga. (Keiri Yulith Araújo Rodríguez)_x000a__x000a_6/07/2023 Mediante correo electrónico del 30 de junio de 2023, la Vicepresidencia de Planeación, Resigos y Entorno remitió a la Oficina de Control Interno, memorando interno con radicado No. 20233110093243 del 27 de junio de 2023, mediante el cual las Vicepresidencias Ejecutiva, de Gestión Contractual y Jurídica revisaron y actualizaron el procedimiento interno denominado &quot;Aprobación y administración de pólizas y demás garantías (GCSP-P-012)&quot; y que se encuentra aprobado para la actualización en el Sistema de Gestión de Calidad de la Entidad. (Keiri Yulith Araújo Rodríguez)_x000a__x000a_12/07/2023 Mediante correo electrónico del 11 de julio de 2023, el enlace de la Vicepresidencia de Planeación, Riesgos y Entorno, remitió cadena de correos relacionada con la revisión y finalmente con la actualización del procedimiento GCSP-P-012, denominado Aprobación y administración de pólizas y demás garantías. (Keiri Yulith Araújo Rodríguez)_x000a__x000a_12/07/2023 En el marco del seguimiento adelantado, una vez consultada el Sistema de Gestión de Calidad, se evidenció que el procedimiento GCSP-P-012, denominado &quot;Aprobación y administración de pólizas y demás garantías&quot; se evidenció que se encuentra publicado con fecha de actualización del 10 de julio de 2023, por lo que se da por cumplido el plan de mejoramiento propuesto. (Keiri Yulith Araújo Rodríguez)"/>
    <n v="1"/>
    <x v="2"/>
    <m/>
    <n v="7"/>
    <n v="2023"/>
    <d v="2021-09-02T00:00:00"/>
    <n v="1019"/>
    <s v="Auditoría Interna"/>
    <s v="https://anionline.sharepoint.com/:f:/s/PMPMotor/EtZI1anUJSxAmlaz56F4dY4BFFPO0bwtvUOKShI9S7VPcQ?e=dra74q"/>
  </r>
  <r>
    <n v="3897"/>
    <n v="25"/>
    <x v="8"/>
    <s v="Se observó que en el periodo de abril a junio de 2021 se pagaron ocho (8) comisiones por caja menor de Viáticos, de las cuales cinco (5) de ellas se legalizaron posterior a los cinco (5) días, lo que incumple lo establecido en el Párrafo 1 del Artículo 5 y el Artículo 7 del Decreto 2768 de 2012, que establecen:_x000d__x000a_ARTÍCULO 5°. Destinación. .(…)_x000d__x000a_PARÁGRAFO 1°. Los dineros entregados para viáticos y gastos de viaje se legalizarán dentro de los cinco (5) días siguientes a la realización del gasto y, para las comisiones al exterior, en todo caso, antes del 29 de diciembre de cada año._x000d__x000a_“ARTÍCULO 7°. Legalización. La legalización de los gastos de la caja menor deberá efectuarse durante los cinco (5) días siguientes a su realización. (…)”"/>
    <s v="Incumplimiento normativo"/>
    <m/>
    <m/>
    <s v="Administrativo"/>
    <s v="GESTIÓN ADMINISTRATIVA Y FINANCIERA"/>
    <x v="5"/>
    <s v="Grupo interno de trabajo administrativo y financiero"/>
    <s v="Yuber Alexander Peña Cárdenas"/>
    <s v="Septiembre de 2021"/>
    <s v="SEPTIEMBRE"/>
    <n v="2021"/>
    <m/>
    <m/>
    <s v="Acción preventiva"/>
    <s v="Mediante correo del 29/10/2021 el GIT Administrativa y Financiera suscribió el Plan de Mejoramiento._x000d__x000a__x000d__x000a_ACCIONES_x000d__x000a__x000d__x000a_Elaborar una comunicación dirigida a los Jefes de los conductores, indicando las responsabilidades de NO apoyar la gestión de la legalización de comisiones. Coordinación GIT Administrativa y Financiera, fecha de cumplimiento 31/12/2021_x000d__x000a__x000d__x000a_Socializar los lineamientos de comisiones y viáticos por caja menor al grupo de conductores con la finalidad de recordar los tiempos de legalización. Responsable Cuentadante, fecha de cumplimiento 31/12/2021"/>
    <d v="2021-11-01T00:00:00"/>
    <s v="31/12/2021"/>
    <m/>
    <s v="_x000a__x000a_26/10/2021 Mediante correo del 26/10/2021 se solicitó al GIT Administrativa y Financiera la suscripción del Plan de Mejoramiento. (Yuber Alexander Peña Cárdenas)_x000a__x000a_25/01/2022 Mediante correo del 25/01/2022 se solicitó al GIT Administrativa y Financiera enviar los soportes del cumplimiento de las acciones de mejora. (Yuber Alexander Peña Cárdenas)_x000a__x000a_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n como cumplidas las acciones de mejora propuestas. (Yuber Alexander Peña Cárdenas)"/>
    <n v="1"/>
    <x v="2"/>
    <m/>
    <n v="2"/>
    <n v="2022"/>
    <d v="2021-09-08T00:00:00"/>
    <n v="1013"/>
    <s v="Seguimiento Normativo"/>
    <s v="https://anionline.sharepoint.com/:f:/s/PMPMotor/Eu6wzcTUMbBPuSPeDK3duDUB-kpwRtfi6ePTWcD7Bn_WcQ?e=5U4haj"/>
  </r>
  <r>
    <n v="3898"/>
    <n v="26"/>
    <x v="8"/>
    <s v="Se observó que los documentos presentados para soportar las solicitudes de reembolso de las cajas menores, no son adecuados, toda vez que de los analizados en las solicitudes 221, 321 y 421 de la vigencia 2021 correspondientes a la caja menor de viáticos, tienen algunas solicitudes de comisión y legalizaciones sin las firmas de los beneficiarios y de quien verifica y/o autoriza la comisión; por otra parte, se determinó que los gastos del comprobante de caja menor No. 721 del 09/03/2021 se registraron antes del reembolso No. 321 del 23/03/2021; lo anterior, denota incumplimiento de los numerales 2 y 4 del Artículo 13 De la legalización del Decreto 2768 de 2012 y de lo establecido en el numeral 4 del Sistema Documental Contable de la Norma de Proceso Contable y Sistema Documental Contable de la Resolución No. 525 del 13 de septiembre de 2016."/>
    <s v="Incumplimiento normativo"/>
    <m/>
    <m/>
    <s v="Financiero"/>
    <s v="GESTIÓN ADMINISTRATIVA Y FINANCIERA"/>
    <x v="5"/>
    <s v="Grupo interno de trabajo administrativo y financiero"/>
    <s v="Yuber Alexander Peña Cárdenas"/>
    <s v="Septiembre de 2021"/>
    <s v="SEPTIEMBRE"/>
    <n v="2021"/>
    <s v="Memorando : 20231020148023 del 03/10/2023"/>
    <d v="2023-03-10T00:00:00"/>
    <s v="Acción correctiva y preventiva"/>
    <s v="Dar cumplimiento a la circular vigente de VIÁTICOS – GASTOS DE DESPLAZAMIENTO._x000a_Se subsanó las firmas de los comisionados y/o jefes inmediatos, que se encontraban pendientes en los formatos._x000a_Al efectuar el pago en caso de no tener la firma de quien autoriza la comisión se podrá tener en cuenta la aprobación"/>
    <d v="2021-01-11T00:00:00"/>
    <d v="2022-10-31T00:00:00"/>
    <s v="_x000a__x000a_5/10/2022 En el informe de seguimiento al Decreto 2768 de 2012 las acciones de devolución y no recepción de las solicitudes de comisión sin las firmas del comisionado y de quien autoriza, se revisaron en este en el mismo y se determinó que las acciones no fueron efectivas, dado que, del total de comisiones otorgadas en mayo, junio y julio de 2022, trece (13) de ellas se aceptaron sin cumplir con el requisito de las firmas. (Yuber Alexander Peña Cárdenas)_x000a__x000a_3/10/2023 Para determinar la efectividad de las acciones del Plan de Mejoramiento, la Oficina de Control Interno realizó análisis de efectividad en el informe de auditoría con radicado No. 20231020146753 del 29/09/2023 sobre el cumplimiento del Decreto 2768 de 2012, observando que las acciones de mejora suscritas para la No Conformidad 3898 fueron efectivas, porque los soportes analizados de la caja menor de Viáticos y Gastos de Viaje como  los comprobantes de egreso registrados en el SIIF Nación y legalizados para efectos de reembolso con las Resoluciones Nos. 20234010004925 del 26 de abril de 2023 y 20234010005615 del 17 de mayo de 2023, fueron debidamente diligenciadas con las firmas de los viajeros, los supervisores y/o quien autoriza, y la firma de quien certifica, revisa y aprueba el informe de la legalización; para aquellas solicitudes y legalizaciones que no están con firma mecánica o digital, se anexan los correos que son el soporte de aceptación y autorización. (Yuber Alexander Peña Cárdenas)"/>
    <s v="_x000a__x000a_26/10/2021 Mediante correo del 26/10/2021 se solicitó al GIT Administrativa y Financiera la suscripción del Plan de Mejoramiento. (Yuber Alexander Peña Cárdenas)_x000a__x000a_25/01/2022 Mediante correo del 25/01/2022 se solicitó al GIT Administrativa y Financiera enviar los soportes del cumplimiento de las acciones de mejora. (Yuber Alexander Peña Cárdenas)_x000a__x000a_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 como cumplidas la acción No. 1, respecto de las acciones 2 y 3, están se revisarán en el seguimiento al Decreto 2768 de 2012 que no se hayan recibido solicitudes y legalizaciones sin la respectiva firma. Se da como subsanada la No Conformidad. (Yuber Alexander Peña Cárdenas)_x000a__x000a_5/10/2022 Se cumplió el Plan con las acitivdades. (Yuber Alexander Peña Cárdenas)_x000a__x000a_7/10/2022 Se analiza la efectividad y se declara no efectivo. Esta no conformidad pasó a estado no efectivo pendiente de reformulación._x000a__x000a_12/10/2022 Se recibe memorando con la reformulación del plan y la nueva fecha de terminación. Radicado No. 20224010123133 por lo tanto pasa a estado abierto con plan y el avance se reinicia en 0._x000a__x000a_13/02/2023 Mediante correo del 13/02/2023 se solicitó al GIT Administrativa y Financiera suministrar las evidencias de las acciones de mejora propuestas. (Yuber Alexander Peña Cárdenas)_x000a__x000a_3/03/2023 Mediante correo del 20/02/2023 el GIT Administrativa Y Financiera suministró las evidencias de la acción corrección con los egresos de la caja menor de viáticos Nos. 3422, 3622, 4322, 4422, 5822, 6222, 7322, 7822, 8022, 8122, 8522, 9722 y 9822 en los que se evidenciaron las solicitudes de desplazamientos debidamente firmadas por el viajero y el jefe inmediato y/o quien autoriza. Se dan como cumplidas las acciones de mejora. (Yuber Alexander Peña Cárdenas)"/>
    <n v="1"/>
    <x v="0"/>
    <s v="Efectiva"/>
    <n v="9"/>
    <n v="2023"/>
    <d v="2021-09-08T00:00:00"/>
    <n v="1013"/>
    <s v="Seguimiento Normativo"/>
    <s v="https://anionline.sharepoint.com/:f:/s/PMPMotor/EsVOf_qbgwpOvci-S82asUsBxUj7JzWcdZCZpUZX94iqUQ?e=sFyVXj"/>
  </r>
  <r>
    <n v="3899"/>
    <n v="27"/>
    <x v="8"/>
    <s v="En la ejecución de las cajas menores de enero a junio de 2021 generada en el SIIF Nación, se observó que el ingreso reembolso de la Caja Menor de Viáticos No. 521 del 15/06/2021 con Resolución No. 20214010008285 del 31/05/2021 comprende la solicitud de reembolso de los movimientos registrados en abril y mayo de 2021, representados en los comprobantes 1421, 1621, 1821 y 1921 con fecha de abril y el comprobante 2221 de mayo, denotando incumplimiento de realizar los reembolsos de gastos en forma mensual o cuando se consume el 70% de alguno de los rubros, lo que ocurra primero como lo establece el artículo 14 del Decreto 2768 de 2012."/>
    <s v="Incumplimiento normativo"/>
    <m/>
    <m/>
    <s v="Financiero"/>
    <s v="GESTIÓN ADMINISTRATIVA Y FINANCIERA"/>
    <x v="5"/>
    <s v="Grupo interno de trabajo administrativo y financiero"/>
    <s v="Yuber Alexander Peña Cárdenas"/>
    <s v="Septiembre de 2021"/>
    <s v="SEPTIEMBRE"/>
    <n v="2021"/>
    <n v="20221020118933"/>
    <d v="2022-03-10T00:00:00"/>
    <s v="Acción preventiva"/>
    <s v="Mediante correo del 29/10/2021 el GIT Administrativa y Financiera suscribió el Plan de Mejoramiento._x000d__x000a__x000d__x000a_ACCIONES_x000d__x000a_Proyectar la resolución de caja menor del año 2022, teniendo en cuenta las necesidades requeridas en la presente vigencia. Responsable Gestor G3-06 Servicios Generales, fecha de cumplimiento 31/01/2022._x000d__x000a__x000d__x000a_Elaborar una comunicación solicitando apoyo para acelerar el flujo de reembolso de las cajas menores. Responsable Coordinación GIT Administrativa y Financiera, fecha de cumplimiento 31/01/2022."/>
    <d v="2021-01-11T00:00:00"/>
    <s v="31/01/2022"/>
    <s v="_x000a__x000a_5/10/2022 Del seguimiento a las cajas menores de la vigencia 2022, se observó que las solicitudes de reembolso se realizaron mensualmente, según los reportes de ejecución de las cajas menores generados del aplicativo SIIF Nación, por lo que las acciones de mejora de la No Conformidad fueron efectivas. En consecuencia, se registrará la respectiva efectividad en el PMP consolidado. (Yuber Alexander Peña Cárdenas)"/>
    <s v="_x000a__x000a_26/10/2021 Mediante correo del 26/10/2021 se solicitó al GIT Administrativa y Financiera la suscripción del Plan de Mejoramiento. (Yuber Alexander Peña Cárdenas)_x000a__x000a_4/04/2022 Mediante correo del 03/03/2022 se solicitó al GIT Administrativa y Financiera suministrar las evidencias del cumplimiento de las acciones de mejora._x000d__x000a_El 03/03/2022 el GIT Administrativa y Financiera suministró las evidencias del cumplimiento de las acciones de mejora, una vez analizadas por la OCI, se observó que las evidencias no correspondían a las acciones, por lo que se envío correo el 09/03/2022 solicitando las evidencias sobre las acciones propuestas._x000d__x000a_Mediante correo del 23/03/2022 el GIT Administrativa y Financiera – Servicios Generales suministró para la actividad No. 1 la Resolución No. 20224010003055 del 04/03/2022 de constitución de la Caja Menor de Viáticos para el 2022 teniendo en cuenta los siguientes rubros: A-02-02-01-003- 003, A-02-02-02-006- 003, A-02-02-02-006- 007 y A-02-02-02-010 por valor total de $18.4 millones, aumentando el total en $5.7 millones respecto de la caja menor de la vigencia 2021. Se suministró la Resolución No. 20224010003245 del 08/03/2022 de constitución de la caja menor de Servicios Generales por $8.5 millones._x000d__x000a_Pendiente envío de la evidencia de la acción No. 2. Sobre la comunicación solicitando apoyo para acelerar el flujo de reembolso de las cajas menores. (Yuber Alexander Peña Cárdenas)_x000a__x000a_5/10/2022 En el seguimiento al cumplimiento del Decreto 2768 de 2012 se verificó el cumplimiento de legalización mensual, observando que se realizaron las solicitudes de reembolso mensualmente, desde enero a junio de 2022 (Yuber Alexander Peña Cárdenas)"/>
    <n v="1"/>
    <x v="0"/>
    <s v="Efectiva"/>
    <n v="10"/>
    <n v="2022"/>
    <d v="2021-09-08T00:00:00"/>
    <n v="1013"/>
    <s v="Seguimiento Normativo"/>
    <s v="https://anionline.sharepoint.com/:f:/s/PMPMotor/EmQS7MOBOGZMjc0I-u9BGPUBhhBnlB_CshORk7bm784S8g?e=YFkIoS"/>
  </r>
  <r>
    <n v="3900"/>
    <n v="28"/>
    <x v="8"/>
    <s v="En el Sistema eKOGUI no se han inactivado cuatro (4) abogados, quienes se retiraron de la Entidad en el primer semestre de 2021._x000a__x000a_Seguimiento a la actualización del Sistema Único de Gestión e Información Litigiosa del Estado eKOGUI, período 1° de julio al 31 de diciembre de 2021_x000a_Seguimiento marzo 2022 - Segundo semestre 2021. En el Sistema eKOGUI no se han inactivado cuatro (4) Abogados, quienes se retiraron de la Entidad en el primer semestre de 2021. En el segundo semestre de 2021 se retiraron de la Entidad tres (3) abogados, sin embargo, no se inactivaron en el período.  "/>
    <s v="Deficiencias en el registro de información en herramientas de seguimiento o de apoyo a la gestión"/>
    <m/>
    <m/>
    <s v="Jurídico"/>
    <s v="GESTIÓN JURÍDICA"/>
    <x v="1"/>
    <s v="Grupo interno de trabajo de defensa judicial"/>
    <s v="Martha Guzmán León"/>
    <s v="Agosto de 2021"/>
    <s v="AGOSTO"/>
    <n v="2021"/>
    <s v="Informe seguimiento a la actualización del Sistema Único de Gestión e Información Litigiosa del Estado - eKOGUI Primer semestre de 2022"/>
    <d v="2022-12-10T00:00:00"/>
    <s v="Acción correctiva"/>
    <s v="1_ Llevara a cabo mesas de trabajo con los abogados a cargo de los procesos judiciales, a efectos de verificar los procesos a cargo y su asignación en el sistema. Fecha de cumplimiento 30/06/2022. _x000a_2_Realizar la asignación y/o reasignación de procesos a los apoderados a cargo. Fecha de cumplimiento 20/06/2022. _x000a_3_ Una vez reasignados los procesos judiciales, inactivar los usuarios. Fecha de cumplimiento 30/07/2022. "/>
    <d v="2021-07-10T00:00:00"/>
    <s v="30/09/2022"/>
    <s v="_x000a__x000a_12/10/2022 En Seguimiento a la actualizaciòn del Sistema Único de Gestión e Información Litigiosa del Estado - eKOGUI Primer semestre de 2022 se verificó que, en el período se inactivaron los abogados Sergio Javier García Jovel, Natalia Ramírez Yépez, Sol Milena Díaz Viloria y Milton Julián Cabrera Pinzón, quienes se habían retirado de la Entidad el año 2021 y no se habían inactivado en el Sistema. En cuanto a las abogadas María Lorena Arenas Suárez y Angelica María Rodríguez Valero, se encontraban en la misma situación y fueron inactivadas el 11 de agosto de 2022. Andrea Estefanía Merlano Castellanos, se inactivó el 28 de julio de 2022. En consecuencia, la no conformidad se tendrá cumplida, por cuanto las acciones fueron efectivas y pertinentes para realizar su cierre.  (Martha Guzmán León)"/>
    <s v="7/10/2021 Mediante Memorando 20217010131613 del 30 de septiembre de 2021, el Coordinador del GIT de Defensa Judicial, remitiò el Formato SEPG-F-0019, formulaciòn Plan de Mejoramiento - Medida Correctiva, fecha cumplimiento 30 de noviembre de 2021. Mediante Memorando 20217010133263 del 5 de octubre de 2021, diò alcance al memorando anterior, realizando un ajuste de la UM, y aportando`imagen de  pantalla del Sistema eKOGUI, donde se verifica que el 29 de julio de 2021, se inactivò el Usuario - Abogado Juan Pablo EstradaSànchez.  (Martha Guzmán León)_x000a__x000a_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_x000a__x000a_11/12/2021 1. Mediante correo electrónico del 4 de noviembre de 2021, se informó a la Doctora Liliana Marcela Poveda Buendía, Coordinadora del Grupo Interno de Trabajo de Defensa Judicial - Encargada, el estado de la no conformidad 3900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900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Se limitó a lo siguiente: “2 - En el proceso de empalme entre la administradora saliente y el nuevo funcionario a cargo, realizar la depuración e inactivación de usuario”._x000a__x000a_Se informará que se debe formular un plan de mejoramiento Medidas Correctivas Formato SEPG-F-019 detallado, que subsane las causas que generaron la no conformidad, el cual comprenderá: _x000a_i) Acciones correctivas, respecto a que, en el Sistema eKOGUI no se han inactivado los Abogados Sol Milena Díaz Viloria, Angelica María Rodríguez Valero, Milton Julián Cabrera Pinzón y Juan Pablo Estrada Sánchez, quienes se retiraron de la Entidad en el primer semestre de 2021. En el segundo semestre de 2021 se retiraron de la Entidad los abogados María Lorena Arenas Suárez, Sergio Javier García Jovel; Natalia Ramírez Yépez, sin embargo, no se inactivaron en el período.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Martha Guzmán León)_x000a__x000a_9/06/2022 A través de correo electrónico del 25 de mayo de 2022, se solicitó al Coordinador del Grupo Interno de Trabajo de Defensa Judicial, un nuevo Plan que cumpla con los parámetros descritos anteriormente en forma detallada, el cual se debe formular en el Formato SEPG-F-019._x000a__x000a_Mediante Memorando 20227010073563 del 6 de junio de 2022, el Coordinador del Grupo Interno de Trabajo de Defensa Judicial, remitió nuevo Plan de Mejoramiento Medidas Correctivas Formato SEPG-F-019.  (Martha Guzmán León)_x000a__x000a_10/08/2022 Mediante correo electrónico del 22 de julio de 2022, solicité al Coordinador del Grupo Interno de Trabajo de Defensa Judicial, un informe pormenorizado de cumplimiento del Plan de Mejoramiento formulado por esa Dependencia en la No conformidad 3900 del Plan de Mejoramiento por Procesos, asociada a los Seguimientos a la actualización del Sistema Único de Gestión e Información Litigiosa del Estado - eKOGUI._x000d__x000a__x000d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d__x000a__x000d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00), hasta el 30 de septiembre de 2022”._x000d__x000a__x000d__x000a_Mediante correo electrónico del 10 de agosto de 2022, solicité al Administrador del PMP su apoyo, para incorporar en la No conformidad 3900 la nueva fecha de cumplimiento del Plan de Mejoramiento, hasta el 30 de septiembre de 2022.  _x000d__x000a_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La no conformidad se tendrá cumplida, por cuanto las acciones fueron efectivas y pertinentes para realizar su cierre”. Porcentaje de cumplimiento: 100%. El Informe de seguimiento se incorpora al Repositorio SharePoint - Documentos asociados al Plan de Mejoramiento por Procesos – PMP. (Martha Guzmán León)"/>
    <n v="1"/>
    <x v="0"/>
    <s v="Efectiva"/>
    <n v="10"/>
    <n v="2022"/>
    <s v="31/08/2021"/>
    <n v="1021"/>
    <s v="Seguimiento Normativo"/>
    <s v="https://anionline.sharepoint.com/:f:/s/PMPMotor/EsSOFs7Y4khNv7S1fpf6mc4BZHbO16IGLJaWLiYe-jVu3g?e=XdFU9A"/>
  </r>
  <r>
    <n v="3901"/>
    <n v="29"/>
    <x v="8"/>
    <s v="5.2.1. 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_x000d__x000a_ejecución del contrato” y la Circular 20204010101901 del 27 de mayo de 202060; obligación que corresponde al contratista. No obstante lo anterior se recomienda a la supervisión establecer controles efectivos que permitan verificar con la periodicidad requerida en cada_x000d__x000a_contrato la publicación de los documentos contractuales generados en la ejecución: a. De prestación de servicios de apoyo a la gestión suscritos con personas naturales: Contrato Ordenador CONTRATO 485-2021 Vicepresidencia Jurídica; CONTRATO 071-2021 Vicepresidencia Ejecutiva; CONTRATO 309-2021 Vicepresidencia Jurídica; CONTRATO 316-2021 Vicepresidencia Ejecutiva; CONTRATO 317-2021 Vicepresidencia Ejecutiva; CONTRATO 318-2021 Vicepresidencia Ejecutiva; CONTRATO 320-2021 Vicepresidencia Ejecutiva; CONTRATO 321-2021 Vicepresidencia Ejecutiva; b. De prestación de servicios suscritos con personas jurídicas: Contrato Ordenador CONTRATO 463-2021 Vicepresidencia Jurídica; CONTRATO 559-2020 Vicepresidencia Jurídica CONTRATO 406-2021 Vicepresidencia Jurídica; CONTRATO 430-2021 Vicepresidencia Jurídica; CONTRATO 425-2021 Vicepresidencia Jurídica; CONTRATO 389-2021 Vicepresidencia Jurídica; CONTRATO 469-2021 Vicepresidencia Jurídica; CONTRATO 391-2021 Vicepresidencia Jurídica; CONTRATO 407-2021 Vicepresidencia Jurídica; CONTRATO 408-2021 Vicepresidencia Jurídica; CONTRATO 568-2020 Vicepresidencia Jurídica; CONTRATO 435-2021 Vicepresidencia Jurídica. c. Suscritos por el proceso de selección abreviada de mínima cuantía: CONTRATO 447-2021 Vicepresidencia de Planeación, Riesgos y Entorno CONTRATO 381-2021 Vicepresidencia Administrativa y Financiera; CONTRATO 560-2020 Vicepresidencia Administrativa y Financiera; CONTRATO 486-2021 Vicepresidencia de Planeación, Riesgos y Entorno; d. Suscrito por el proceso de selección abreviada de menor cuantía, No. 567-2020 a cargo de la Vicepresidencia Administrativa y Financiera."/>
    <s v="Incumplimiento normativo"/>
    <m/>
    <m/>
    <s v="Jurídico"/>
    <s v="GESTIÓN DE LA CONTRATACIÓN PÚBLICA"/>
    <x v="3"/>
    <s v="TODAS LAS VICEPRESIDENCIAS"/>
    <s v="Andrés Fernando Huérfano Huérfano"/>
    <s v="Agosto de 2021"/>
    <s v="AGOSTO"/>
    <n v="2021"/>
    <m/>
    <m/>
    <s v="Acción correctiva y preventiva"/>
    <s v="Memorando 20214000158623. (1) Revisar en el SECOP los informes de los contratistas para establecer aquellos que no lo han registrado en el sistema; elaborar un informe de seguimiento y remitirlo por correo a  los Supervisores cuyos contratistas no han cumplido con el registro, para que los insten a su cumplimiento. (2) Realizar seguimiento mensual en el SECOP, al cargue de los documentos que prueben la ejecución del contrato en el SECOP, para enviar_x000d__x000a_correo a los supervisores y contratistas que falten por subir la información. (3) Solicitar a la Oficina de Comunicaciones elaborar y divulgar una Ecard informando a todos los contratistas de la entidad la obligación de cargar las cuentas en SECOP."/>
    <s v="15/12/2021"/>
    <s v="31/12/2021"/>
    <m/>
    <s v="_x000a__x000a_15/12/2021 El 09/12/2021, se efectuó reunión de seguimiento con la VEJ, sobre la evidencia presentada mediante memorando 20215000148713. El 15/12/2021, se envía correo a la VEJ sobre el avance de las UM presentadas sobre la No Conformidad. Se acredita avance del 25% sobre lo que corresponde a la VEJ.  (Andrés Fernando Huérfano Huérfano)_x000a__x000a_23/12/2021 Mediante correo electrónico de 15/12/2021, se remitió a la OCI, se envió copia de la evidencia de las UM 1 y 2.  (Andrés Fernando Huérfano Huérfano)_x000a__x000a_15/02/2022 Mediante memorando 20227030028173 de 03/02/2022, se acreditó el cumplimiento de la UM3, vinculada a la E Card, sobre la obligación de cargar cuentas en el SECOP.  (Andrés Fernando Huérfano Huérfano)"/>
    <n v="1"/>
    <x v="2"/>
    <m/>
    <n v="2"/>
    <n v="2022"/>
    <d v="2021-09-01T00:00:00"/>
    <n v="1020"/>
    <s v="Auditoría Interna"/>
    <s v="https://anionline.sharepoint.com/:f:/s/PMPMotor/Ery4W0gTfZpHm13ylEhNhWsBli17ffRrXvUgejdGlEracw?e=bKckRl"/>
  </r>
  <r>
    <n v="3902"/>
    <n v="30"/>
    <x v="8"/>
    <s v="5.2.2. Se evidenció un posible incumplimiento de los artículos 9 y 10 de la Ley 1712 de 2014, los_x000d__x000a_artículos 10 y el literal g. del artículo 11 de la Ley 1712 de 2014, el artículo 83 de la Ley 1474 de 2011 y el artículo 2.8.3.1.6. del Decreto 1080 de 2015, de la etapa precontractual del contrato 550-2020 a cargo de la Vicepresidencia de Planeación, Riesgos y Entorno, debido a que los estudios previos no prevén ningún mecanismo periódico de seguimiento contractual como tampoco se encuentran incorporados los informes de ejecución y las cuentas de cobro en el expediente digital del contrato."/>
    <s v="Incumplimiento normativo"/>
    <m/>
    <m/>
    <s v="Jurídico"/>
    <s v="GESTIÓN DE LA CONTRATACIÓN PÚBLICA"/>
    <x v="7"/>
    <s v="TODAS LAS VICEPRESIDENCIAS"/>
    <s v="Andrés Fernando Huérfano Huérfano"/>
    <s v="Agosto de 2021"/>
    <s v="AGOSTO"/>
    <n v="2021"/>
    <m/>
    <m/>
    <s v="Acción correctiva y preventiva"/>
    <s v="(1) Solicitud de creación del expediente digital correspondiente al contrato 550 de 2020 y se continuará con el cargue de la documentación de su ejecución en dicho expediente. (2) Cada vez que se adjudique un contrato se procederá con la solicitud de creación de expediente digital para almacenar allí la documentación correspondiente. Se recibió con fecha anterior a la recepción 30/11/2021. Se efectúa seguimiento 15/02/2021. _x000a__x000a_2. Validación de la información faltante e incorporación de esta en el expediente digital de Orfeo No 20207030140200549E, del contrato VPRE-550-2020._x000a_3. Solicitud al contratista del cargue del os documentos de pago de la cuenta del contrato VPRE-550-2020, en la plataforma SECOP II._x0009_"/>
    <s v="15/02/2022"/>
    <d v="2022-04-30T00:00:00"/>
    <m/>
    <s v="_x000a__x000a_15/02/2022 Se recibe el 10/02/2022, copia de los soportes de las UM formuladas. Se envía solicitud con aclaración debido a que los soportes hacen referencia a expedientes Orfeo y no a acciones vinculadas a la estructuración de los procesos de contratación como tampoco de evidencias de publicación en SECOP.  (Andrés Fernando Huérfano Huérfano)_x000a__x000a_15/02/2022 15/02/2022. Texto del correo: &quot;recomend(a)mos que se analice la posibilidad de formular el plan en dirección a la causa del hallazgo, esto es, (i) tanto a la generación de los estudios que preceden los contratos de este tipo en la Vicepresidencia, así como a (ii) obtener la incorporación de los informes de ejecución y cuentas de cobro en esa plataforma digital&quot;.  (Andrés Fernando Huérfano Huérfano)_x000a__x000a_28/02/2022 El 10/02/2022, se recibió soporte sobre los avances (expedientes digitales en ORFEO), documentación sobre la que se recomendó ajuste el 15/02/2022, toda vez que no prevé medidas sobre la información a reportar en el SECOP (causa de la NC). A 28/02/2022, se remite requerimiento por falta de respuesta al correo de 15/02/2022.  (Andrés Fernando Huérfano Huérfano)_x000a__x000a_29/06/2022 Mediante correo de 17/05/2022 (aboada@ani.gov.co) se remite evidencia de gestión de cargue de cuentas en SECOP.  (Andrés Fernando Huérfano Huérfano)"/>
    <n v="1"/>
    <x v="2"/>
    <m/>
    <n v="6"/>
    <n v="2022"/>
    <d v="2021-09-01T00:00:00"/>
    <n v="1020"/>
    <s v="Auditoría Interna"/>
    <s v="https://anionline.sharepoint.com/:f:/s/PMPMotor/EifzQUmGMexGqUejEIZM7M8BwZ5um3G6hTEgiNB7_Vzuug?e=VUxYke"/>
  </r>
  <r>
    <n v="3903"/>
    <n v="31"/>
    <x v="8"/>
    <s v="5.2.3. Se evidenció un posible incumplimiento del contenido del artículo 60 de la Ley 80 de 1993,_x000d__x000a_según el cual, &lt;&lt;Los contratos de tracto sucesivo, aquellos cuya ejecución o cumplimiento se prolongue en el tiempo y los demás que lo requieran, serán objeto de liquidación&gt;&gt;, debido a que, de pleno, el numeral 16 de la minuta del contrato No. 550-2020 a cargo de la_x000d__x000a_Vicepresidencia de Planeación, Riesgos y Entorno estipuló excluir del trámite de liquidación el contrato , sin considerar que, en efecto, al ser suscrito el 6 de octubre de 2020, la ejecución de las obligaciones como las que se encuentran en la página 6 del anexo 1 (ficha técnica) , se_x000d__x000a_extendía por el tiempo hasta el 21 de diciembre del mismo año."/>
    <s v="Incumplimiento normativo"/>
    <m/>
    <m/>
    <s v="Jurídico"/>
    <s v="GESTIÓN DE LA CONTRATACIÓN PÚBLICA"/>
    <x v="7"/>
    <s v="TODAS LAS VICEPRESIDENCIAS"/>
    <s v="Andrés Fernando Huérfano Huérfano"/>
    <s v="Agosto de 2021"/>
    <s v="AGOSTO"/>
    <n v="2021"/>
    <m/>
    <m/>
    <s v="Acción preventiva"/>
    <s v="Solicitar socialización al GIT de Juridica respecto de cuales son los criterios a tener en cuenta para definir si un contrato tiene o no procedimiento de liquidación (Se recibe con posterioridad a la fecha de planteamiento de las medidas 30/11/2021)._x0009__x000a__x000a_2. Se dará alcance al radicado ANI No. 2020607016447 del 28/12/2020, correspondiente al informe final de supervisión del contrato VPRE-550-2020, indicando que dicho contrato deberá ser liquidado de acuerdo a lo establecido en la normatividad vigente."/>
    <s v="15/02/2022"/>
    <d v="2022-04-30T00:00:00"/>
    <m/>
    <s v="_x000a__x000a_15/02/2022 Se efectuó reunión de seguimiento a 15/02/2022, en el cual se indica que la fecha de vencimiento es anterior a la recepción del plan, razón por la que se recomienda ajuste.  (Andrés Fernando Huérfano Huérfano)_x000a__x000a_28/02/2022 Se envía correo solicitando el ajuste de plazo y contenido formulado por el equipo de la VPRE en sesión de 15/02/2022.  (Andrés Fernando Huérfano Huérfano)_x000a__x000a_29/06/2022 Se adjuntó mediante correo electrónico (aboada@ani.gov.co), el memorando No. 20226070046383 radicado 18 de marzo de 2022, en el que se solicita el trámite de liquidación.  (Andrés Fernando Huérfano Huérfano)_x000a__x000a_29/06/2022 Se envía solicitud de información mediante correo al GIT Contratación con el fin de saber el estado actual de la liquidación.  (Andrés Fernando Huérfano Huérfano)"/>
    <n v="1"/>
    <x v="2"/>
    <m/>
    <n v="6"/>
    <n v="2022"/>
    <d v="2021-09-01T00:00:00"/>
    <n v="1020"/>
    <s v="Auditoría Interna"/>
    <s v="https://anionline.sharepoint.com/:f:/s/PMPMotor/EmuHFKd7t3hArJq4jhgb2GQBVtNaDelk_7ohBJPYtXySIA?e=AmZ7c1"/>
  </r>
  <r>
    <n v="3904"/>
    <n v="32"/>
    <x v="8"/>
    <s v="5.2.4. Se evidenció un posible incumplimiento del artículo 60 de la Ley 80 de 1993, según el cual, &lt;&lt;Los contratos de tracto sucesivo, aquellos cuya ejecución o cumplimiento se prolongue en el tiempo y los demás que lo requieran, serán objeto de liquidación&gt;&gt;, en la etapa_x000d__x000a_precontractual del Contrato No. 567-2020 VAF, VJ-VAF-SA-001-2020 (Manifestación de interés (Menor Cuantía) a cargo de la Vicepresidencia Administrativa y Financiera, toda vez que se evidenció que el clausulado de este contrato, excluye de pleno la presentación la liquidación del contrato, por cuanto que el anexo técnico de la obra civil prevé que será de cargo del contratista ejecutar la prestación en un plazo de un mes y cuatro días (17/11/2020 a 27/12/2020). "/>
    <s v="Incumplimiento normativo"/>
    <m/>
    <m/>
    <s v="Jurídico"/>
    <s v="GESTIÓN DE LA CONTRATACIÓN PÚBLICA"/>
    <x v="5"/>
    <s v="VAF"/>
    <s v="Andrés Fernando Huérfano Huérfano"/>
    <s v="Agosto de 2021"/>
    <s v="AGOSTO"/>
    <n v="2021"/>
    <m/>
    <m/>
    <s v="Acción correctiva"/>
    <s v="Verificar el estado del contrato 567 para proceder con la liquidación. Apoyar la remisión del informe final de supervisión, balance financiero y pólizas del contrato 567. Realizar la liquidación del contrato 567. Socializar la No conformidad con el GIT de Contratación, para evitar que vuelva a suceder."/>
    <s v="30/11/2021"/>
    <d v="2022-02-28T00:00:00"/>
    <m/>
    <s v="_x000a__x000a_23/12/2021 Mediante correo electrónico de 22/12/2021, se remitió soporte de la sesión de reunión formulada por el GIT Contratación. AFHH.  (Andrés Fernando Huérfano Huérfano)_x000a__x000a_11/04/2022 Mediante correo electrónico de 06/04/2022, el GIT Contratación (jromero@ani.gov.co), remite copia del acta de liquidación fechada 28 de febrero de 2022, suscrita entre la Vicepresidencia Administrativa y Financiera y el Contratista, Construvicas Ingenieria SAS (se evidencia UM1, UM3 y UM4). Se solicitará copia del informe final de supervisión (UM2).  (Andrés Fernando Huérfano Huérfano)_x000a__x000a_12/04/2022 Mediante correo electrónico de 12 de abril de 2022, se allegó copia del radicado No. 20214000056383 de 6 de abril de 2021, que corresponde a informe final de supervisión del contrato No. VAF 567.  (Andrés Fernando Huérfano Huérfano)"/>
    <n v="1"/>
    <x v="2"/>
    <m/>
    <n v="4"/>
    <n v="2022"/>
    <d v="2021-09-01T00:00:00"/>
    <n v="1020"/>
    <s v="Auditoría Interna"/>
    <s v="https://anionline.sharepoint.com/:f:/s/PMPMotor/EuVKxf8vhAVBuTDDtlDiHcIBC0tpls0GLWm2soR0RED63Q?e=G1g2f9"/>
  </r>
  <r>
    <n v="3905"/>
    <n v="33"/>
    <x v="8"/>
    <s v="5.2.5. Se evidenció un posible incumplimiento al contenido artículo 10 y el literal g. del artículo 11 de la Ley 1712 de 2014, el artículo 83 de la Ley 1474 de 2011 y el artículo 2.8.3.1.6. del Decreto 1080 de 2015, concordante con el subnumeral 8 del numeral 8 de la minuta del contrato del Contrato No. 567-2020 VAF, VJ-VAF-SA-001-2020 (Manifestación de interés (Menor Cuantía) a cargo de la Vicepresidencia Administrativa y Financiera, debido a que no se encuentran cargados en el SECOP II, los informes de actividades que demuestren la ejecución del contrato. "/>
    <s v="Incumplimiento normativo"/>
    <m/>
    <m/>
    <s v="Jurídico"/>
    <s v="GESTIÓN DE LA CONTRATACIÓN PÚBLICA"/>
    <x v="5"/>
    <s v="VAF"/>
    <s v="Andrés Fernando Huérfano Huérfano"/>
    <s v="Agosto de 2021"/>
    <s v="AGOSTO"/>
    <n v="2021"/>
    <m/>
    <m/>
    <s v="Acción correctiva"/>
    <s v="Verificar el estado del contrato para revisar la pertinencia del cargue de la información. Solicitar al contratista, el cargue de los informes que demuestren la ejecución del contrato en el SECOP, si es necesario. Solicitar mesa de trabajo con el GIT de Contratación, para revisar la posibilidad de incluir dentro de ANISCOPIO la gestión de las cuentas de los contratos de adquisición de bienes y servicios (recibido mediante correo de 24/11/2021 VAF cegarcia@ani.gov.co)"/>
    <s v="30/11/2021"/>
    <s v="30/06/2022"/>
    <m/>
    <s v="_x000a__x000a_16/02/2022  -Modificación de fecha- Mediante correo electrónico con adjunto memorando el auditor solicita la modificación. (2021)_x000a__x000a_09/09/2022 Mediante correo electrónico de 19/07/2022 (cegarcia@ani.gov.co), se remite evidencia de la incorporación del acta de liquidación del contrato VAF567. (Andrés Fernando Huérfano Huérfano)"/>
    <n v="1"/>
    <x v="2"/>
    <m/>
    <n v="9"/>
    <n v="2022"/>
    <d v="2021-09-01T00:00:00"/>
    <n v="1020"/>
    <s v="Auditoría Interna"/>
    <s v="https://anionline.sharepoint.com/:f:/s/PMPMotor/EsN_U9Ahg2NGhQC3ELv72rIBJGhZCVgB42Ddi4lqgwQICw?e=9zFqLy"/>
  </r>
  <r>
    <n v="3906"/>
    <n v="34"/>
    <x v="8"/>
    <s v="5.2.6. Se evidenció un posible incumplimiento del Artículo 2.2.1.1.1.7.1. del Decreto 1082 de 2015, según el cual, &lt;&lt;La Entidad Estatal está obligada a publicar en el SECOP los Documentos del Proceso y los actos administrativos del Proceso de Contratación, dentro de los tres (3) días_x000d__x000a_siguientes a su expedición&gt;&gt;, para los proyectos Santa Marta – Riohacha – Paraguachón, Rumichaca-Pasto y Autopista Conexión Norte, que a la fecha de emisión del informe no han publicado en sus respectivos expedientes contractuales de esa plataforma pública, las modificaciones aplicadas con ocasión de los memorandos de entendimiento suscritos con los concesionarios el 5 de octubre de 2021 (acuerdo No. 1)."/>
    <s v=""/>
    <m/>
    <m/>
    <s v="Jurídico"/>
    <s v="GESTIÓN DE LA CONTRATACIÓN PÚBLICA"/>
    <x v="4"/>
    <s v="Santamarta - Riohacha - Paraguachon"/>
    <s v="Andrés Fernando Huérfano Huérfano"/>
    <s v="Agosto de 2021"/>
    <s v="AGOSTO"/>
    <n v="2021"/>
    <m/>
    <m/>
    <s v="Acción correctiva"/>
    <s v="Parcial. Mediante radicado 20213060144433 de 02/11/2021, la gerencia del proyecto Rumichaca - Pasto, indica sobre la NC que: el &lt;&lt;Acuerdo 1 suscrito el 5 de octubre por varios Concesionario_x000d__x000a_dentro de los que se encuentra la Concesionaria Vial Unión del Sur S.A.S, fue publicado en la página del_x000d__x000a_SECOP el día 28 de octubre de 2021&gt;&gt;. Este plan es parcial y aún se encuentra pendiente los demás proyectos. Se coloca fecha para seguimiento. "/>
    <s v="29/11/2021"/>
    <d v="2022-01-31T00:00:00"/>
    <m/>
    <s v="_x000a__x000a_29/11/2021 Mediante memorando 20213060144433 la gerencia del proyecto Rumichaca-Pasto informa que: el &lt;&lt;Acuerdo 1 suscrito el 5 de octubre por varios Concesionario_x000d__x000a_dentro de los que se encuentra la Concesionaria Vial Unión del Sur S.A.S, fue publicado en la página del SECOP el día 28 de octubre de 2021&gt;&gt;.  (Andrés Fernando Huérfano Huérfano)_x000a__x000a_29/11/2021 Mediante radicado 20215000146383 de 05/11/2021, se informó a la OCI sobre la publicación del modificatorio en la web SECOP.  (Andrés Fernando Huérfano Huérfano)_x000a__x000a_29/11/2021 Mediante radicado No. 20213110147283 de 08/11/2021. Se informa a la OCI &lt;&lt; que, por parte del equipo de apoyo al seguimiento del Proyecto Conexión Norte, se realizó el cargue el 25 de agosto de 2021 del Acuerdo No. 1  COVID-19 en el SECOP I, tal como se evidencia&gt;&gt;. El plan se incorpora completo y se da por cumplido el plan propuesto para los tres proyectos.  (Andrés Fernando Huérfano Huérfano)"/>
    <n v="1"/>
    <x v="0"/>
    <m/>
    <n v="11"/>
    <n v="2021"/>
    <d v="2021-09-01T00:00:00"/>
    <n v="1020"/>
    <s v="Auditoría Interna"/>
    <m/>
  </r>
  <r>
    <n v="3907"/>
    <n v="35"/>
    <x v="8"/>
    <s v="De conformidad con el artículo 3° del Decreto 1167 de 2016, modificatorio del artículo 2.2.4.3.1.2.12. del Decreto 1069 de 2015, los siguientes actos administrativos se presentaron al Comité de Conciliación, en un término superior a cuatro (4) meses, a partir de la fecha de pago, para que se adoptara la decisión de iniciar o no demanda en ejercicio del medio de control se repetición: _x000d__x000a__x000d__x000a_i. Resolución 18295 del 11 de diciembre de 2020, Vicepresidencia Jurídica. _x000d__x000a_ii. Resolución 1350 del 10 de septiembre de 2019, Resolución 0483 del 1° de abril de 2020 y Resolución 120205000005925 del 14 de mayo de 2020, Vicepresidencia Ejecutiva._x000d__x000a_iii. Resolución 6135 del 29 de mayo de 2020, Vicepresidencia de Gestión Contractual. _x000d__x000a_iv. Resolución 14725 del 16 de octubre de 2020. Laudo Arbitral de fecha 23 de junio de 2020, Vicepresidencia de Gestión Contractual._x000d__x000a_"/>
    <s v=""/>
    <m/>
    <m/>
    <s v="Jurídico"/>
    <s v="GESTIÓN JURÍDICA"/>
    <x v="1"/>
    <s v="Grupo interno de trabajo de defensa judicial"/>
    <s v="Martha Guzmán León"/>
    <s v="Octubre de 2021"/>
    <s v="OCTUBRE"/>
    <n v="2021"/>
    <m/>
    <m/>
    <s v="Acción correctiva y preventiva"/>
    <s v="Con ocasión de la modificación de la resolución por medio de la cual se establece el reglamento del Comité de Conciliación; aprobada en sesiones del 5 de septiembre y 17 de noviembre; se enviará comunicación a cada uno de los miembros del Comité a través de la cual:_x000d__x000a__x000d__x000a_1. Se comunicará la resolución modificatoria_x000d__x000a_2. Se notificará su designación como miembro del Comité_x000d__x000a_3. Se pondrá en conocimiento esta NC a efectos de ratificar la necesidad y obligatoriedad de su asistencia a las sesiones, en particular aquellas en las que se someterá a consideración la procedencia o no de iniciar acción de repetición."/>
    <d v="2021-12-10T00:00:00"/>
    <s v="31/12/2021"/>
    <m/>
    <s v="26/01/2022 Mediante Memorando 20217010169283 del 24 de diciembre de 2021, el Coordinador del Grupo Interno de Trabajo de Defensa Judicial, comunicó a los Miembros del Comité de Conciliación, la Resolución No. 20217010020885 de 21-12-2021 “Por medio de la cual se conforma y establece el funcionamiento del Comité de Conciliación de la Agencia Nacional de Infraestructura y se dictan otras disposiciones”._x000a__x000a_Así mismo, que: “El Artículo Quinto de la citada resolución establece la conformación del Comité y algunas precisiones que resulta pertinente destacar a través de la transcripción de la literalidad de los apartes respectivos, como sigue:_x000a__x000a_“ARTÍCULO QUINTO. INTEGRANTES, INVITADOS PERMANENTES, OCASIONALES Y SECRETARÍA TÉCNICA DEL COMITÉ DE CONCILIACIÓN. El Comité de Conciliación de la Agencia Nacional de Infraestructura estará conformado por los siguientes servidores públicos.”_x000a_(…)_x000a_PARÁGRAFO 2°. La asistencia al Comité de Conciliación es obligatoria para los integrantes con voz y voto, así como para los invitados permanentes con derecho a voz, la cual no es delegable, excepto para el caso del Presidente y el Jefe de Control Interno._x000a__x000a_Señala: “De otra parte, el Artículo Décimo Tercero, hace referencia a la inasistencia de alguno de los miembros del Comité, en los siguientes términos: (…)”_x000a__x000a_Finalmente, ratificar la necesidad y obligatoriedad de su asistencia a las sesiones en los siguientes términos:  “Lo indicado en el Artículo Décimo Tercero, resulta de vital importancia a efectos de poder adoptar las medidas pertinentes en caso de que, para una determinada sesión se prevea que no se contará con el quorum necesario para deliberar y decidir válidamente; aspecto fundamental con ocasión de las sesiones en las cuales se evalúa la procedencia o no de iniciar acción de repetición, toda vez, que el Comité cuenta con cuatro (4) meses contados a partir de la fecha en que se realice el pago de una condena o acuerdo conciliatorio para adoptar la respectiva decisión, recordando que lo anterior es objeto de seguimiento por parte de la Oficina de Control Interno.”_x000a_ (Martha Guzmán León)"/>
    <n v="1"/>
    <x v="0"/>
    <m/>
    <n v="1"/>
    <n v="2022"/>
    <s v="26/10/2021"/>
    <n v="965"/>
    <s v="Seguimiento Normativo"/>
    <m/>
  </r>
  <r>
    <n v="3908"/>
    <n v="36"/>
    <x v="8"/>
    <s v="Se observó que de las 24 comisiones de la muestra, 15 de ellas no se legalizaron dentro del término de los tres días siguientes de terminación de la comisión, lo que en términos porcentuales equivale al 62%, denotando incumplimiento de lo establecido en el Artículo décimo séptimo de la Resolución No. 0079 del 15 de enero de 2019, que dice:_x000d__x000a_“ARTÍCULO DÉCIMO SEPTIMO: Cumplida la comisión / desplazamiento al funcionario / contratista deberá legalizarla dentro de los tres (3) días siguientes a su término diligenciando para el efecto el formato respectivo, al cual anexará los pasa bordos del tiquete aéreo utilizado o en caso de que el traslado se haya realizado en transporte intermunicipal por vía terrestre, el comprobante de pago respectivo.” (…)"/>
    <s v="Deficiencias en gestión institucional y/o interinstitucional"/>
    <m/>
    <m/>
    <s v="Administrativo"/>
    <s v="GESTIÓN ADMINISTRATIVA Y FINANCIERA"/>
    <x v="5"/>
    <s v="Grupo interno de trabajo administrativo y financiero"/>
    <s v="Yuber Alexander Peña Cárdenas"/>
    <s v="Octubre de 2021"/>
    <s v="OCTUBRE"/>
    <n v="2021"/>
    <m/>
    <m/>
    <s v="Acción preventiva"/>
    <s v="Mediante correo del 10/12/2021 el GIT Administrativa y Financiera suscribió plan de Mejoramiento._x000d__x000a_ACTIVIDAD_x000d__x000a_1)_x0009_Realizar un diagnóstico para la identificación de las causas con las personas que incumplen con las fechas de legalización. Responsable Coordinación Administrativa y Financiera (Viáticos y Tiquetes), fecha de cumplimiento 31/03/2022_x000d__x000a__x000d__x000a_2)_x0009_Efectuar campaña de socialización al interior de la Agencia enfatizando en la importancia de legalizar cumpliendo el termino respectivo. Responsable Profesional Coordinación Administrativa y Financiera (Viáticos y tiquetes), fecha de cumplimiento 31/03/2022."/>
    <s v="19/12/2021"/>
    <s v="31/03/2022"/>
    <m/>
    <s v="_x000a__x000a_6/12/2021 Mediante correo del 03/12/2021 se solicitó al GIT Administrativa y Financiera la suscripción del Plan de Mejoramiento. (Yuber Alexander Peña Cárdenas)_x000a__x000a_9/05/2022 Mediante correo del 05/04/2022 se solicitó al GIT Administrativa y Financiera el envío de las evidencias de las acciones de mejora que se cumplió el tiempo de ejecución del 31/03/2022._x000d__x000a__x000d__x000a_Mediante correo del 23/03/2022 se suministraron las evidencias del cumplimiento de las acciones de mejora como son las campañas realizadas desde la Oficina de Comunicaciones por medio de correo masivo a los colaboradores de la ANI con las directrices para las solicitudes de comisiones o desplazamientos. Por lo tanto, la No Conformidad se da como subsanada. (Yuber Alexander Peña Cárdenas)"/>
    <n v="1"/>
    <x v="2"/>
    <m/>
    <n v="5"/>
    <n v="2022"/>
    <s v="29/10/2021"/>
    <n v="962"/>
    <s v="Auditoría Interna"/>
    <s v="https://anionline.sharepoint.com/:f:/s/PMPMotor/EqW3azSSw9xEvh4yFFvvqwEBKoY9DbI945slw3JtFTo8Kg?e=hX5Zfn"/>
  </r>
  <r>
    <n v="3909"/>
    <n v="37"/>
    <x v="8"/>
    <s v="De la base de datos para el registro y control de las solicitudes y legalización de las comisiones, se observó que para algunos terceros de la muestra de auditoría se les otorgaron comisiones nuevas sin que el funcionario o contratista hubiera legalizado la anterior, denotando inobservancia de lo establecido en el Artículo décimo octavo de la Resolución No. 0079 del 15 de enero de 2019, que dice:_x000d__x000a_“ARTÍCULO DÉCIMO OCTAVO: En ningún caso podrá autorizarse comisión de servicios/ desplazamientos al funcionario/ contratista de la Agencia que tenga pendiente por legalizar una comisión/ desplazamiento anterior._x000d__x000a_PARÁGRAFO: De no mediar justificación razonable para que el funcionario/ contratista no haya legalizado la Comisión de Servicios/ Desplazamiento en el plazo previsto contemplado para ello, se aplicaran las medidas administrativas correspondientes, sin perjuicio de las disciplinarias a que haya lugar.”"/>
    <s v="Deficiencias en gestión institucional y/o interinstitucional"/>
    <m/>
    <m/>
    <s v="Administrativo"/>
    <s v="GESTIÓN ADMINISTRATIVA Y FINANCIERA"/>
    <x v="5"/>
    <s v="Grupo interno de trabajo administrativo y financiero"/>
    <s v="Yuber Alexander Peña Cárdenas"/>
    <s v="Octubre de 2021"/>
    <s v="OCTUBRE"/>
    <n v="2021"/>
    <m/>
    <m/>
    <s v="Acción preventiva"/>
    <s v="Mediante correo del 10/12/2021 el GIT Administrativa y Financiera suscribió plan de Mejoramiento._x000d__x000a_ACTIVIDAD_x000d__x000a_Apoyar al GIT de Tecnologías de la Información en la estructuración y puesta en marcha del módulo de solicitud de comisiones y desplazamiento en Aniscopio, sistema que permitirá validar en tiempo real las legalizaciones pendientes y así interrumpir el registro de nuevas solicitudes de comisión/desplazamiento a menos que medie justificación razonable y esta quede registrada en dicho aplicativo. Responsable Profesional Coordinación Administrativa y Financiera (Viáticos y tiquetes), fecha de cumplimiento 31/12/2022"/>
    <s v="19/12/2021"/>
    <s v="31/12/2022"/>
    <m/>
    <s v="_x000a__x000a_6/12/2021 Mediante correo del 03/12/2021 se solicitó al GIT Administrativa y Financiera la suscripción del Plan de Mejoramiento. (Yuber Alexander Peña Cárdenas)_x000a__x000a_13/02/2023 Mediante correo del 13/02/2023 se solicitó al GIT Administrativa y Financiera suministrar las evidencias del apoyo de Financiera a Tecnología sobre la puesta en marcha del módulo de solicitud de comisiones y desplazamientos en ANISCOPIO. (Yuber Alexander Peña Cárdenas)_x000a__x000a_3/10/2023 Mediante correo del 20/02/2023 el GIT Administrativa y Financiera adjuntó correos del 28/09/2021, 22/07/2022, 03/08/2022 y 15/02/2023 en dichos correos se observó que se ha realizado la gestión con el GIT de Tecnologías de la Información para que el aplicativo ANISCOPIO en el Módulo de Comisiones se cuente con una medida restrictiva o alerta “No se tramitan solicitudes a los colaboradores que tengan legalizaciones pendientes por presentar”_x000a_En el correo del 28/09/2021 el GIT Administrativa y Financiera remitió al Git Tecnología de la Información, envío las validaciones en el desarrollo del módulo de viáticos y tiquetes al interior del país en ANISCOPIO, para que se incluyan como restricciones: i) No se tramitan solicitudes a los colaboradores que tengan legalizaciones pendientes por presentar y ii) Los colaboradores deberán presentar la legalización de su comisión 3 días después de la fecha de regreso._x000a_En los correos del 22/07/2022 y 03/08/2022 el GIT Administrativa y Financiera presenta a la mesa de servicio el incidente 28667 de validación legalizaciones, dado que ANISCOPIO está permitiendo realizar nuevas solicitudes de comisión teniendo pendientes de legalizar._x000a_En el correo del 15/02/2023 el GIT Administrativa y Financiera informa al área de Tecnología de la Información que el módulo de viáticos de ANISCOPIO no está controlando la legalización dentro de los 3 días siguientes. (Yuber Alexander Peña Cárdenas)_x000a__x000a_14/12/2023 Mediante correo del 14 de diciembre el GIT Administrativa y Financiera suministró correo del 23 de octubre de 2023 del GIT Tecnología, informando la aprobación del Plan de trabajo al GIT Administrativa y Financiera, en el que se incluyó ajustar la validación del tramite de legalizaciones, de no permitir comisiones si tiene legalizaciones pendientes de trámite que no estén en revisión de VGCOR o en estado superior. Se da como cumplidas las acciones de mejora de la no conformidad. (Yuber Alexander Peña Cárdenas)"/>
    <n v="1"/>
    <x v="2"/>
    <m/>
    <n v="12"/>
    <n v="2023"/>
    <s v="29/10/2021"/>
    <n v="962"/>
    <s v="Auditoría Interna"/>
    <s v="https://anionline.sharepoint.com/:f:/s/PMPMotor/EjaaRmNVzCBJs7w8ezUC-9QBvtTywPSU225KgKT1JW3ssQ?e=Izk6JD"/>
  </r>
  <r>
    <n v="3910"/>
    <n v="38"/>
    <x v="8"/>
    <s v="Con el comprobante contable de corrección de errores del SIIF No. 3341 del 29/01/2021, se registró el ajuste de la prima de navidad atendiendo lo solicitado por el GIT de Talento Humano mediante memorando No 20214030053083 del 25/03/2021 en el que se informó que en el artículo 1° del Decreto 1422 de 2020, se estableció que el pago de la prima de navidad de los servidores públicos se pagará en el mes de noviembre de 2020, para lo cual el GIT de Talento Humano procedió a realizar los ajustes manuales en el aplicativo SINFAD utilizado para la gestión de la Nómina de la ANI; sin embargo  al revisar el archivo detallado del pasivo de la prima de navidad del mes de enero de 2021 del SINFAD, el Grupo Interno observó un pasivo pendiente por pagar por valor de $2.303,1 millones como si no se hubiera pagado la prima de navidad._x000a__x000a_Lo anterior denota debilidades en el Sistema de Control Interno Contable, dado que la revisión de los reportes del aplicativo SINFAD se tenían que realizar para el cierre de la vigencia 2020 con el fin de determinar la consistencia de los saldos de las cuentas de nómina, verificación que se realizó hasta la apertura de la vigencia 2021; además se presenta inobservancia de las directrices establecidas en los numerales 1.2.2 y 1.2.4  del Instructivo No. 001 del 04/12/2020 de la Contaduría General de la Nación sobre las instrucciones relacionadas con el cambio del periodo contable 2020-2021."/>
    <s v="Deficiencias en el registro de información en herramientas de seguimiento o de apoyo a la gestión"/>
    <m/>
    <m/>
    <s v="Financiero"/>
    <s v="GESTIÓN ADMINISTRATIVA Y FINANCIERA"/>
    <x v="5"/>
    <s v="Grupo interno de trabajo administrativo y financiero"/>
    <s v="Yuber Alexander Peña Cárdenas"/>
    <s v="Octubre de 2021"/>
    <s v="OCTUBRE"/>
    <n v="2021"/>
    <m/>
    <m/>
    <s v="Acción correctiva y preventiva"/>
    <s v="Mediante correo del 10/12/2021 el GIT Administrativa y Financiera suscribió plan de Mejoramiento._x000d__x000a_ACTIVIDAD_x000d__x000a_1) Comprobante contable No. 3341 del 29 de enero de 2021. Responsable Contratista GIT Administrativa y Financiera (Contabilidad) fecha de cumplimiento 31/01/2021_x000d__x000a__x000d__x000a_2) Revisión mensual en conjunto con el G.I.T. de Talento Humano de los reportes de las prestaciones sociales de los funcionarios de la Agencia Nacional de Infraestructura del Sistema auxiliar SINFAD. Responsable GIT Administrativa y Financiera (Contabilidad) – GIT Talento Humano, fecha de cumplimiento Permanente_x000d__x000a__x000d__x000a_3) Elaborar acta de Conciliación mensual de cifras de los reportes de las prestaciones sociales de los funcionarios de la Agencia Nacional de Infraestructura del Sistema auxiliar SINFAD y del SIIF. Responsable GIT Administrativa y Financiera (Contabilidad) – GIT Talento Humano, fecha de cumplimiento Permanente"/>
    <s v="19/12/2021"/>
    <s v="31/08/2022"/>
    <m/>
    <s v="_x000a__x000a_6/12/2021 Mediante correo del 03/12/2021 se solicitó al GIT Administrativa y Financiera la suscripción del Plan de Mejoramiento. (Yuber Alexander Peña Cárdenas)_x000a__x000a_19/12/2021 Se observó que con el comprobante contable No. 3341 del 29/01/2021 se realizó ajuste manual para ajustar la prima de navidad. Para el seguimiento y verificación de las actividades 2 y 3 se realizará verificación en la auditoria al ciclo contable de la vigencia 2022. (Yuber Alexander Peña Cárdenas)_x000a__x000a_13/02/2023 Mediante correo del 13/02/2023 se solicitó al GIT Administrativa y Financiera suministrar las evidencias de las acciones de mejora 2 y 3. (Yuber Alexander Peña Cárdenas)_x000a__x000a_3/03/2023 Mediante correo del 20/02/2023 el GIT Administrativa y Financiera suministró las actas No. 1167, 1174 y 1181 de conciliación de las cifras de los reportes de octubre, noviembre y diciembre de 2022 respectivamente, sobre las prestaciones sociales de los funcionarios de la ANI generados de los aplicativos SINFAD y SIIF Nación, cuyos saldos se tomaron de los reportes del SINFAD y del SIIF Nación, en estas actas no se observaron diferencias de las subcuentas de la cuenta 2.5.11 BENEFICIOS A LOS EMPLEADOS A CORTO PLAZO, por lo tanto, se dan como cumplidas las acciones 2 y 3 del plan de mejoramiento suscrito. (Yuber Alexander Peña Cárdenas)"/>
    <n v="1"/>
    <x v="2"/>
    <m/>
    <n v="3"/>
    <n v="2023"/>
    <s v="29/10/2021"/>
    <n v="962"/>
    <s v="Auditoría Interna"/>
    <s v="https://anionline.sharepoint.com/:f:/s/PMPMotor/Em-dXTMsVMhKhqPltllNbyIBcqGtmoZComwi-GkfAGiIgw?e=X0WkD5"/>
  </r>
  <r>
    <n v="3911"/>
    <n v="39"/>
    <x v="8"/>
    <s v="1. EXTEMPORANEIDAD EN LA PRESENTACIÓN DE LA CONCERTACIÓN DE COMPROMISOS_x000d__x000a_FUNCIONALES Y COMPORTAMENTALES – PERIODO 01 DE FEBRERO DE 2021 AL 31 DE ENERO DE_x000d__x000a_2022 –_x000d__x000a_Se observó que para el periodo de evaluación del 01 de febrero de 2021 al 31 de enero de 2022 se presentaron de manera extemporánea las concertaciones de compromisos funcionales y comportamentales de los funcionarios públicos de carrera administrativa cuyos Nos. de identificación terminan en:_x000d__x000a__x000d__x000a_i. xxxxx390, encargado en el empleo de Experto Código G3 Grado 07 de la Vicepresidencia Ejecutiva cuyo evaluador ostenta el cargo de vicepresidente de la Agencia – de la Vicepresidencia Ejecutiva._x000d__x000a__x000d__x000a_ii. xxxxxx061, cuyo evaluador ostenta el cargo de Experto Código G3 y Grado 08 perteneciente al GIT Asesoría Jurídica Predial – de la Vicepresidencia de Planeación, Riesgos y Entorno._x000d__x000a__x000d__x000a_Lo cual contraría lo establecido en el Art. 354 del Acuerdo 617 de 2018, como se ilustró en el contenido del informe._x000d__x000a_Esta No Conformidad se informa a los evaluadores cuyas denominaciones del empleo son Vicepresidente de la Agencia – Vicepresidencia Ejecutiva y Experto Código G3 y Grado 08 perteneciente al GIT Asesoría Jurídica Predial – de la Vicepresidencia de Planeación, Riesgos y Entorno, así como al Grupo Interno de Talento Humano con el fin de que se construya (n) de manera conjunta la (s) acciones de mejoramiento, bien sea preventivas_x000d__x000a_y/o correctivas, en aras de que se ataque la causa raíz que generó el incumplimiento normativo, en aras de evitar la posible materialización de riesgos."/>
    <s v="Incumplimiento normativo"/>
    <m/>
    <m/>
    <s v="Administrativo"/>
    <s v="ALGUNOS PROCESOS"/>
    <x v="3"/>
    <s v="GIT Asesoría Jurídico Predial - GIT de Talento Humano"/>
    <s v="Keiri Yulith Araújo Rodríguez"/>
    <s v="Octubre de 2021"/>
    <s v="OCTUBRE"/>
    <n v="2021"/>
    <n v="20231020131693"/>
    <d v="2023-04-09T00:00:00"/>
    <s v="Acción preventiva"/>
    <s v="1._x0009_Solicitar acompañamiento por parte del GIT de Talento Humano al momento de realizar la evaluación del desempeño con la participación del evaluado y del evaluador y/o al momento que se presente alguna movilidad en el personal. (15/02/22)_x000a_2._x0009_Realizar el registro de las evidencias del proceso de evaluación del desempeño en el aplicativo EDL por parte del Evaluado. (15/02/2022)_x000a_3._x0009_Realizar la evaluación del desempeño laboral en los términos establecidos en el acuerdo 617 de 2018. (15/02/2022)_x000a_4._x0009_Realizar la revisión y concertación de compromisos por parte del evaluado y del evaluador. (15/02/2022)_x000a_5._x0009_Comunicar por parte del evaluador al evaluado, la evaluación del desempeño en los términos establecidos en la norma. (15/02/2022)_x000a_6._x0009_Remitir memorando interno a evaluadores y evaluados recordando los plazos que se deben tener en cuenta en el proceso de evaluación de desempeño. GIT TH (1/08/2022)_x000a_7._x0009_Suscribir la concertación de compromisos dentro los 15 días hábiles siguientes en que inicie el periodo de evaluación Vicepresidencia Ejecutiva y evaluados (22/02/2023)"/>
    <d v="2021-12-01T00:00:00"/>
    <d v="2023-02-22T00:00:00"/>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1, formulada en el informe de seguimiento de la vigencia 2021. (Keiri Yulith Araújo Rodríguez)"/>
    <s v="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_x000a__x000a_17/03/2022 Mediante correo electrónico del 15 de marzo de 2022, el evaluador del G.I.T. Asesoría Jurídica Predial remitió soportes del cumplimiento de las acciones de mejoramiento. Sin embargo, hace falta el soporte de la Acción de mejoramiento:_x000a_ _x000a_&quot;Realizar el registro de las evidencia del proceso de evaluación del desempeño en el aplicativo EDL por parte del Evaluado.&quot;_x000a__x000a_Por tal motivo el 17 de marzo de 2022 se solicitó el soporte de dicha acción vía correo electrónico. (Keiri Yulith Araújo Rodríguez)_x000a__x000a_30/03/2022 El 24/03/2022 vía correo electrónico solicité a la Vicepresidencia Ejecutiva la remisión de los soportes correspondientes al cumplimiento del Plan de Mejoramiento planteado para la No Conformidad._x000a__x000a_A través de la Plataforma Microsoft Tams el evaluado cuyo No. de identificación termina en xxxx390, cuyo evaluador es el Vicepresidente Ejecutvo de la Entidad, solicitó asesoría en cuanto al planteamiento del plan de mejoramiento._x000a__x000a_Por lo anterior, mediante correo electrónico del 30/03/2022 el evaluado cuyo No. de información termina en xxxx390 élevó solicitud de apoyo al GIT de Talento Humano para el planteamiento de no conformidades, luego de identificar que una de las causas estaba ligada al proceso de Gestión del Talento Humano. (Keiri Yulith Araújo Rodríguez)_x000a__x000a_5/04/2022 El 31/03/2022 a través de la herramienta Microsoft Teams se llevó a cabo mesa de trabajo con la que el evaluado, evaluador y el GIT de Talento Humano solicitaron información y guía en relación con el planteamiento del Plan de Mejoramiento de la No Conformidad. (Keiri Yulith Araújo Rodríguez)_x000a__x000a_29/04/2022 Mediante correo electrónico del 31/03/2022 el vicepresidente Ejecutivo remitió plan de mejoramiento. (Keiri Yulith Araújo Rodríguez)_x000a__x000a_28/02/2023 Mediante correo electrónico, se solicitó a la VEJ (Vicepresidencia) y a la evaluada la remisión de los soportes que den cuenta del cumplimiento de la acción de mejora planteada (la No. 2 del plan de mejoramiento), toda vez que la fecha de vencimiento era el 22/02/2023 y a la fecha no se cuenta con el soporte. (Keiri Yulith Araújo Rodríguez)_x000a__x000a_21/03/2023 Mediante correo electrónico del 1/03/2023, la Vicepresidencia Ejecutiva, remitió aclaraciones relacionadas con el cumplimiento de las acciones cuya fecha de cumplimiento era el 22/02/2023, indicando que los funcionarios de carrera que, con ocasión de la provisión de las vacantes surtidas a través de concurso de méritos, se encuentran en periodo de prueba. _x000d__x000a_Adicionalmente en el correo electrónico fueron remitidos los soportes de las acciones propuestas. (Keiri Yulith Araújo Rodríguez)_x000a__x000a_21/03/2023 Así las cosas, se encuentra pendiente el análisis de efectividad del Plan de Mejoramiento para esta No Conformidad. (Keiri Yulith Araújo Rodríguez)"/>
    <n v="1"/>
    <x v="0"/>
    <s v="Efectiva"/>
    <n v="9"/>
    <n v="2023"/>
    <d v="2021-11-05T00:00:00"/>
    <n v="955"/>
    <s v="Seguimiento Normativo"/>
    <s v="https://anionline.sharepoint.com/:f:/s/PMPMotor/EqD1cdVGUfNGqQeL8Uxk2xUBT0AYN3DkbNf5r69i0Ic9LQ?e=Om8PVE"/>
  </r>
  <r>
    <n v="3912"/>
    <n v="40"/>
    <x v="8"/>
    <s v="2. EXTEMPORANEIDAD EN LA PRESENTACIÓN DE LA EVALUACIÓN PARCIAL EVENTUAL – PERIODO_x000d__x000a_01 DE FEBRERO DE 2021 AL 31 DE JULIO DE 2021 –_x000d__x000a__x000d__x000a_Se observó que para el periodo de evaluación del 01 de febrero de 2021 al 31 de julio de 2021 se presentaron de manera extemporánea las evaluaciones parciales eventuales para los funcionarios públicos de carrera administrativa cuyos Nos. de identificación terminan en:_x000d__x000a__x000d__x000a_i. xxxxx390, titular del empleo Gestor Código T1, Grado 13 cuyo evaluador ostenta el cargo de Gerente de Proyectos o funcional Código G2 Grado 09 perteneciente al G.I.T. Proyectos carreteros, estrategia contractual, permisos y modificaciones.ii. xxxxxx061 cuyo evaluador ostenta el cargo de Experto Código G3 y grado 08 perteneciente al G.I.T. Asesoría Jurídica Prediales._x000d__x000a__x000d__x000a_Lo cual contraría lo establecido en el literal d del Art. 5 del Acuerdo 617 de 2018, como se ilustró en el contenido del informe._x000d__x000a__x000d__x000a_Esta No Conformidad se informa a los evaluadores cuya denominación del empleo es Gerente de Proyectos o funcional Código G2 Grado 09 perteneciente al GIT Proyectos carreteros, estrategia contractual, permisos y modificaciones y Experto Código G3 y grado 08_x000d__x000a_perteneciente al G.I.T. Asesoría Jurídica Prediales, así como al Grupo Interno de Talento Humano con el fin de que se construya (n) de manera conjunta la (s) acciones de mejoramiento, bien sea preventivas y/o correctivas, en aras de que se ataque la causa raíz que generó el incumplimiento normativo, en aras de evitar la posible materialización de riesgos."/>
    <s v="Incumplimiento normativo"/>
    <m/>
    <m/>
    <s v="Administrativo"/>
    <s v="ALGUNOS PROCESOS"/>
    <x v="3"/>
    <s v="GIT proyectos carreteros, estrategia contractual, permisos y modificaciones - GIT de Talento Humano"/>
    <s v="Keiri Yulith Araújo Rodríguez"/>
    <s v="Octubre de 2021"/>
    <s v="OCTUBRE"/>
    <n v="2021"/>
    <n v="20231020131693"/>
    <d v="2023-04-09T00:00:00"/>
    <s v="Acción preventiva"/>
    <s v="Solicitar acompañamiento por parte del GIT de Talento Humano al momento de realizar la evaluación del desempeño con la participación de evaludos y evaluador y/o al momento que se presente alguna movilidad en el personal._x000d__x000a__x000d__x000a__x000d__x000a_Comunicar por parte del evaluador al evaluado, la evaluación del desempeño en los términos establecidos en la norma."/>
    <s v="13/12/2021"/>
    <s v="15/02/2022"/>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2, formulada en el informe de seguimiento de la vigencia 2021. (Keiri Yulith Araújo Rodríguez)"/>
    <s v="_x000a__x000a_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d__x000a__x000d__x000a_Una vez analizados los soportes, se evidenció el 100% del cumplimiento de las Unidades de Medida planteadas. (Keiri Yulith Araújo Rodríguez)"/>
    <n v="1"/>
    <x v="0"/>
    <s v="Efectiva"/>
    <n v="9"/>
    <n v="2023"/>
    <d v="2021-11-05T00:00:00"/>
    <n v="955"/>
    <s v="Seguimiento Normativo"/>
    <s v="https://anionline.sharepoint.com/:f:/s/PMPMotor/Eq6vZxEPwKZFn5pEo0CWxQkB_nzNoU4YLRRenyU48YGSXg?e=zU9GMd"/>
  </r>
  <r>
    <n v="3913"/>
    <n v="41"/>
    <x v="8"/>
    <s v="3. EXTEMPORANEIDAD EN LA PRESENTACIÓN DE LA EVALUACIÓN PARCIAL DEL PRIMER SEMESTRE_x000d__x000a_– PERIODO 01 DE FEBRERO DE 2021 AL 31 DE JULIO DE 2021 –_x000d__x000a__x000d__x000a_Se observó que para el periodo de evaluación del 01 de febrero de 2021 al 31 de julio de 2021 del funcionario público de carrera administrativa cuyo No. de identificación termina en xxxxx456 fue presentada de manera extemporánea la Evaluación parcial del primer semestre por parte del evaluador que ostenta el cargo de Gerente de Proyectos o funcional Código G2 Grado 09 perteneciente al GIT Financiero 2, lo cual contraría lo establecido en el Art. 5 del Acuerdo 617 de 2018, como se ilustró en el contenido del informe._x000d__x000a__x000d__x000a_Esta No Conformidad se informa al evaluador cuya denominación del empleo es Gerente de Proyectos o funcional Código G2 Grado 09 perteneciente al GIT Financiero 2, así como al Grupo Interno de Talento Humano con el fin de que se construya (n) de manera conjunta la (s) acciones de mejoramiento, bien sea preventivas y/o correctivas, en aras de que se ataque la_x000d__x000a_causa raíz que generó el incumplimiento normativo, en aras de evitar la posible materialización de riesgos._x000d__x000a_"/>
    <s v="Incumplimiento normativo"/>
    <m/>
    <m/>
    <s v="Administrativo"/>
    <s v="ALGUNOS PROCESOS"/>
    <x v="3"/>
    <s v="GIT Financiero 2 - GIT de Talento Humano"/>
    <s v="Keiri Yulith Araújo Rodríguez"/>
    <s v="Octubre de 2021"/>
    <s v="OCTUBRE"/>
    <n v="2021"/>
    <n v="20231020131693"/>
    <d v="2023-04-09T00:00:00"/>
    <s v="Acción preventiva"/>
    <s v="Solicitar acompañamiento por parte del GIT de Talento Humano al momento de realizar la evaluación del desempeño._x000d__x000a__x000d__x000a_Realizar el registro de las evidencia del proceso de evaluación del desempeño en el aplicativo EDL._x000d__x000a__x000d__x000a_Comunicar la evaluación en los términos establecidos en la norma._x000d__x000a__x000d__x000a_Realizar el registro de las evidencia del proceso de evaluación del desempeño en el aplicativo EDL por parte del Evaluado._x000d__x000a__x000d__x000a_Realizar la evaluación del desempeño laboral en los terminos establecidos en el acuerdo 617 de 2018._x000d__x000a__x000d__x000a_Realizar la revisión y concertación de compromisos por parte del evaluado y del evaluador."/>
    <s v="13/12/2021"/>
    <s v="15/02/2022"/>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3, formulada en el informe de seguimiento de la vigencia 2021. (Keiri Yulith Araújo Rodríguez)"/>
    <s v="_x000a__x000a_7/03/2022 Mediante correo electrónico del 28/02/2022 el GIT Financiero 2 remitió los soportes correspondientes en los que se evidenció el cumplimiento de las acciones de mejoramiento propuestas._x000d__x000a__x000d__x000a_Con el análisis de los soportes remitidos se evidenció que se efectuó el cumplimiento del 100% de las acciones propuestas._x000d__x000a_ (Keiri Yulith Araújo Rodríguez)"/>
    <n v="1"/>
    <x v="0"/>
    <s v="Efectiva"/>
    <n v="9"/>
    <n v="2023"/>
    <d v="2021-11-05T00:00:00"/>
    <n v="955"/>
    <s v="Seguimiento Normativo"/>
    <s v="https://anionline.sharepoint.com/:f:/s/PMPMotor/EkA8AozceDhBhvSss_WJ_yYBp-4NcTQO3cVPAvxYRs0JjQ?e=1Jakb3"/>
  </r>
  <r>
    <n v="3914"/>
    <n v="42"/>
    <x v="8"/>
    <s v="4. FALTA DE PRESENTACIÓN DE LA EVALUACIÓN PARCIAL DEL PRIMER SEMESTRE – PERIODO 01 DE_x000d__x000a_FEBRERO DE 2021 AL 31 DE JULIO DE 2021 –_x000d__x000a__x000d__x000a_Se observó que para el periodo de evaluación del 01 de febrero de 2021 al 31 de julio de 2021 no fue presentada la Evaluación parcial semestral para el funcionario público de carrera administrativa cuyo No. de identificación terminan en xxxxx061, cuyo evaluador ostenta el_x000d__x000a_cargo de Experto Código G3 y Grado 08 perteneciente al G.I.T. Asesoría Jurídica Predial, lo cual contraría lo establecido en el Art. 5 del Acuerdo 617 de 2018, como se ilustró en el contenido del informe._x000d__x000a__x000d__x000a_Esta No Conformidad se informa al evaluador cuya denominación del empleo es Experto Código G3 y Grado 08 perteneciente al G.I.T. Asesoría Jurídica Predial, así como al Grupo Interno de Talento Humano con el fin de que se construya (n) de manera conjunta la (s) acciones de mejoramiento, bien sea preventivas y/o correctivas, en aras de que se ataque la causa raíz que generó el incumplimiento normativo, con el fin de evitar la posible_x000d__x000a_materialización de riesgos."/>
    <s v="Incumplimiento normativo"/>
    <m/>
    <m/>
    <s v="Administrativo"/>
    <s v="ALGUNOS PROCESOS"/>
    <x v="3"/>
    <s v="GIT Asesoría Jurídico Predial - GIT de Talento Humano"/>
    <s v="Keiri Yulith Araújo Rodríguez"/>
    <s v="Octubre de 2021"/>
    <s v="OCTUBRE"/>
    <n v="2021"/>
    <n v="20231020131693"/>
    <d v="2023-04-09T00:00:00"/>
    <s v="Acción preventiva"/>
    <s v="Solicitar acompañamiento por parte del GIT de Talento Humano al momento de realizar la evaluación del desempeño con la participación del evaludo y del evaluador y/o al momento que se presente alguna movilidad en el personal._x000d__x000a__x000d__x000a_Realizar el registro de las evidencias del proceso de evaluación del desempeño en el aplicativo EDL por parte del Evaluado._x000d__x000a__x000d__x000a_Realizar la evaluación del desempeño laboral en los términos establecidos en el acuerdo 617 de 2018._x000d__x000a__x000d__x000a_Realizar la revisión y concertación de compromisos por parte del evaluado y del evaluador._x000d__x000a__x000d__x000a_Comunicar por parte del evaluador al evaluado, la evaluación del desempeño en los términos establecidos en la norma."/>
    <s v="14/12/2021"/>
    <s v="15/02/2022"/>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4, formulada en el informe de seguimiento de la vigencia 2021. (Keiri Yulith Araújo Rodríguez)"/>
    <s v="_x000a__x000a_10/03/2022 Mediante correo electrónico del 28 de febrero de 2022, solicité a los responsables los soportes de las acciones de cumplimiento planteadas, cuyas fechas de vencimiento fueron los días 8, 10, 15 y 21 de febrero de 2022. (Keiri Yulith Araújo Rodríguez)_x000a__x000a_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_x000a__x000a_17/03/2022 Mediante correo electrónico del 15 de marzo de 2022, el evaluador del G.I.T. Asesoría Jurídica Predial remitió soportes del cumplimiento de las acciones de mejoramiento. _x000d__x000a__x000d__x000a_Se precisó en este correo que el 22/02/2022 el GIT de Talento Humano elevó consulta a la CNSC en relación con la selacción equivocada de la evaluación en los siguientes términos:_x000d__x000a__x000d__x000a_&quot;por error involuntario se seleccionó el tipo de evaluación equivocada, seleccionando “EVALUACIÓN PARCIAL EVENTUAL” cuando se debió haber seleccionado “EVALUACIÓN 1° SEMESTRE”.&quot;_x000d__x000a__x000d__x000a_Por lo anterior, mediante correo electrónico del 17/03/2022 se solicitó la remisión de la respuesta y de los soportes a que hubiere lugar, una vez la CNSC emita respuesta. (Keiri Yulith Araújo Rodríguez)_x000a__x000a_24/03/2022 Mediante correo electrónico del 18/03/2022 el GIT de TH remitió respuesta y soportes de la consulta que fue elevada a la CNSC en la que se actualizó el tipo de evaluación para el Evaluación Parcial del primer semestre (periodo 01/02/2021 - 31/07/2021) para el funcionario público de carrera administrativa cuyo No. de identificación termina en XXXX061. (Keiri Yulith Araújo Rodríguez)_x000a__x000a_6/05/2022  (Keiri Yulith Araújo Rodríguez)_x000a__x000a_27/05/2022 Mediante correo electrónico del 16/05/2022 el GIT de Talento Humano remitió el soporte de la presentación de la Evaluación parcial del primer semestre corregida con fecha del 22/08/2021, motivo por el cual solicitaron el cierre de la No Conformidad. _x000d__x000a__x000d__x000a_Mediante correo electrónico del 20/05/2022 respondí el correo al GIT de Talento Humano confirmando el cierre de la No Conformidad.  (Keiri Yulith Araújo Rodríguez)"/>
    <n v="1"/>
    <x v="0"/>
    <s v="Efectiva"/>
    <n v="9"/>
    <n v="2023"/>
    <d v="2021-11-05T00:00:00"/>
    <n v="955"/>
    <s v="Seguimiento Normativo"/>
    <s v="https://anionline.sharepoint.com/:f:/s/PMPMotor/EhufDMbzx6BHtn4ZNUEQUsMBTy2WxBIWaEq3czAtulmf5A?e=C7eQqd"/>
  </r>
  <r>
    <n v="3915"/>
    <n v="43"/>
    <x v="8"/>
    <s v="Se evidenció incumplimiento de los procedimientos :(i) Estructuración de proyectos de infraestructura de transporte (EPIT-T-006, versión 3), (ii) Evaluación del componente predial en etapa de priorización de proyectos y estructuración de concesiones u otras formas de Asociación Público - Privada (EPIT-P-003, versión 2) y (iii) Estructuración de proyectos de infraestructura de transporte (EPIT-P-002, versión 4), por ausencia de los registros de la gestión de estructuración en los proyectos: • Santuario Cañoalegre (Ruta Del Agua) • Accesos Norte II • Accesos Cali – Palmira • Troncal Del Magdalena Corredor Puerto Salgar – Barrancabermeja • Dorada – Chiriguana y • App Río Magdalena. Consistentes en los oficios GADF-F-010 (numerales 4, y 8 del procedimiento EPIT-P-002; 1, 2, 7, 8, 10, 11, 22, 24, 26, 27, 29 y 31 del procedimiento EPIT-P-003 y 27, 30 y 34 del procedimiento EPIT-P-006), el acta de reunión SEPG-F-027 (numerales 57 del procedimiento EPIT-P-003; 3, 14, 16, 18, 19 y 28 del procedimiento EPIT-P-003 y 11 y 14 del procedimiento EPIT-P-006) , el registro de asistencia SEPG-F016 (numerales 57 del procedimiento EPIT-P-002 y 11, 14, 28 y 37 del formato EPIT-P-006) y el formato de oficio GADF-F-012 (numerales 6, 10, 13 y 24 del procedimiento EPIT-P-002 y 2, 21, 22, 23, 25 y 26 del procedimiento EPIT-P-006). "/>
    <s v="Deficiencias en gestión institucional y/o interinstitucional"/>
    <m/>
    <s v="Estructuración"/>
    <s v="Administrativo"/>
    <s v="ESTRUCTURACIÓN DE PROYECTOS DE INFRAESTRUCTURA DE TRANSPORTE"/>
    <x v="2"/>
    <s v="Vicepresidencia de Estructuración"/>
    <s v="Aurora Andrea Reyes Saavedra"/>
    <s v="Noviembre de 2021"/>
    <s v="NOVIEMBRE"/>
    <n v="2021"/>
    <m/>
    <m/>
    <s v="Acción preventiva"/>
    <s v="1. Actualización de procedimientos. 2. Se realizará la socialización a los funcionarios de la Vicepresidencia_x000d__x000a_de Estructuración de los procedimientos EPIT-P-002 - EPIT-P-003 y EPIT-P-006 con los formatos de calidad."/>
    <s v="28/02/2022"/>
    <d v="2024-07-31T00:00:00"/>
    <m/>
    <s v="15/02/2022 El 28/01/2022 y el 15/02/2022, se efectúa requerimiento para obtener el plan.  (Andrés Fernando Huérfano Huérfano)_x000a__x000a_09/09/2022 Se envía correo (09/09/2022) de recordatorio por el vencimiento del plazo propuesto.  (Andrés Fernando Huérfano Huérfano)_x000a__x000a_22/03/2022 De acuerdo a instrucciones de la jefatura se reasigna la responsabilidad de la gestión de esta No Conformidad pasando de Andrés Fernando Huérfano Huérfano a Andrea Reyes Saavedra. (Juan Diego Toro Bautista)_x000a__x000a_2/05/2023 Mediante correo electronico de fecha 18 de abril de 2023 la OCI solicitó al enlace de la Vicepresidencia de Estructuración soporte de cumplimiento para lo cual mediante mediante correo de fecha 21 de abril de 2023 la Vicepresidencia de Estructuración indicó: &quot;(...) Revisado el Plan de Mejoramiento, informamos que se solicitara de manera oficial (memorando interno), una prorroga para poder dar cumplimiento a las unidades de medida, ya la vicepresidencia se esta trabajando en la actualización de los procedimientos para poder ser socializados a todos los colaboradores de Estructuración.(...)&quot;._x000a__x000a_Mediante correo electrónico de fecha 2 de mayo de 2023 la OCI mediante correo electrónico solicitó a la Vicepresidencia de Estructuración lo siguiente: &quot;(...) indicarnos o señalarnos en que gestión se encuentra el memorando de solicitud de prórroga a las acciones de mejoramiento señaladas en la No Conformidad No. 3915.(...)&quot; (Aurora Andrea Reyes Saavedra)_x000a__x000a_Modificación fecha - De acuerdo con radicado 2023-200-006760-3 del 10 de mayo de 2023 la dependencia solicita al auditor el cambio de fecha. Cambio realizado con base en la justificacion dada en el memorando. (JDTB_x000a__x000a_12/07/2023 1._x0009_Mediante correo electrónico del 26 de junio de 2023 la OCI solicitó a la Vicepresidencia de Estructuración el soporte de cumplimiento y/o que se nos indicara el avance de las acciones de mejoramiento (acción en termino) de la No Conformidad No. 3915._x000a_2._x0009_Mediante correo electrónico del 4 de julio de 2023 la Vicepresidencia de Estructuración a la OCI adjunto el memorando No. 20232000095003 del 28 de junio de 2023 del que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_x000a_3._x0009_Mediante correo electrónico del 11 de julio de 2023 la OCI indicó a la VE sobre la solicitud de prórroga lo siguiente: “(…) Es así como se realizará el ajuste en el PMP, el cual podrá consultar en la página web de la Entidad, incluyendo para las No Conformidades señaladas en la solicitud, como fecha límite de cumplimiento de las acciones hasta el 30 de julio de 2024. (…)”_x000a_ (Aurora Andrea Reyes Saavedra)_x000a__x000a_4/7/2023 mediante correo electrónico de la fecha ídem el auditor solicita la ampliación de plazo de acuerdo con memorando 2023-200-009500-3 de la dependencia responsable. Se actualiza la fecha de terminación a 31 de julio de 2024. (Juan Diego Toro Bautista)"/>
    <n v="0"/>
    <x v="1"/>
    <m/>
    <m/>
    <m/>
    <d v="2021-11-09T00:00:00"/>
    <n v="951"/>
    <s v="Auditoría Interna"/>
    <s v="https://anionline.sharepoint.com/:f:/s/PMPMotor/El3N3dpfYT1OiLRtWIuTZ54BVtIkw4Z74qINla6lzfU7eQ?e=8E2Iec"/>
  </r>
  <r>
    <n v="3916"/>
    <n v="44"/>
    <x v="8"/>
    <s v="Informe 20201020134293 de 29/10/2020. Revisado en auditoría 2021: &quot;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 Conformidad por este concepto&quot;"/>
    <s v="Deficiencias en gestión institucional y/o interinstitucional"/>
    <m/>
    <m/>
    <s v="Administrativo"/>
    <s v="TODOS LOS PROCESOS"/>
    <x v="4"/>
    <s v="Vicepresidencia Ejecutiva - Vicepresidencia de Gestión Contractual - Vicepresidencia de Estructuración"/>
    <s v="Andrés Fernando Huérfano Huérfano"/>
    <s v="Octubre de 2021"/>
    <s v="OCTUBRE"/>
    <n v="2021"/>
    <m/>
    <m/>
    <s v="Acción correctiva"/>
    <s v="Remisión Bitácora No. 2021-207 – Otrosí No. 1 de 2021 al contrato de concesión portuaria No. 001 de 2008 – Sociedad GRUPO PORTUARIO S.A. – LOTE A1-A2. Memorando No. 20213030155733 de 26/11/2021. "/>
    <s v="15/02/2022"/>
    <s v="16/02/2022"/>
    <m/>
    <s v="_x000a__x000a_15/02/2022 Mediante memorando 20213030155733 de 26/11/2021, allegado mediante correo de 28/01/2022, se acreditó la radicación de la bitácora ante el grupo de Gestión Documental. Se incorpora el plan a 15/02/2022, luego de la corrección del PMP.  (Andrés Fernando Huérfano Huérfano)"/>
    <n v="1"/>
    <x v="2"/>
    <m/>
    <n v="2"/>
    <n v="2022"/>
    <d v="2021-10-29T00:00:00"/>
    <n v="962"/>
    <s v="Auditoría Interna"/>
    <s v="https://anionline.sharepoint.com/:f:/s/PMPMotor/Elu6zBVlCUFDtgS-eWJYC00BPHI3AH_XNPbGUzIo1CBnww?e=V22g7e"/>
  </r>
  <r>
    <n v="3917"/>
    <n v="45"/>
    <x v="8"/>
    <s v="El GIT Administrativa y Financiera informó mediante correo electrónico del 12/11/2021, que en el tercer trimestre del año 2021, se realizó la compra de un celular Samsung S21 por valor de $5.379.090, para ser asignado a la Vicepresidencia de Planeación Riesgo y Entorno, toda vez que en el stock de almacén no se contaba con teléfonos en óptimas condiciones para ser asignados; sin embargo, no se aportó ni anexó copia de la autorización de la compra, ni el certificado del área de Almacén de la no existencia del bien en inventario, tampoco se anexó copia de la certificación que el anterior celular estaba obsoleto, no tenía arreglo o que el arreglo era más costoso que adquirir uno nuevo, denotando incumplimiento del literal f. del artículo 15 del Decreto 371 de 2021, que dice “f. Adquirir nuevos equipos de telefonía celular, únicamente en los siguientes casos: i) cuando se trate de adquisición de equipos por primera vez en el marco de las reglas que rigen la materia; ii) en aquellos casos cuya obsolescencia del equipo sea técnicamente certificada por el área competente de la entidad, lo cual no podrá ser inferior a 2 años desde su adquisición hasta la fecha de la certificación; iii) en los eventos en que se requieran como parte de la dotación del personal que garantiza la seguridad de beneficiarios de esquemas, de acuerdo con lo establecido en el Decreto 1066 de 2015 o el que haga sus veces.”"/>
    <s v="Incumplimiento normativo"/>
    <m/>
    <m/>
    <s v="Financiero"/>
    <s v="GESTIÓN ADMINISTRATIVA Y FINANCIERA"/>
    <x v="5"/>
    <s v="Grupo interno de trabajo administrativo y financiero"/>
    <s v="Yuber Alexander Peña Cárdenas"/>
    <s v="Noviembre de 2021"/>
    <s v="NOVIEMBRE"/>
    <n v="2021"/>
    <s v="Memorando No. : 20231020148023 del 03/10/2023"/>
    <d v="2023-03-10T00:00:00"/>
    <s v="Acción preventiva"/>
    <s v="Mediante correo del 22/12/2021 el GIT Administrativa y Financiera suscribió el Plan de Mejoramiento con las siguientes actividades de mejora, no obstante, el 23/12/2021 se solicitó al GIT Administrativa y Financiera mediante correo, aclarar las fechas de cumplimiento de las acciones propuestas. Mediante correo del 23 de diciembre el Grupo Interno de Trabajo aclaró las fechas de cumplimiento de las acciones de mejora._x000d__x000a_Mediante correo del 23/12/2021 el GIT Administrativa y Financiera aclaró las fechas de cumplimiento de las acciones de mejora._x000d__x000a__x000d__x000a_ACCIONES_x000d__x000a__x000d__x000a_1. Elaborar y proponer un formato de certificado del área de Almacén, para soportar la no existencia de algún bien. Responsable Experto G3-06 Servicios Generales, fecha de cumplimiento 30/06/2022_x000d__x000a__x000d__x000a_2. No tramitar ninguna solicitud sin el formato &quot;Solicitud de bienes - activos fijos y/o pedido de papelería y útiles de oficina&quot;. Responsable Experto G3-06 Servicios Generales, fecha de cumplimiento 30/06/2022"/>
    <s v="24/12/2021"/>
    <s v="30/09/2022"/>
    <s v="_x000a__x000a_3/10/2023 Para determinar la efectividad de las acciones del Plan de Mejoramiento, la Oficina de Control Interno realizó el análisis de efectividad tomando como insumo el informe de auditoría con radicado No. 20231020146753 del 29 de septiembre de 2023 sobre el cumplimiento del Decreto 2768 de 2012 que regula el funcionamiento de las Cajas Menores, observando que las acciones de mejora suscritas sobre la utilización del formato GADF-F-099 Acta declaratoria de no existencia de bienes, fueron efectivas, dado que mediante correo del 18 de septiembre el cuentadante suministró los soportes con los que se realizó la verificación de existencia en Almacén de la ANI, para la adquisición de implementos como: i) cable HDMI, repuestos consola y repuestos TV del comprobante SIIF 923 del 24/03/2023, ii) detector de voltaje, cable de poder, verificar de polaridad del comprobante SIIF 5323 del 03/05/2023, iii) GOOGLE CHROMECAST del comprobante SIIF 11323 del 30/05/2023, iv) disco duro 1 tera del comprobante SIIF 11723 del 01/06/2023. (Yuber Alexander Peña Cárdenas)"/>
    <s v="_x000a__x000a_27/07/2022 Mediante correo del 27 de julio de 2022 se solicitó al GIT Administrativa y Financiera el envío de las evidencias del cumplimiento de las acciones de mejora. (Yuber Alexander Peña Cárdenas)_x000a__x000a_9/08/2022 Mediante correo del 2 de agosto de 2022 el área de Servicios Generales de la Vicepresidencia de Gestión Corporativa suministró las siguientes evidencias:_x000d__x000a_Acción 1: Se adjunto un proyecto de formato “ACTA DECLARATORIA INEXISTENCIA DE BIENES”, aclarando que se remitió al GIT de Planeación Riesgos y Entorno para revisión metodológica y posterior formalización en el SGC._x000d__x000a_Acción 2: Se suministraron solicitudes y entrega de bienes – activos fijos y/o pedido de papelería y útiles de oficina en los que se describen las cantidades solicitadas y las entregadas; no se anexan solicitudes con la utilización del formato de “ACTA DECLARATORIA INEXISTENCIA DE BIENES” porque aún no se encuentra dentro del SGC._x000d__x000a_Mediante correo del 4 de agosto de 2022 se solicitó al GIT Administrativa y Financiera ajustar la fecha de cumplimiento toda vez que el formato aún no se encuentra en uso, hasta tanto el GIT Planeación Riesgos y Entorno apruebe y publique el formato en el SGC. (Yuber Alexander Peña Cárdenas)_x000a__x000a_17/08/2022  -Modificación de fecha- Mediante emorando No. 20224010098343 la dependencia solicita la modificación de la fecha de cumplimiento hasta el 30 de septiembre de 2022. mediante memorando No. 20221020099253 la OCI conce la prórroga. (2021)_x000a__x000a_6/12/2022 Se verificó el SGC de la ANI y se observó publicado el formato GADF-F-099 Acta declaratoria de no existencia de bienes, en versión 1 con fecha de vigencia del 24 de agosto de 2022; por lo tanto se da como subsanada la No Conformidad. (Yuber Alexander Peña Cárdenas)"/>
    <n v="1"/>
    <x v="0"/>
    <s v="Efectiva"/>
    <n v="10"/>
    <n v="2023"/>
    <d v="2021-12-07T00:00:00"/>
    <n v="923"/>
    <s v="Seguimiento Normativo"/>
    <s v="https://anionline.sharepoint.com/:f:/s/PMPMotor/EjbPzZsB0SxNj1DrzNfAG1MBdWwt2lZUjZCxI2nDpDZTww?e=8Vak1B"/>
  </r>
  <r>
    <n v="3918"/>
    <n v="46"/>
    <x v="8"/>
    <s v="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_x000d__x000a_Conformidad por este concepto."/>
    <s v=""/>
    <m/>
    <m/>
    <s v="Técnico"/>
    <s v="SISTEMA ESTRATÉGICO DE PLANEACIÓN Y GESTIÓN"/>
    <x v="0"/>
    <s v="VGC"/>
    <s v="Andrés Fernando Huérfano Huérfano"/>
    <s v="Noviembre de 2021"/>
    <s v="NOVIEMBRE"/>
    <n v="2021"/>
    <m/>
    <m/>
    <s v="Acción correctiva"/>
    <s v="Memorando al área de Archivo de la entidad en donde se remite la bitácora del Otrosí No. 3 de 2021 al Contrato de Concesión Portuaria No. 003 de 2011, mediante radicado ANI No. 20213030160703 del 9 de diciembre de 2021. Radicado No. 20213030164043 de 16/12/2021. "/>
    <s v="20/12/2021"/>
    <s v="23/12/2021"/>
    <m/>
    <s v="_x000a__x000a_20/12/2021 Mediante memorando No. 20213030164043, se refirieron al memorando No. 20213030160703 del 9 de diciembre de 2021, a través del cual se documenta el cumplimiento de la meta propuesta.  (Andrés Fernando Huérfano Huérfano)"/>
    <n v="1"/>
    <x v="0"/>
    <m/>
    <n v="12"/>
    <n v="2021"/>
    <d v="2021-12-06T00:00:00"/>
    <n v="924"/>
    <s v="Auditoría Interna"/>
    <m/>
  </r>
  <r>
    <n v="3919"/>
    <n v="47"/>
    <x v="8"/>
    <s v="6.1_x0009_Se evidenciaron incumplimientos reiterativos a los términos de respuesta establecidos en el artículo 14 del Código de Procedimiento Administrativo y de lo Contencioso Administrativo (Ley 1437 de 2011, modificado por la Ley 1755 de 2015), respecto a la atención ofrecida a las PQRS._x000a__x000a_NO CONFORMIDAD REITERADA. De acuerdo con el informe de auditoría de la vigencia II semestre 2021 (Radicado 2022-102-007405-3 del 7 junio de 2022) esta no conformidad persiste en esta vigencia."/>
    <s v="Incumplimiento normativo"/>
    <m/>
    <m/>
    <s v="Administrativo"/>
    <s v="TRANSPARENCIA, PARTICIPACIÓN, SERVICIO AL CIUDADANO Y COMUNICACIÓN"/>
    <x v="3"/>
    <s v="TODAS LAS VICEPRESIDENCIAS"/>
    <s v="Luz Mary Hernández Villadiego"/>
    <s v="Diciembre de 2021"/>
    <s v="DICIEMBRE"/>
    <n v="2021"/>
    <m/>
    <m/>
    <s v="Acción correctiva y preventiva"/>
    <s v="Mediante memorando Rad. 20224000033653 del 15/02/20222, la VAF, informan diferentes acciones de mejora para fortalecer este ejercicio transversal y mejorar el procedimiento para su atención integral, destacándose la expedición y socializó la Resolución 2138 del 29 de diciembre de 2021 “Por la cual se reglamenta el ejercicio del derecho de petición en la Agencia Nacional de Infraestructura”.  Adicionalmente, informan lo referente con la realización de espacios de sensibilización a servidores y colaboradores, en todos los asuntos atinentes al servicio para escalar en el cumplimiento de respuestas a PQRS, aprovechando las charlas de inducción y reinducción._x000d__x000a__x000d__x000a_21/02/2022, se recibió de la Vicepresidencia de Planeación Riesgos y entrono memorando Rad. 20226010035913, donde se precisan las siguientes acciones de mejora:_x000d__x000a_-_x0009_Verificar mensualmente y emitir alerta a las Gerencias de la VPRE cuando se evidencien PQRS que se reportan fuera de termino en el ORFEO (cuando aplique)._x000d__x000a_-_x0009_Realizar seguimiento a la gestión de alertas de PQRS de cada gerencia, según la verificación mensual remitida por GIT Planeación._x000d__x000a_-_x0009_Realizar seguimiento trimestral a las alertas preliminares preventivas emitidas por parte de la OCI (cuando aplique)_x000d__x000a_-_x0009_Presentar Informe de manera trimestral al vicepresidente de la VPRE, con el estado de las PQRS y requerimientos de Entes de control._x000d__x000a_-_x0009_Solicitar a la VAF capacitaciones sobre PQRS y manejo de ORFEO a los colaboradores de la VPRE._x000d__x000a_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_x000d__x000a_El 10/03/2022, mediante correo electrónico, la Vicepresidencia Ejecutiva, informa que se seguirán implementando las siguientes acciones de mejora para la atención de requerimientos, entre otras: _x000d__x000a_• Enlace de las respuestas en Orfeo a los radicados padre correspondientes y/o cargue de la respuesta en formato PDF. _x000d__x000a_• Remisión de copia al peticionario cuando se den traslados por competencia a otras entidades._x000d__x000a_"/>
    <d v="2022-03-10T00:00:00"/>
    <s v="31/12/2022"/>
    <m/>
    <s v="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a__x000a_El 11/03/2022, en correo electrónico la Vicepresidencia de Estructuración informa las Unidades de Medida Preventiva; así: _x000a_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ò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2/04/2023 12/04/2022 Se da por cumplido las actividades propuestas en el plan de mejoramiento, toda vez que, mediante correos y memorandos recibidos durante el segundo semestre de 2022, los responsables de cada Vicepresidencia informaron las acciones que se emprendieron al interior de cada una de ellas. (Luz Mary Hernández Villadiego)._x000d__x000a__x000d__x000a_12/04/2022: Teniendo en cuenta que el origen de las NO Conformidades Nos. 3919 y 3937, versan sobre el mismo aspecto, se procede a unificarlas, quedando vigente en el PMP, la NO. Conformidad 3937._x000d__x000a_ (Luz Mary Hernández Villadiego)_x000a__x000a_12/04/2023  (Luz Mary Hernández Villadiego)"/>
    <n v="1"/>
    <x v="2"/>
    <m/>
    <n v="4"/>
    <n v="2023"/>
    <s v="16/12/2021"/>
    <n v="914"/>
    <s v="Seguimiento Normativo"/>
    <s v="https://anionline.sharepoint.com/:f:/s/PMPMotor/EiZta_XFQ9RFhj3-DaOuG3sBZQxHTwbAwT2CxX3COWg8tg?e=mU74Vr"/>
  </r>
  <r>
    <n v="3920"/>
    <n v="48"/>
    <x v="8"/>
    <s v="6.2_x0009_En la muestra auditada, se evidenciaron situaciones descritas en el anexo 1, en el cual se registran siete (7) eventos referentes con respuesta ofrecidas mediante correos electrónicos que no fueron debidamente radicados en el área de archivo y correspondencia – Sistema de Gestión Documental, incumpliéndose lo citado en la Circular No. 20204090052033 del 27/03/2020._x000a__x000a_NO CONFORMIDAD REITERADA. De acuerdo con el informe de auditoría de la vigencia II semestre 2021 (Radicado 2022-102-007405-3 del 7 junio de 2022) esta no conformidad persiste en esta vigencia."/>
    <s v="Deficiencias en el registro de información en herramientas de seguimiento o de apoyo a la gestión"/>
    <m/>
    <m/>
    <s v="Administrativo"/>
    <s v="TRANSPARENCIA, PARTICIPACIÓN, SERVICIO AL CIUDADANO Y COMUNICACIÓN"/>
    <x v="3"/>
    <s v="TODAS LAS VICEPRESIDENCIAS"/>
    <s v="Luz Mary Hernández Villadiego"/>
    <s v="Diciembre de 2021"/>
    <s v="DICIEMBRE"/>
    <n v="2021"/>
    <m/>
    <m/>
    <s v="Acción correctiva y preventiva"/>
    <s v="Mediante memorando Rad. 20224000033653 del 15/02/2022, la VAF, precisó que: Se dispone que &quot;las respuestas deben brindarse a través de oficios que cuenten con la firma del autorizado y radicado de salida, y no por correos electrónicos, las cuales serán comunicadas desde el correo electrónico: correspondencia@ani.gov.co. En el mismo sentido, los servidores y contratistas que reciban comunicaciones en sus correos institucionales, deben remitirlas al correo institucional: contactenos@ani.gov.co, único canal autorizado para su recepción e incorporación.&quot;_x000d__x000a__x000d__x000a_21/02/2022, se recibió de la Vicepresidencia de Planeación Riesgos y entrono memorando Rad. 20226010035913, donde se precisan las siguientes acciones de mejora:_x000d__x000a_-_x0009_Verificar mensualmente y emitir alerta a las Gerencias de la VPRE cuando se evidencien PQRS que se reportan fuera de termino en el ORFEO (cuando aplique)._x000d__x000a_-_x0009_Realizar seguimiento a la gestión de alertas de PQRS de cada gerencia, según la verificación mensual remitida por GIT Planeación._x000d__x000a_-_x0009_Realizar seguimiento trimestral a las alertas preliminares preventivas emitidas por parte de la OCI (cuando aplique)_x000d__x000a_-_x0009_Presentar Informe de manera trimestral al vicepresidente de la VPRE, con el estado de las PQRS y requerimientos de Entes de control._x000d__x000a_-_x0009_Solicitar a la VAF capacitaciones sobre PQRS y manejo de ORFEO a los colaboradores de la VPRE._x000d__x000a_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El 10/03/2022, mediante correo electrónico, la Vicepresidencia Ejecutiva, informa que se seguirán implementando las siguientes acciones de mejora para la atención de requerimientos, entre otras: _x000d__x000a_• Enlace de las respuestas en Orfeo a los radicados padre correspondientes y/o cargue de la respuesta en formato PDF. _x000d__x000a_• Remisión de copia al peticionario cuando se den traslados por competencia a otras entidades._x000d__x000a__x000d__x000a_"/>
    <d v="2022-03-10T00:00:00"/>
    <s v="31/12/2022"/>
    <m/>
    <s v="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a__x000a_El 11/03/2022, en correo electrónico la Vicepresidencia de Estructuración informa las Unidades de Medida Preventiva; así: 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9/10/2023 La presente NO Conformidad (3920), se cierra, teniendo en cuenta el cumplimiento de las acciones propuestas y a su vez teniendo en cuenta que, en los últimos seguimientos realizado, los eventos que dieron origen a la presente NO Conformidad, no han sido recurrentes. (Luz Mary Hernández Villadiego)"/>
    <n v="1"/>
    <x v="2"/>
    <m/>
    <n v="10"/>
    <n v="2023"/>
    <s v="16/12/2021"/>
    <n v="914"/>
    <s v="Seguimiento Normativo"/>
    <s v="https://anionline.sharepoint.com/:f:/s/PMPMotor/EuI6B5PJprFItRpRGruAhc8B7J3ZzVp9vwDTB_tNHggQgQ?e=pdiv3Y"/>
  </r>
  <r>
    <n v="3921"/>
    <n v="49"/>
    <x v="8"/>
    <s v="6.3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_x000a__x000a_NO CONFORMIDAD REITERADA. De acuerdo con el informe de auditoría de la vigencia II semestre 2021 (Radicado 2022-102-007405-3 del 7 junio de 2022) esta no conformidad persiste en esta vigencia."/>
    <s v="Deficiencias en gestión institucional y/o interinstitucional"/>
    <m/>
    <m/>
    <s v="Tecnológico"/>
    <s v="TRANSPARENCIA, PARTICIPACIÓN, SERVICIO AL CIUDADANO Y COMUNICACIÓN"/>
    <x v="7"/>
    <s v="VAF Y VPRE"/>
    <s v="Luz Mary Hernández Villadiego"/>
    <s v="Diciembre de 2021"/>
    <s v="DICIEMBRE"/>
    <n v="2021"/>
    <m/>
    <m/>
    <s v="Acción correctiva y preventiva"/>
    <s v="Mediante memorando Rad. 20224000033653 del 15/02/20222, la VAF, precisó que: “el Equipo de Servicio al Ciudadano sostuvo una mesa de trabajo con el GIT Tecnologías el 3 de febrero de 2022, en la cual se dieron a conocer los desarrollos realizados para acoger las solicitudes a este respecto, entre ellas, establecer el nuevo formulario de PQRS para la entidad, que permitirá a la ciudadanía y usuarios en general hacer seguimiento de sus trámites, así como visualizar las respuestas y sus respectivos anexos”."/>
    <d v="2022-03-10T00:00:00"/>
    <s v="31/12/2022"/>
    <m/>
    <s v="10/03/2022 La Oficina de Control Interno, mediante correo electrónico del 10/02/2022, requirio a las Vicepresidencia el plan de mejoramiento.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2/05/2023 Mediante memorando rad. 20234000061843 del 26/04/2023, la Vicepresidencia de Gestión Corporativa, informó a la OCI, que teniendo en cuenta que el GIT de  Tecnología de la Información, había realizado una modificación en el enlace https://aniscopio.ani.gov.co/pqrs-consulta-public_x000d__x000a__x000d__x000a_El cual es un espacio en ANISCOPIO que permite el seguimiento y la consulta de los radicados de entrada y el estado de la comunicación._x000d__x000a_ Por lo anterior ellos consideraban que se había cumplido la acción correctiva y preventiva establecida en el plan de mejoramiento._x000d__x000a__x000d__x000a_Es pertinente precisar que la OCI, realizó validación (03/05/2023) en el enlace indicado, evidenciando que las situaciones que dieron origen la No Conformidad 3921, aún persisten._x000d__x000a_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5/08/2023 Mediante correo electrónico del 10/08/2023_x000d__x000a_La Vicepresidencia de Gestión Corporativa – Equipo de Atención al Ciudadano, remitió a la OCI, soportes, que dan cuenta de las gestiones realizadas para subsanar la NO Conformidda en comento, donde se destaca, citación laboratorio de servicio al ciudadano y reuniones con la presentación de la socialización del plan., resaltando, que se estipuló como fecha de cumplimiento 31/12/2023._x000d__x000a_ (Luz Mary Hernández Villadiego)_x000a__x000a_16/08/2023 Mediante correo electrónico de fecha 10 de agosto de 2023 la VGCorp aportó los soportes de las acciones correctivas y preventivas realizadas en link de seguimiento. Posteriormente la OCI realizó verificación de los diez radicados relacionados en el memorando 20231020072283 del 18 de mayo de 2023. (Luz Mary Hernández Villadiego)"/>
    <n v="1"/>
    <x v="2"/>
    <m/>
    <n v="8"/>
    <n v="2023"/>
    <s v="16/12/2021"/>
    <n v="914"/>
    <s v="Seguimiento Normativo"/>
    <s v="https://anionline.sharepoint.com/:f:/s/PMPMotor/Em6Rb46LIihDuOtWUL08YRcBRhD3056IGFOS8y4ib7A13Q?e=5rsGfC"/>
  </r>
  <r>
    <n v="3922"/>
    <n v="50"/>
    <x v="8"/>
    <s v="6.4_x0009_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9 de 2013. (2013-409-000009-4 del 10 de mayo de 2013) que establece las directrices internas relacionadas con el manejo del Sistema de Gestión Documental._x000a__x000a_NO CONFORMIDAD REITERADA. De acuerdo con el informe de auditoría de la vigencia II semestre 2021 (Radicado 2022-102-007405-3 del 7 junio de 2022) esta no conformidad persiste en esta vigencia."/>
    <s v="Deficiencias en gestión institucional y/o interinstitucional"/>
    <m/>
    <m/>
    <s v="Administrativo"/>
    <s v="TRANSPARENCIA, PARTICIPACIÓN, SERVICIO AL CIUDADANO Y COMUNICACIÓN"/>
    <x v="3"/>
    <s v="TODAS LAS VICEPRESIDENCIAS"/>
    <s v="Luz Mary Hernández Villadiego"/>
    <s v="Diciembre de 2021"/>
    <s v="DICIEMBRE"/>
    <n v="2021"/>
    <m/>
    <m/>
    <s v="Acción correctiva y preventiva"/>
    <s v="Mediante memorando Rad. 20224000033653 del 15/02/2022, la VAF, precisó sobre este tema, lo siguiente: &quot;Los traslados por competencia deben realizarse a los cinco (5) días siguientes a su recepción, informando por escrito a los peticionarios&quot;._x000d__x000a__x000d__x000a_21/02/2022, se recibió de la Vicepresidencia de Planeación Riesgos y entrono memorando Rad. 20226010035913, donde se precisan las siguientes acciones de mejora:_x000d__x000a_-_x0009_Verificar mensualmente y emitir alerta a las Gerencias de la VPRE cuando se evidencien PQRS que se reportan fuera de termino en el ORFEO (cuando aplique)._x000d__x000a_-_x0009_Realizar seguimiento a la gestión de alertas de PQRS de cada gerencia, según la verificación mensual remitida por GIT Planeación._x000d__x000a_-_x0009_Realizar seguimiento trimestral a las alertas preliminares preventivas emitidas por parte de la OCI (cuando aplique)_x000d__x000a_-_x0009_Presentar Informe de manera trimestral al vicepresidente de la VPRE, con el estado de las PQRS y requerimientos de Entes de control._x000d__x000a_-_x0009_Solicitar a la VAF capacitaciones sobre PQRS y manejo de ORFEO a los colaboradores de la VPRE._x000d__x000a_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_x000d__x000a_El 10/03/2022, mediante correo electrónico, la Vicepresidencia Ejecutiva, informa que se seguirán implementando las siguientes acciones de mejora para la atención de requerimientos, entre otras: _x000d__x000a_• Enlace de las respuestas en Orfeo a los radicados padre correspondientes y/o cargue de la respuesta en formato PDF. _x000d__x000a_• Remisión de copia al peticionario cuando se den traslados por competencia a otras entidades._x000d__x000a_"/>
    <d v="2022-03-10T00:00:00"/>
    <s v="31/12/2022"/>
    <m/>
    <s v="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a__x000a_El 11/03/2022, en correo electrónico la Vicepresidencia de Estructuración informa las Unidades de Medida Preventiva; así: 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2/04/2023 12/04/2022: Teniendo en cuenta que el origen de las NO Conformidades Nos. 3922 y 3939, versan sobre el mismo aspecto, se procede a unificarlas, quedando vigente en el PMP, la NO. Conformidad 3937. (Luz Mary Hernández Villadiego)_x000a__x000a_12/04/2023 12/04/2022: Teniendo en cuenta que el origen de las NO Conformidades Nos. 3922 y 3939, versan sobre el mismo aspecto, se procede a unificarlas, quedando vigente en el PMP, la NO. Conformidad 3939. (Luz Mary Hernández Villadiego)"/>
    <n v="1"/>
    <x v="2"/>
    <m/>
    <n v="4"/>
    <n v="2023"/>
    <s v="16/12/2021"/>
    <n v="914"/>
    <s v="Seguimiento Normativo"/>
    <s v="https://anionline.sharepoint.com/:f:/s/PMPMotor/EnlvnB5M7QBMuWsbqifcEDUB2tU0S1ggtY8JAdj27UgG5A?e=vIUIBX"/>
  </r>
  <r>
    <n v="3923"/>
    <n v="51"/>
    <x v="8"/>
    <s v="6.5_x0009_  Incumplimientos de directrices internas relacionadas con el manejo del Sistema de Gestión Documental._x000d__x000a_-_x0009_Se pierde la trazabilidad cuando no se enlaza de manera apropiada el documento de respuesta. El trámite de la gestión efectuada solamente se informa de manera escrita en el histórico del Orfeo “pestaña de comentarios” y no se adjunta ningún documento de respuesta._x000d__x000a_-_x0009_ En el Orfeo, no se adjunta el documento de respuesta, aunque se dio trámite._x000d__x000a_-_x0009_Se generan deficiencias, cuando únicamente aparece en el Orfeo, un oficio de respuesta anulado.  _x000d__x000a__x000d__x000a_-_x0009_Se enlaza como respuesta un memorando, que hace parte a un trámite interno, más no a la gestión ofrecida al peticionario, lo cual no corresponde con la realidad de la actuación final adelantada por la entidad._x000d__x000a_-_x0009_ Se archivan documentos sin el soporte del trámite ofrecido por la Entidad._x000d__x000a_"/>
    <s v="Deficiencias en el registro de información en herramientas de seguimiento o de apoyo a la gestión"/>
    <m/>
    <m/>
    <s v="Administrativo"/>
    <s v="TRANSPARENCIA, PARTICIPACIÓN, SERVICIO AL CIUDADANO Y COMUNICACIÓN"/>
    <x v="3"/>
    <s v="TODAS LAS VICEPRESIDENCIAS"/>
    <s v="Luz Mary Hernández Villadiego"/>
    <s v="Diciembre de 2021"/>
    <s v="DICIEMBRE"/>
    <n v="2021"/>
    <m/>
    <m/>
    <s v="Acción correctiva y preventiva"/>
    <s v="Mediante memorando Rad. 20224000033653 del 15/02/20222, la VAF, informan diferentes acciones de mejora para fortalecer este ejercicio transversal y mejorar el procedimiento para su atención integral. Se desteca lo referente con la Designación anual del enlace por cada Vicepresidencia y Jefatura de Oficina, para la atención a PQRS, Servicio al Ciudadano, Entes de Control y Congreso, como encargado de asegurar su atención oportuna, clara, completa y comunicada._x000a__x000a_21/02/2022, se recibió de la Vicepresidencia de Planeación Riesgos y entrono memorando Rad. 20226010035913, donde se precisan las siguientes acciones de mejora:_x000a_-_x0009_Verificar mensualmente y emitir alerta a las Gerencias de la VPRE cuando se evidencien PQRS que se reportan fuera de termino en el ORFEO (cuando aplique)._x000a_-_x0009_Realizar seguimiento a la gestión de alertas de PQRS de cada gerencia, según la verificación mensual remitida por GIT Planeación._x000a_-_x0009_Realizar seguimiento trimestral a las alertas preliminares preventivas emitidas por parte de la OCI (cuando aplique)_x000a_-_x0009_Presentar Informe de manera trimestral al vicepresidente de la VPRE, con el estado de las PQRS y requerimientos de Entes de control._x000a_-_x0009_Solicitar a la VAF capacitaciones sobre PQRS y manejo de ORFEO a los colaboradores de la VPRE._x000a__x000a_Mediante correo electrónico del 24/02/2022, la Vicepresidencia de Gestión Contractual señala las siguientes acciones de mejora: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a_• A partir del mes de febrero, se harán revisiones periódicas con los equipos de trabajo de la VGC para identificar el estado de las solicitudes en curso. (En proceso)_x000a_• Socialización ante el vicepresidente de su estado para implementar las medidas correspondientes según lo analizado a partir de los reportes periódicos que se indicaron en el punto anterior. (En proceso)_x000a__x000a_El 10/03/2022, mediante correo electrónico, la Vicepresidencia Ejecutiva, informa que se seguirán implementando las siguientes acciones de mejora para la atención de requerimientos, entre otras: _x000a_• Enlace de las respuestas en Orfeo a los radicados padre correspondientes y/o cargue de la respuesta en formato PDF. _x000a_• Remisión de copia al peticionario cuando se den traslados por competencia a otras entidades._x000a__x000a__x000a_"/>
    <d v="2022-03-10T00:00:00"/>
    <s v="31/12/2022"/>
    <m/>
    <s v="_x000a__x000a_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d__x000a__x000d__x000a_El 11/03/2022, en correo electrónico la Vicepresidencia de Estructuración informa las Unidades de Medida Preventiva; así: _x000d_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3/10/2023 08/05/2020 Se procede con el cierre de la presente NO Conformidad, teniendo en cuenta el cumplimiento y soportes de las acciones propuestas por cada dependencia involucrada. 13/10/2023. (Luz Mary Hernández Villadiego)"/>
    <n v="1"/>
    <x v="2"/>
    <m/>
    <n v="10"/>
    <n v="2023"/>
    <s v="16/12/2021"/>
    <n v="914"/>
    <s v="Seguimiento Normativo"/>
    <s v="https://anionline.sharepoint.com/:f:/s/PMPMotor/EsLyiw1d0YlLnVUlN3oxiPQBkf3offMZ91OoxEdXgcDJSA?e=Od0rde"/>
  </r>
  <r>
    <n v="3924"/>
    <n v="1"/>
    <x v="9"/>
    <s v="En los Reportes del Sistema eKOGUI, se evidencia lo siguiente: _x000d__x000a_1. En el reporte del Sistema - procesos Arbitrales activos 5 están sin asignación de abogado._x000d__x000a_2. Arbitramentos terminados en el Sistema, se evidenció lo siguiente: _x000d__x000a_i. Fecha de terminación del proceso – vacía no se ha registrado la fecha del total 104 arbitramentos terminados al 31 de diciembre de 2021._x000d__x000a_ii. En 39 procesos no se ha registrado el sentido del laudo._x000d__x000a__x000d__x000a_La no Conformidad 3636 se integró al Módulo Procesos Judiciales, en informe del año 2018, consistió en que 46 procesos arbitrales terminados ninguno tiene señalado el sentido del fallo (sic). Por lo tanto, la no conformidad hará parte de este Módulo. Teniendo en cuenta los ajustes a las no conformidades, se recomienda la formulación e implementación de nuevas acciones en el Plan de Mejoramiento por Procesos. Cuando sea del caso, recogiendo las que se estén ejecutando. "/>
    <s v="Deficiencias en el registro de información en herramientas de seguimiento o de apoyo a la gestión"/>
    <m/>
    <m/>
    <s v="Jurídico"/>
    <s v="GESTIÓN JURÍDICA"/>
    <x v="1"/>
    <s v="Grupo interno de trabajo defensa judicial"/>
    <s v="Aurora Andrea Reyes Saavedra"/>
    <s v="Marzo de 2022"/>
    <s v="MARZO"/>
    <n v="2022"/>
    <n v="20231020046853"/>
    <s v="27/03/2023"/>
    <m/>
    <s v="1_ Solicitud de informe y concepto a la ANDJE respecto del proceso de migración de la información de los trámites arbitrales. Fecha de cumplimiento 30/07/2022. _x000a__x000a_2.Respecto de los tribunales terminados:  30/07/2022._x000a__x000a_i. Los 39 procesos en los que no aparece sentido del laudo, terminaron con actuación diferente a laudo arbitral, por lo que se encuentra justificado que dicho espacio se encuentre vacío. _x000a_ii. El hecho de que los 104 tribunales terminados aparezcan sin fecha de terminación no es un ajuste que pueda ser resuelto por la ANI, máxime si se tiene en cuenta que todos los trámites arbitrales en que la Entidad fue parte, desde 2012 y hasta 2018, fueron cargados y alimentados por la ANDJE. _x000a__x000a_3. Asignación de trámites arbitrales sin abogado. Fecha de cumplimiento 30/06/2022."/>
    <d v="2022-06-09T00:00:00"/>
    <s v="30/09/2022"/>
    <s v="_x000a__x000a_12/04/2023 Mediante informe de seguimiento al sistema E-KOGUI periodo 1 de junio al 31 de diciembre de 2022 con radicado No. 20231020046853 del 27 de marzo de 2023, se declara su efectividad, toda vez que se observó que las acciones propuestas en el periodo verificado conjuraron la causa raíz y no se observó su continuidad. (Aurora Andrea Reyes Saavedra)"/>
    <s v="11/05/2022 Mediante Memorando 20227010060843 del 29 de abril de 2022, el Coordinador del Grupo Interno de Trabajo de Defensa Judicial, remitió el Plan de Mejoramiento Medidas Correctivas Formato SEPG-F-019. Se limitó a lo siguiente: “: “3 Solciitud (sic) de informe y concepto a la ANDJE respecto del proceso de migración de la información de los trámites arbitrals (sic). 4 asignación de trámites arbitrales sin abogado”. _x000a__x000a_Se informará que, se debe formular un plan de mejoramiento Medidas Correctivas Formato SEPG-F-019 detallado, que subsane las causas que generaron la no conformidad, el cual comprenderá: _x000a_i) Acciones correctivas, respecto a que, 1. En el reporte del Sistema - procesos Arbitrales activos 5 están sin asignación de abogado. 2. Arbitramentos terminados en el Sistema, se evidenció lo siguiente: i. Fecha de terminación del proceso – vacía no se ha registrado la fecha del total 104 arbitramentos terminados al 31 de diciembre de 2021. ii. En 39 procesos no se ha registrado el sentido del laudo.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_x000a_ (Martha Guzmán León)_x000a__x000a_3/06/2022 A través de correo electrónico del 25 de mayo de 2022, se solicitó al Coordinador del Grupo Interno de Trabajo de Defensa Judicial, un nuevo Plan que cumpla con los parámetros descritos anteriormente en forma detallada, el cual se debe formular en el Formato SEPG-F-019 y presentar a más tardar el lunes 6 de junio de 2022. (Martha Guzmán León)_x000a__x000a_9/06/2022 Mediante Memorando 20227010073563 del 6 de junio de 2022, el Coordinador del Grupo Interno de Trabajo de Defensa Judicial, remitió el nuevo Plan de Mejoramiento Medidas Correctivas Formato SEPG-F-019.  (Martha Guzmán León)_x000a__x000a_10/08/2022 Mediante correo electrónico del 22 de julio de 2022, solicité al Coordinador del Grupo Interno de Trabajo de Defensa Judicial, un informe pormenorizado de cumplimiento del Plan de Mejoramiento formulado por esa Dependencia en la No conformidad 3924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24), hasta el 30 de septiembre de 2022”_x000a__x000a_Mediante correo electrónico del 10 de agosto de 2022, solicité al Administrador del PMP su apoyo, para incorporar en la No conformidad 3924 la nueva fecha de cumplimiento del Plan de Mejoramiento, hasta el 30 de septiembre de 2022.  _x000a_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2)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encuentra la Oficina de Control Interno que, el Plan de Mejoramiento que formuló el GIT de Defensa Judicial no logró la efectividad; por tanto, la no conformidad se mantiene. Porcentaje de avance: 30%.  El Informe de seguimiento se incorpora al Repositorio SharePoint-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 3924,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 3924: _x000a__x000a_• Mediante Memorando 20227010154623 del 13 de diciembre de 2022, el Coordinador del Grupo Interno de Trabajo de Defensa Judicial, reitera lo manifestado en Memorando 20227010109793 del 8 de septiembre de 2022, y solicita tener por cumplido el Plan de Mejoramiento formulado y proceder al cierre de esta NC._x000a_• Mediante Memorando 20221020157473 del 16 de diciembre de 2022, la Jefe de la Oficina de Control Interno, le informó que, en cuanto a la no conformidad 3924, en vista de que no se solicitó prórroga por considerar que se encuentra cumplida, en el Plan de Mejoramiento por Procesos con corte al 30 de diciembre de 2022, quedará en estado: No conformidad abierta con plan (pendiente de verificación de efectividad). (Martha Guzmán León)_x000a__x000a_12/04/2023 Mediante informe de seguimiento al sistema E-KOGUI periodo 1 de junio al 31 de diciembre de 2022 con radicado No. 20231020046853 del 27 de marzo de 2023, se da cumplimiento al 100% de las acciones propuestas para superar la causa raíz de la no conformidad (Aurora Andrea Reyes Saavedra)"/>
    <n v="1"/>
    <x v="0"/>
    <s v="Efectiva"/>
    <n v="4"/>
    <n v="2023"/>
    <s v="29/03/2022"/>
    <n v="811"/>
    <s v="Seguimiento Normativo"/>
    <s v="https://anionline.sharepoint.com/:f:/s/PMPMotor/EgvdxEz3iGpDsKG9fiYLDnMBUxW26kO9WwQhuMPPksZbuA?e=8bChWO"/>
  </r>
  <r>
    <n v="3925"/>
    <n v="2"/>
    <x v="9"/>
    <s v="2._x0009_Se evidenció ausencia de respuesta establecida en el art. 14 de la Ley 1437 de 2011, que, en el consolidado del segundo semestre de 2021, representa el 14%, del total de la muestra auditada (343) registros."/>
    <s v="Incumplimiento normativo"/>
    <m/>
    <s v="Informe de Seguimiento Atención a trámites a derechos de petición, quejas, reclamos y sugerencias – SEGUNDO SEMESTRE -2021"/>
    <s v="Administrativo"/>
    <s v="TRANSPARENCIA, PARTICIPACIÓN, SERVICIO AL CIUDADANO Y COMUNICACIÓN"/>
    <x v="3"/>
    <s v="TODAS LAS VICEPRESIDENCIAS"/>
    <s v="Luz Mary Hernández Villadiego"/>
    <s v="Mayo de 2022"/>
    <s v="MAYO"/>
    <n v="2022"/>
    <m/>
    <m/>
    <s v="Acción correctiva y preventiva"/>
    <s v="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El 10/03/2022, mediante correo electrónico, la Vicepresidencia Ejecutiva, informa que se seguirán implementando las siguientes acciones de mejora para la atención de requerimientos, entre otras: _x000d__x000a_• Enlace de las respuestas en Orfeo a los radicados padres correspondientes y/o cargue de la respuesta en formato PDF. _x000d__x000a_• Remisión de copia al peticionario cuando se den traslados por competencia a otras entidades._x000d__x000a__x000d__x000a_El 11/03/2022, en correo electrónico la Vicepresidencia de Estructuración informa las Unidades de Medida Preventiva; así: _x000d__x000a_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_x000a_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_x000a_"/>
    <d v="2022-09-11T00:00:00"/>
    <s v="31/12/2022"/>
    <m/>
    <s v="_x000a__x000a_9/11/2022 10/03/2022 La Oficina de Control Interno, mediante correo electrónico del 10/02/2022, requirió a las Vicepresidencia el plan de mejoramiento. _x000d__x000a__x000d__x000a_11/03/2022 10/03/2022, la Oficina de Control Interno, mediante correo electrónico reiteró a los enlaces asignados, de las Vicepresidencias Ejecutiva y de Estructuración el envió del PMP, requerido inicialmente por la OCI, en correo del 08/02/2022. _x000d__x000a_ (Luz Mary Hernández Villadiego)_x000a__x000a_9/11/2022 13/04/2022 El 07 abril 2022, mediante correo electrónico, la OCI, requirió a las Vicepresidencias, informar avances y/o gestiones adicionales soportadas sobre acciones de mejora emprendidas.  (Luz Mary Hernández Villadiego)_x000a__x000a_9/11/2022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_x000d__x000a__x000d__x000a_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_x000a_ _x000d__x000a_Por lo anteriormente expuesto, se agradece que, en el plan de mejoramiento propuesto, por su dependencia, se indique de manera puntual el término de cumplimiento de las medidas y/o acciones propuestas. _x000d__x000a_ (Luz Mary Hernández Villadiego)_x000a__x000a_9/11/2022 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_x000a_ _x000d__x000a_Por lo anteriormente expuesto, se agradece que, en el plan de mejoramiento propuesto, por su dependencia, se indique de manera puntual el término de cumplimiento de las medidas y/o acciones propuestas. _x000d__x000a_ (Luz Mary Hernández Villadiego)_x000a__x000a_12/04/2023 12/04/2022: Teniendo en cuenta que el origen de las NO Conformidades Nos. 3925 y 3938, versan sobre el mismo aspecto, se procede a unificarlas, quedando vigente en el PMP, la NO. Conformidad 3938. (Luz Mary Hernández Villadiego)"/>
    <n v="1"/>
    <x v="2"/>
    <m/>
    <n v="4"/>
    <n v="2023"/>
    <d v="2022-06-07T00:00:00"/>
    <n v="741"/>
    <s v="Seguimiento Normativo"/>
    <s v="https://anionline.sharepoint.com/:f:/s/PMPMotor/EmbTd3o4hIJDl6Yy94H7OCYB5Kq9h3dMFrr9F4uVUJrk_w?e=5qH4Z7"/>
  </r>
  <r>
    <n v="3926"/>
    <n v="3"/>
    <x v="9"/>
    <s v="Se evidenció incumplimiento del artículo 2.8.3.1.6. del Decreto 1080 de 2015, que establece: &lt;&lt;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gt;&gt; y la Circular ANI No. 20204010101901 del 27 de mayo de 2020; obligación que corresponde al contratista en relación con los informes de ejecución y las cuentas de cobro, dentro de los contratos que a continuación se enuncian:_x000d__x000a_A. Vicepresidencia de Estructuración: 495-2021 y 495-2022._x000d__x000a_B. Vicepresidencia de Gestión Corporativa: 613-2021, 511-2021, 571-2021, 496-2022 y 497-2022._x000d__x000a_C. Vicepresidencia de Planeación, Riesgos y Entorno: 516-2021 (informes de ejecución, facturas de pago y falta de constancia pública de recepción de la licencia adquirida)."/>
    <s v="Incumplimiento normativo"/>
    <m/>
    <s v="Auditoría al proceso de contratación"/>
    <s v="Jurídico"/>
    <s v="GESTIÓN CONTRACTUAL Y SEGUIMIENTO DE PROYECTOS DE INFRAESTRUCTURA DE TRANSPORTE"/>
    <x v="3"/>
    <s v="VGCorp - VPRE - Vest"/>
    <s v="Martha Guzmán León"/>
    <s v="Agosto de 2022"/>
    <s v="AGOSTO"/>
    <n v="2022"/>
    <m/>
    <m/>
    <s v="Acción correctiva y preventiva"/>
    <s v="Por la V. Estructuración. (1) Unidad de Medida Correctiva:_x000d__x000a_Una vez reanudado el contrato de interventoría el contrato VE-495-_x000d__x000a_2021, se cargarán los soportes con sus radicados tramitados a la_x000d__x000a_fecha en el SECOP II, así mismo, una vez se evalúen a nivel de_x000d__x000a_factibilidad los estudios y diseños estregados por el originador, se_x000d__x000a_adelantará el recibo de satisfacción y el pago correspondiente al_x000d__x000a_contrato VE-495-2022 y se publicará su radicado en el SECOP II._x000d__x000a_(2) Unidad de Medida Preventiva:_x000d__x000a_(2.1.) Solicitar al área jurídica de la ANI, que para los próximos procesos_x000d__x000a_de selección que se celebren en esta Vicepresidencia, sea incluida_x000d__x000a_dentro de las obligaciones contractuales de la ANI, del cargue de las aprobaciones de los informes presentados por el consultor o_x000d__x000a_interventor por medio de la cuenta de cobro. (2.2.) Socializar a los supervisores de los contratos de consultoría e interventoría, la obligación de cargar las aprobaciones de los_x000d__x000a_informes en el SECOP de los contratos vigentes en la VE. Memorando 20222000103483 (fecha provisional por ausencia en formulación). _x000d__x000a__x000d__x000a_Por VPRE: (1) Solicitar y verificar el cargue efectivo de los documentos en el Secop II por_x000d__x000a_parte del contratista. (2) Socializar al equipo de trabajo la verificación periódica del cargue de los_x000d__x000a_documentos que evidencian la ejecución de los contratos en el Secop. Memorando 20226070102453. "/>
    <d v="2022-09-09T00:00:00"/>
    <d v="2023-06-30T00:00:00"/>
    <m/>
    <s v="_x000a__x000a_09/09/2022 Mediante memorando 20226070102453, la VPRE, acredita el avance que le corresponde. NC Cumplida para VPRE.  (Andrés Fernando Huérfano Huérfano)_x000a__x000a_09/12/2022 Mediante memorando No. 20224010142163 de 21/11/2022, la Vicepresidencia de Gestión Corporativa, remitió plan de mejoramiento consistente en: (i) Realizar el diseño de las piezas comunicativas que se van a difundir al interior de la Entidad, (ii) Realizar solicitud a la Oficina de Comunicaciones para la difusión de la piezas comunicativa y (iii) Realizar el cargue de los informes de ejecución en la_x000a_plataforma Secop. Formato SEPG-F-019.  (Andrés Fernando Huérfano Huérfano)_x000a__x000a_09/12/2022 El 28/11/2022, se recibió correo electrónico del boletín No. 004, evidencia de las Unidades 1 y 2 del plan de la Vicepresidencia de Gestión Corporativa. Se envía correo solicitando las copias de la evidencia del cargue de las cuentas de cobro.  (Andrés Fernando Huérfano Huérfano)_x000a__x000a_16/12/2022 16/12/2022. Mediante correo electrónico de 12/12/2022, la VGCorporativa, remite soportes de cargue de informes a los contratos. Se envía correo indicando que en el contrato No.  511-2021, aún no se han cargado la totalidad de los informes (el avance consolidado para la VGCorporativa es del 90%).  (Andrés Fernando Huérfano Huérfano)_x000a__x000a_22/03/2023 De acuerdo a instrucciones de la jefatura se reasigna la responsabilidad de la gestión de esta No Conformidad pasando de Andrés Fernando Huérfano Huérfano a Andrea Reyes Saavedra. (Juan Diego Toro Bautista)_x000a__x000a_01/06/2023 De acuerdo con instrucciones de la jefatura se reasigna la responsabilidad de la gestión de esta No Conformidad pasando de Aurora Andrea Reyes Saavedra a Martha Guzmán León. (Juan Diego Toro Bautista)_x000a__x000a__x000a__x000a_13/07/2023 Se hace la precisión en el sentido que, las Vicepresidencias de Estructuración y de Gestión Corporativa, remitieron la información y soportes el 30 de junio de 2023, término previsto para su cumplimiento. Se archivan en la Carpeta de correspondencia PMP NC 3926._x000d__x000a__x000d__x000a_La Oficina de Control Interno evaluará el cumplimiento y efectividad de las unidades de medida de los Planes de Mejoramiento, en la auditoría al proceso de contratación que se realizará en octubre de 2023. _x000d__x000a__x000d__x000a_Seguimiento: A través de correos electrónicos del 26 de junio de 2022, se recordó a las  Vicepresidencia de Estructuración y de Gestión Corporativa, la fecha de vencimiento del término de cumplimiento de los planes de mejoramiento formulados. _x000d__x000a__x000d__x000a_Vicepresidencia de Estructuración._x000d__x000a_Mediante correo electrónico del 30 de junio de 2023, la Vicepresidencia de Estructuración anexó &quot;(...) las unidades de medidas que son competencia de la Vicepresidencia de Estructuración con relación a la No Conformidad 3926 del Plan de Mejoramiento por Procesos, del &quot;Informe de Auditoría al Proceso de contratación. Período 1° de junio de 2021 al 31 de marzo de 2022”, así: _x000d__x000a_&quot;(1) Unidad de Medida Correctiva: _x000d__x000a_Una vez reanudado el contrato de interventoría el contrato VE-495-2021, se cargarán los soportes con sus radicados tramitados a la fecha en el SECOP II, así mismo, una vez se evalúen a nivel de factibilidad los estudios y diseños estregados por el originador, se adelantará el recibo de satisfacción y el pago correspondiente al contrato VE-495-2022 y se publicará su radicado en el SECOP II.” _x000d__x000a_Se anexa la evidencia del cargue de los soportes en el SECOP II de los contratos VE-495-2021 y VE- 495-2022 _x000d__x000a_(Ver documento anexo Unidad de Medida Correctiva) _x000d__x000a__x000d__x000a_(2) Unidad de Medida Preventiva: _x000d__x000a_(2.1.) Solicitar al área jurídica de la ANI, que para los próximos procesos de selección que se celebren en esta Vicepresidencia, sea incluida dentro de las obligaciones contractuales de la ANI, del cargue de las aprobaciones de los informes presentados por el consultor o interventor por medio de la cuenta de cobro. _x000d__x000a_Se anexa el memorando para que sea incluida la obligación en los nuevos contratos de consultoría y/o interventoría que llegasen a celebrar en la Vicepresidencia de Estructuración _x000d__x000a_(Ver documento anexo Unidad de Medida Preventiva 01) _x000d__x000a_(2.2.) Socializar a los supervisores de los contratos de consultoría e interventoría, la obligación de cargar las aprobaciones de los informes en el SECOP de los contratos vigentes en la VE. Memorando 20222000103483 (fecha provisional por ausencia en formulación).&quot; _x000d__x000a_Se anexa la evidencia de la socialización _x000d__x000a_(Ver documento anexo Unidad de Medida Preventiva 02) _x000d__x000a_Por favor cargar los archivos en las carpetas respectivas del share Point destinado a la No Conformidad 3926. _x000d__x000a_Con esto la Vicepresidencia de Estructuración da cumplimiento al 100% del plan de mejoramiento._x000d__x000a__x000d__x000a_Vicepresidencia de Gestión Corporativa. _x000d__x000a_Con correo del 30 de junio de 2023, la Vicepresidencia de Gestión Corporativa, remitió los soportes de cumplimiento: “Entendiendo la importancia de adelantar las actividades necesarias para el cumplimiento de las acciones de los Planes de Mejoramiento tanto internos como externos, a continuación, se reporta las evidencias de cumplimiento de la acción PMP 3926._x000d__x000a__x000d__x000a_Origen No Conformidad: Informe de Auditoría al Proceso de contratación - Período 1° de junio de 2021 al 31 de marzo de 2022&quot;, que se realizó en agosto de 2022. _x000d__x000a__x000d__x000a_Acción 3926: Cargue de la totalidad de informes de ejecución del Contrato 511-2021, en la Plataforma SECOP II. _x000d__x000a_Actividades Adelantadas: Con el fin de dar cumplimiento a lo establecido en el Decreto 1080 de 2015, artículo 2.8.3.1.6. Publicación de la ejecución de contratos, se recopilan los informes de ejecución del contrato y el informe final de supervisión y se envían al GIT de Contratación mediante memorando 20234000093963 solicitando la publicación en el portar de contratación SECOP II, lo anterior teniendo en cuenta que el contrato termino el 31 de diciembre de 2021 y fue liquidado el 03 de enero de 2022, acta que se encuentra publicada en la plataforma. _x000d__x000a__x000d__x000a_Se adjunta como evidencia de cumplimiento: _x000d__x000a_Memorando 20234000093963 - Informe 1 - Informe 2 - Informe 3 Informe final  Acta de Liquidación” _x000d__x000a_ (Martha Guzmán León)_x000a__x000a_17/10/2023 La Vicepresidencia de Gestión Corporativa, aportó las siguientes documentos:_x000d__x000a__x000d__x000a_Mediante Memorando 20234000093963 del 27 de junio de 2023, la Coordinadora del GIT de Talento Humano, solicitó al Coordinador del GIT de Contratación, la publicación de informes de ejecución contractual en la plataforma transaccional SECOP II – AAF-511-2021, en los siguientes términos: _x000d__x000a__x000d__x000a_“Con el propósito de dar cumplimiento a la acción de plan de mejoramiento interno PMP 3926 a cargo de la Vicepresidencia de Gestión Corporativa, la cual hace referencia a la publicación de los informes de ejecución del contrato VAF- 511-2021, y teniendo en cuenta lo establecido en el Decreto 1080 de 2015, artículo 2.8.3.1.6. Publicación de la ejecución de contratos_x000d__x000a_(…)_x000d__x000a_solicita la publicación en el portal de contratación pública SECOP II, proceso de selección VJ-VAF-MC-006-2021 - contrato VAF-511-2021, de los informes de ejecución e informe final de supervisión adjuntos a la presente comunicación, lo anterior, teniendo en cuenta que el contrato termino el 31 de diciembre de 2021, fue liquidado el 03 de enero de 2022 y el acta de liquidación se encuentra publicada en la plataforma transaccional SECOP II desde el 18 de enero de 2022. Finalmente, con el fin de operativizar y dar trámite a la acción del plan de mejoramiento y teniendo en cuenta la fecha de terminación y liquidación del contrato en mención, se envían los siguientes documentos para su publicación ...”_x000d__x000a_INFORME No. 1: Contrato número VAF-511-2021. Memorando 20214030136503 del 21 de octubre de 2021, mediante el cual la Coordinadora del GIT de Recursos Humanos, remite a la Gerente de Proyectos o Funcional G2-09, de la Vicepresidencia Administrativa y Financiera, las facturas presentadas por el contratista GOOD PARTNERS SERVICES SAS correspondientes a los meses de agosto y septiembre._x000d__x000a_INFORME No. 2: Contrato número VAF-511-2021. Memorando 20214030169383 del 24 de diciembre de 2021, mediante el cual la Coordinadora del GIT de Recursos Humanos, remite a la Gerente de Proyectos o Funcional G2-09, de la Vicepresidencia Administrativa y Financiera, la factura de la Empresa APM SERVICIOS ASISTENCIALES correspondientes a los meses de octubre y noviembre._x000d__x000a_INFORME No. 3. Contrato número VAF-511-2021. Memorando 20214030170293 del 27 de diciembre de 2021, mediante el cual la Coordinadora del GIT de Recursos Humanos, remite a la Gerente de Proyectos o Funcional G2-09, de la Vicepresidencia Administrativa y Financiera, la factura de la Empresa APM SERVICIOS ASISTENCIALES IPS SAS correspondiente al mes de diciembre. _x000d__x000a_INFORME FINAL DE SUPERVISIÓN DEL 23 DE DICIEMBRE DE 2021 Y SOLICITUD DE LIQUIDACIÓN. Coordinadora del GIT de Recursos Humanos: Contrato número VAF-511-2021. _x000d__x000a_ACTA DE LIQUIDACIÓN POR MUTUO ACUERDO DEL CONTRATO VAF-511-2021 PRECESO DE MÍNIMA CUANTÍA No. VJ-VAF-MC-006-2021. _x000d__x000a__x000d__x000a_De acuerdo con los soportes que aportaron las Vicepresidencias de Estructuración y de Gestión Corporativa, y el seguimiento realizado durante los años 2022 y 2023, se evidenció el cumplimiento del Plan de Acción formulado por la Entidad en un 100%. En la Auditoría al Proceso de Contratación en la Agencia Nacional de Infraestructura. Período 1° de abril de 2022 al 30 de septiembre de 2023, se validará la efectividad del Plan de Mejoramiento formulado por esas Dependencias.  (Martha Guzmán León)"/>
    <n v="1"/>
    <x v="2"/>
    <m/>
    <n v="10"/>
    <n v="2023"/>
    <d v="2022-08-05T00:00:00"/>
    <n v="682"/>
    <s v="Auditoría Interna"/>
    <s v="https://anionline.sharepoint.com/:f:/s/PMPMotor/El53_wIKBm5BnaATG9cfTSkBpvgUwujXPNHA4khFaFgTUg?e=o7akZj"/>
  </r>
  <r>
    <n v="3927"/>
    <n v="4"/>
    <x v="9"/>
    <s v="•_x0009_Con relación a las cesiones de los contratos, se evidenciaron situaciones referentes con la falta de registros de tres (3) cesionarios y de cinco (5) cedentes en el histórico del SIGEP 2; situación reflejada en la muestra auditada en los contratos materias de estudio.  Por consiguiente, se genera incumplimiento a lo estipulado en el artículo 2.2.17.7 del Decreto 1083 de 2015, que establece que las entidades son responsables directamente de la gestión, operación y actualización de la información en el SIGEP y de la oportunidad del registro."/>
    <s v="Incumplimiento normativo"/>
    <m/>
    <s v="Informe de seguimiento al cumplimiento del reporte en el Sistema de Información y Gestión del Empleo Público-SIGEP"/>
    <s v="Jurídico"/>
    <s v="GESTIÓN DE LA CONTRATACIÓN PÚBLICA"/>
    <x v="1"/>
    <s v="Grupo interno de trabajo contratación."/>
    <s v="Luz Mary Hernández Villadiego"/>
    <s v="Septiembre de 2022"/>
    <s v="SEPTIEMBRE"/>
    <n v="2022"/>
    <m/>
    <m/>
    <s v="Acción correctiva"/>
    <s v="Mediante memorando Rad. 20227030123273 del 12/10/2022, la Coordinadora del GIT – Contratación, remite el plan de acciòn, en el cual señalando las Tres (3) acciones correctivas y la fecha de cumplimiento._x000d__x000a_1._x0009_Solicitar acompañamiento del DAFP en cargue de la información de las cesiones, con el fin de identificar errores adicionales en la plataforma._x000d__x000a__x000d__x000a_2._x0009_Hacer seguimiento trimestral por parte del Git de contratación de las Cesiones realizadas y que se encuentren cargadas en la plataforma SIGEP._x000d__x000a__x000d__x000a_3._x0009_Solicitar ante el DAFP las soluciones tecnológicas o aquellas que dé lugar para mitigar los errores presentados_x000d__x000a_"/>
    <s v="13/10/2022"/>
    <s v="31/12/2022"/>
    <m/>
    <s v="_x000a__x000a_10/03/2023 El 27/02/2023 y el 10/03/2023, la OCI requirió mediante correo electrónico al G.I.T. Contratación, indicar sí al respecto existen gestiones y/o novedades soportadas, toda vez que en el plan de acción propuesto por esa dependencia se establecieron unas fechas de cumplimiento (31/12/2022) que se encuentran vencidas y en la actualidad el porcentaje de avance es del (0%). (Luz Mary Hernández Villadiego)_x000a__x000a_12/05/2023 Mediante correo electrónico del 25/04/2023, el GIT-Jurídica, informa de manera soportada las acciones de mejora realizadas, para lo cual indicó, que:_x000d__x000a_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_x000d__x000a_Se recibió soporte (archivo Excel) del cargue de toda la información de los contratos de Prestación de Servicios con persona natural en la Plataforma SIGEP II._x000d__x000a_Adicionalmente, se comunicó que dentro del cargue de la información en la Plataforma SIGEP II, se encuentran los tres contratos  (Luz Mary Hernández Villadiego)_x000a__x000a_10/08/2023  (Luz Mary Hernández Villadiego)"/>
    <n v="1"/>
    <x v="2"/>
    <m/>
    <n v="5"/>
    <n v="2023"/>
    <s v="16/09/2022"/>
    <n v="640"/>
    <s v="Seguimiento Normativo"/>
    <s v="https://anionline.sharepoint.com/:f:/s/PMPMotor/EsVm1NI7Xa9DsvA5MIPa8_YB8Tyw4tq6zH7H_TkOM2hCuQ?e=q7CqLf"/>
  </r>
  <r>
    <n v="3928"/>
    <n v="5"/>
    <x v="9"/>
    <s v="Para el Equipo de Coordinación y Seguimiento del Proyecto:_x000d__x000a__x000d__x000a_No se evidenció cumplimiento del numeral 9 del instructivo denominado Previa Aprobación Fondeo por Sobrecostos Prediales a Cargo de la ANI (GCSP-I-016), en lo que se refiere al plazo con el que cuenta la ANI para pronunciarse respecto a la previa aprobación de los montos a su cargo que serán aportados por el Concesionario para continuar con la adquisición predial y que posteriormente serán reembolsados por la Entidad._x000d__x000a__x000d__x000a_Revisados los pronunciamientos correspondientes a los comités de previa aprobación No. 2 y 3, estos pronunciamientos superaron el plazo de cinco (5) días hábiles, a partir de la suscripción del acta de cada comité, establecidos en el instructivo."/>
    <s v="INADECUADA GESTIÓN DE LA SUPERVISIÓN"/>
    <s v="Falencias en la gestión al interior de la Entidad"/>
    <s v="Informe de auditoría a las funciones públicas de supervisión y de interventoría asociadas al proyecto carretero Cúcuta - Pamplona"/>
    <s v="Administrativo"/>
    <s v="GESTIÓN CONTRACTUAL Y SEGUIMIENTO DE PROYECTOS DE INFRAESTRUCTURA DE TRANSPORTE"/>
    <x v="7"/>
    <s v="Cucuta - Pamplona"/>
    <s v="Daniel Felipe Sáenz Lozano"/>
    <s v="Noviembre de 2022"/>
    <s v="NOVIEMBRE"/>
    <n v="2022"/>
    <m/>
    <m/>
    <s v="Acción correctiva"/>
    <s v="Oficio de aprobación de los montos a cargo de la ANI radicado en Orfeo dentro de los cinco (5) días hábiles siguientes a la suscripción del acta de Comité de Previa aprobación Predial por las Partes; a partir del Comité de Previa aprobación Predial No. 8."/>
    <s v="23/01/2023"/>
    <s v="31/12/2024"/>
    <m/>
    <s v="_x000a__x000a_24/01/2023 Mediante correo electrónico se hacen sugerencias respecto a la fecha de terminación del plan de mejoramiento. (Daniel Felipe Sáenz Lozano)_x000a__x000a_8/02/2023  -Modificación de fecha- Mediante correo electrónico del 07-02-2023 el Equipo de Coordinación y Seguimiento atendió la observación de la Oficina de Control Interno, respecto a la fecha de terminación del plan de mejoramiento, estableciendo 31/12/2023. (Daniel Felipe Sáenz Lozano)_x000a__x000a_1/12/2023 Mediante correo electrónico se solicitó al Líder del Equipo de Coordinación y Seguimiento evidencias de cumplimiento del plan de mejoramiento. (Daniel Felipe Sáenz Lozano)_x000a__x000a_15/12/2023  -Modificación de fecha- Mediante correo electrónico del 14-12-2023 el Líder del Equipo de Coordinación y Seguimiento informó &quot;(...) el ultimo comité realizado fue el No 8 (ver adjunto), el cual no genera oficio de aprobación debido a que el pago de la ANI se realiza con los rendimientos, como quedó plasmado en dicha acta, siendo así que el acta 8 no tendría aplicación para el plan de mejoramiento.&quot;  _x000d__x000a__x000d__x000a_(...)_x000d__x000a__x000d__x000a_&quot;(...) desde el equipo de seguimiento solicitamos a la OCI reprogramar la nueva fecha de terminación del plan de mejoramiento para el 31 de diciembre de 2024, debido a que no tenemos conocimiento exacto de cuando se realizaría un próximo comité de previa aprobación predial (No 9) y adicional al interior de los GIT Predial y de Asesoría Jurídica Predial se está adelantando la revisión y modificación del Instructivo referido y como es de conocimiento de la OCI estos procesos para modificar un instructivo dependen de coordinar varias dependencias y vicepresidencias hasta lograr el objetivo.&quot;_x000d__x000a__x000d__x000a_Con base en los argumentos expuestos por el Líder del Equipo de Coordinación y Seguimiento, se establece 31-12-2024 como fecha de terminación del plan de mejoramiento._x000d__x000a_ (Daniel Felipe Sáenz Lozano)"/>
    <n v="0"/>
    <x v="1"/>
    <m/>
    <m/>
    <m/>
    <s v="29/11/2022"/>
    <n v="566"/>
    <s v="Auditoría Interna a Proyectos"/>
    <s v="https://anionline.sharepoint.com/:f:/s/PMPMotor/EkSIOZJiHo5HhOTpWK7T6IgBAKMjdXRfPL2SkCnmkFBzXg?e=8MIEwT"/>
  </r>
  <r>
    <n v="3929"/>
    <n v="6"/>
    <x v="9"/>
    <s v="Para el Equipo de Coordinación y Seguimiento del Proyecto_x000d__x000a__x000d__x000a_No se evidenció que se haya dado cumplimiento al plazo contractual para que la ANI se pronuncie con la aceptación, o no, de diferentes solicitudes de reconocimiento de Eventos Eximentes de Responsabilidad en materia predial hechas entre octubre de 2021 y marzo de 2022, de quince días siguientes la notificación del Concesionario, según lo establecido en la sección 14.2 (c)(iii) de la parte general del contrato de concesión No. 002 de 2017. "/>
    <s v="INADECUADA GESTIÓN DE LA SUPERVISIÓN"/>
    <s v="Falencias en la gestión al interior de la Entidad"/>
    <s v="Informe de auditoría a las funciones públicas de supervisión y de interventoría asociadas al proyecto carretero Cúcuta - Pamplona"/>
    <s v="Administrativo"/>
    <s v="GESTIÓN CONTRACTUAL Y SEGUIMIENTO DE PROYECTOS DE INFRAESTRUCTURA DE TRANSPORTE"/>
    <x v="4"/>
    <s v="Cucuta - Pamplona"/>
    <s v="Daniel Felipe Sáenz Lozano"/>
    <s v="Noviembre de 2022"/>
    <s v="NOVIEMBRE"/>
    <n v="2022"/>
    <m/>
    <m/>
    <s v="Acción correctiva y preventiva"/>
    <s v="1. Acordar entre ANI y los concesionarios un término perentorio para respuesta de los EER, pero mayor al actualmente establecido (50%)_x000d__x000a__x000d__x000a_2. Gestionar ante la Vicepresidencia de Estructuración para incluir un plazo que honre la realidad contractual en las minutas de los Contratos de Concesión 5G (50%)"/>
    <s v="20/12/2022"/>
    <s v="31/12/2024"/>
    <m/>
    <s v="_x000a__x000a_20/12/2022 Mediante correo electrónico el Líder del Equipo de Coordinación y Seguimiento remite plan de mejoramiento para superar la No Conformidad._x000d__x000a__x000d__x000a_En términos generales, se informa que se acoge las acciones institucionales en materia de EER establecidas a través del memorando con radicado ANI No. 20203000084983 del 08/07/2020._x000d__x000a__x000d__x000a_A través de la remisión del plan de mejoramiento, se informa que la primera acción de mejoramiento está condicionada a la gestión que se viene adelantando con la Cámara Colombiana de la Infraestructura para lograr la modificación contractual; de lo que se ha demostrado gestión a través del memorando con radicado ANI No. 20215000195131 del 29/06/2021._x000d__x000a__x000d__x000a_También, a través de la remisión del plan de mejoramiento, se informa que la segunda acción de mejoramiento estaría cumplida teniendo en cuenta el modelo de contrato de 5G ya que, por ejemplo, en la sección 14.2(iv) de la parte general del contrato de concesión correspondiente a la Nueva Malla Vial del Valle del Cauca - Accesos Cali Palmira se establece que el plazo para que la Entidad se pronuncie respecto a una solicitud de un EER es de 30 días hábiles._x000d__x000a__x000d__x000a_Con base en lo anterior, se establece un avance del 50% para el plan de mejoramiento. (Daniel Felipe Sáenz Lozano)_x000a__x000a_24/05/2023 A través de memorando con radicado ANI No. 20235000074973 del 24-05-2023, la Supervisión demostró avances en la gestión para lograr el cumplimiento de la acción de mejoramiento No. 1. A través de dicha comunicación se informó que con la comunicación No. 20235000060131 del 24-02-2023 se reiteró a la_x000d__x000a_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_x000d__x000a_Agencia Nacional de Infraestructura. En respuesta a lo anterior, la CCI se pronunció a través del oficio 20234090273402, en el cual remite la propuesta para proceder con la modificación mencionada; en revisión al interior de la Agencia Nacional de Infraestructura. (Daniel Felipe Sáenz Lozano)_x000a__x000a_1/12/2023 Mediante correo electrónico se solicitó al Líder del Equipo de Coordinación y Seguimiento evidencias de cumplimiento del plan de mejoramiento. (Daniel Felipe Sáenz Lozano)_x000a__x000a_15/12/2023  -Modificación de fecha- Mediante correo electrónico del 14/12/2023 el Líder del Equipo de Coordinación y Seguimiento informó &quot;(...) en el mes de mayo mediante radicado 20235000074973 del 24 de mayo de 2023 (ver adjunto) se envió memorando a la OCI con el oficio enviado desde la ANI a la CCI con radicado 20235000060131 (ver adjunto), donde se reitera la comunicación ANI No. 20215000195131. Propuesta de modificación de la Parte General del Contrato de Concesión, numeral 14.2., literal c) - Procedimiento de información Evento Eximente de Responsabilidad. Contratos de Concesión de Cuarta Generación,  por lo anterior desde el equipo de seguimiento solicitamos a la OCI reprogramar la nueva fecha de terminación del plan de mejoramiento para el 31 de diciembre de 2024, debido a que a pesar de los acercamientos y gestiones aun no se ha logrado el objetivo, siendo esto un tema transversal que compete a  diferentes proyectos de la ANI y de todas las vicepresidencias de la entidad, por lo cual se continuaran realizando las gestiones de manera transversal desde la ANI con los concesionarios, a través de la CCI.&quot;_x000d__x000a__x000d__x000a_Con base en los argumentos expuestos, se estable 31/12/2024 como nueva fecha de terminación del plan de mejoramiento. (Daniel Felipe Sáenz Lozano)"/>
    <n v="0.5"/>
    <x v="1"/>
    <m/>
    <m/>
    <m/>
    <s v="29/11/2022"/>
    <n v="566"/>
    <s v="Auditoría Interna a Proyectos"/>
    <s v="https://anionline.sharepoint.com/:f:/s/PMPMotor/EuyM9doIAlNFpsagPCDBOCMBwU7OqCwZMUo6IF_zjBn8TQ?e=RvrVaP"/>
  </r>
  <r>
    <n v="3930"/>
    <n v="7"/>
    <x v="9"/>
    <s v="Se observó que los documentos generados de las operaciones recíprocas con sus respectivos soportes, se guardan en la carpeta digital denominada “Cuarto de datos ANI 01”, pero no se archivan en papel con el código 401-21-1 INFORMES A ENTIDADES DE CONTROL con tipo documental CGN2015_002_Operaciones Reciprocas Convergencia, establecido en la Tabla de Retención Documental de la Vicepresidencia de Gestión Corporativa – GIT Administrativo y Financiero – Área Contabilidad; así mismo los documentos generados de las notas a los estados financieros con sus respectivos soportes, están archivados en la carpeta digital denominada “Comprobantes Contables 2021 / comprobantes manuales”, sin que se cuente con la respectiva carpeta física._x000d__x000a__x000d__x000a_Lo anterior incumple la Tabla de Retención Documental de la Oficina productora: Vicepresidencia Administrativa y Financiera (hoy Vicepresidencia de Gestión Corporativa) – Grupo Interno de Trabajo Administrativo y Financiero – Área Contabilidad, y se presenta inobservancia de los principios y obligatoriedad de la TRD establecidos en el Artículo 4° y 24 de la Ley No. 594 del 14 de julio de 2000 “Por medio de la cual se dicta la Ley General de Archivos y se dictan otras disposiciones.”_x000d__x000a__x000d__x000a_El GIT Administrativa y Financiera señalo que la no utilización del archivo físico obedece a la implementación de las directrices de Cero Papel y de Gobierno en Línea, no obstante, la Oficina de Control Interno considera que este cambio debió realizarse conforme el procedimiento de actualización establecido en el Acuerdo No. 004 de 2013 “Por el cual se reglamenta parcialmente los Decreto 2578 y 2609 de 2012 y se modifica el procedimiento para la elaboración, presentación, evaluación, aprobación e implementación de las Tablas de Retención Documental y las Tablas de Valoración Documental.”"/>
    <s v="Deficiencias en gestión institucional y/o interinstitucional"/>
    <s v="Documento sin actualizar"/>
    <s v="Auditoría Ciclo Contable"/>
    <s v="Administrativo"/>
    <s v="GESTIÓN ADMINISTRATIVA Y FINANCIERA"/>
    <x v="5"/>
    <s v="Grupo interno de trabajo administrativo y financiero"/>
    <s v="Yuber Alexander Peña Cárdenas"/>
    <s v="Noviembre de 2022"/>
    <s v="NOVIEMBRE"/>
    <n v="2022"/>
    <m/>
    <m/>
    <s v="Acción preventiva"/>
    <s v="ACCIONES_x000a__x000a_1. Los documentos generados en las operaciones recíprocas con sus respectivos soportes, se guardarán en OneDrive y en sistema el Orfeo de acuerdo con la tabla de retención documental. Fecha de cumplimiento: Meses de: Mayo- agosto- diciembre de 2023 y marzo de 2024._x000a__x000a_2. Los documentos generados de las notas a los estados financieros con sus respectivos soportes, se guardarán de manera mensual en OneDrive y en sistema el Orfeo de acuerdo con la tabla de retención documental. Fecha de cumplimiento: A los 20 días posteriores a la publicación mensual de los Estados Financieros en la página Web de la Entidad._x000a__x000a_3. Revisión del Acuerdo No. 004 de 2013 y los Decreto 2578 y 2609 de 2012 que modifica el procedimiento para la elaboración, presentación, evaluación, aprobación e implementación de las Tablas de Retención Documental y las Tablas de Valoración Documental.” para seguir los lineamientos establecidos. Fecha de cumplimiento: 30 de noviembre de 2023."/>
    <d v="2023-03-03T00:00:00"/>
    <s v="31/03/2024"/>
    <m/>
    <s v="13/02/2023 Mediante correo del 13/02/2023 se solicitó al GIT Administrativa y Financiera suscribir el plan de mejoramiento. (Yuber Alexander Peña Cárdenas)_x000a__x000a_3/03/2023 Mediante correo del 20/02/2023 el GIT Administrativa y Financiera suscribió el plan de mejoramiento y envío el diligenciado el formato de acción correctiva con el plan de acción para subsanar las causas de la No Conformidad. (Yuber Alexander Peña Cárdenas)_x000a__x000a_20/10/2023 Mediante correo electrónico se solicitó la inclusión de los soportes de la UM3 en el repositorio del PMP en SharePoint y se actualizo el avance del plan. (Yuber Alexander Peña Cárdenas)"/>
    <n v="0.33"/>
    <x v="1"/>
    <m/>
    <m/>
    <m/>
    <d v="2022-12-01T00:00:00"/>
    <n v="564"/>
    <s v="Auditoría Interna"/>
    <s v="https://anionline.sharepoint.com/:f:/s/PMPMotor/EoOJ7YCSQupCmNkrc4JqNykBGV6_uLnDK8n_jFeD6NV-Bg?e=n6brMw"/>
  </r>
  <r>
    <n v="3931"/>
    <n v="8"/>
    <x v="9"/>
    <s v="Se evidenció incumplimiento del artículo primero de la Resolución No. 959 de 2013 de la Agencia Nacional de Infraestructura, por no haberse construido en orden secuencial y cronológico de las etapas, actuaciones y principales decisiones que anteceden la estructuración del proyecto ALO SUR (VJ-VE-APP-IPV-001-2021/ VJ-VE-APP-IPV-SA-001-2021), cuya bitácora se radicó el 1 de noviembre de 2022, es decir, con posterioridad a la adjudicación y, además, luego de la apertura del ejercicio de seguimiento."/>
    <s v="Deficiencias en gestión institucional y/o interinstitucional"/>
    <s v="Incumplimiento del procedimiento interno"/>
    <s v="Informe de seguimiento al procedimiento de bitácora de proyecto"/>
    <s v="Planeación"/>
    <s v="SISTEMA ESTRATÉGICO DE PLANEACIÓN Y GESTIÓN"/>
    <x v="2"/>
    <s v="Vicepresidencia de Estructuración"/>
    <s v="Aurora Andrea Reyes Saavedra"/>
    <s v="Noviembre de 2022"/>
    <s v="NOVIEMBRE"/>
    <n v="2022"/>
    <m/>
    <m/>
    <s v="Acción preventiva"/>
    <s v="1. Definir el responsable de la elaboración de la bitácora._x000d__x000a_2. El Gerente realizará semestralmente seguimiento a las bitácoras de los proyectos que se_x000d__x000a_encuentra en estructuración._x000d__x000a_3. Capacitación del procedimiento de bitácoras"/>
    <s v="16/12/2022"/>
    <d v="2024-07-31T00:00:00"/>
    <m/>
    <s v="22/03/2022 De acuerdo a instrucciones de la jefatura se reasigna la responsabilidad de la gestión de esta No Conformidad pasando de Andrés Fernando Huérfano Huérfano a Andrea Reyes Saavedra. (Juan Diego Toro Bautista)_x000a__x000a_12/07/2023 1._x0009_Mediante correo electrónico del 18 de mayo de 2023 la OCI solicitó a la Vicepresidencia de Estructuración el soporte de cumplimiento y/o que se nos indicara el avance de las acciones de mejoramiento (acción en termino) de las No Conformidades No. 3931 y 3932._x000a_2._x0009_Mediante correo electrónico del 24 de mayo  de 2023 indicó la Vicepresidencia de Estructuración a la OCI  que “ (…) estamos trabajando en nuestra vicepresidencia para dar cumplimiento a las unidades de medida de las no conformidades referencia del asunto.(…)”_x000a_3._x0009_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_x000a_4._x0009_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_x000a_Es así como se realizará el ajuste en el PMP, el cual podrá consultar en la página web de la Entidad, incluyendo para las No Conformidades señaladas en la solicitud, como fecha límite de cumplimiento de las acciones hasta el 30 de julio de 2024. (…). 2._x0009_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_x000a_ (Aurora Andrea Reyes Saavedr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_x000a_“(…)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_x000a_Teniendo en cuenta lo anterior, en el informe final radicado mediante memorando 20231020199653 del 22 de diciembre de 2023, se reiteró el porcentaje de avance de las acciones de mejoramiento de las No conformidades Nos. 3931 y 3932 (33.33%)._x000d__x000a_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_x000a__x000d__x000a_ (Aurora Andrea Reyes Saavedra)"/>
    <n v="0.33"/>
    <x v="1"/>
    <m/>
    <m/>
    <m/>
    <s v="28/11/2022"/>
    <n v="567"/>
    <s v="Seguimiento Normativo"/>
    <s v="https://anionline.sharepoint.com/:f:/s/PMPMotor/Et87fM0UjklIgOhaOSNef5kBkHkfKWACAOCwEDJI4dM5Ug?e=PkDO2Y"/>
  </r>
  <r>
    <n v="3932"/>
    <n v="9"/>
    <x v="9"/>
    <s v="Se evidenció incumplimiento al contenido de los artículos primero y cuarto de la Resolución ANI No. 959 de 2013, considerando que, para los proyectos identificados a continuación, se evidenciaron las deficiencias que se describen por cada caso, así:_x000d__x000a_a. Accesos Norte Fase II. No reporta bitácora radicada conforme el numeral 23 del procedimiento SEPG-P-001._x000d__x000a_b. Troncal del Magdalena 1 - Puerto Salgar Barrancabermeja:_x000d__x000a_• La verificación del expediente ORFEO evidencia que el certificado de debida diligencia se cargó sin fecha en dos oportunidades: 19/10/2022 y el 25/10/2022._x000d__x000a_• El expediente ORFEO no evidencia radicado:_x000d__x000a_del acta de constitución, conforme los numerales 6 y 11 del procedimiento SEPG-P-001._x000d__x000a_o del formato de trazabilidad de correos, conforme el numeral 14 del procedimiento SEPG-P-001._x000d__x000a_o del expediente ORFEO no evidencia la matriz de estructuración legal, conforme el numeral 15 del procedimiento SEPG-P-001._x000d__x000a_o del informe final de estructuración, conforme el numeral 17 del procedimiento SEPG-P-001._x000d__x000a_o del listado de chequeo, conforme el numeral 22 del procedimiento SEPG-P-001._x000d__x000a_o De la bitácora radicada, conforme el numeral 23 del procedimiento SEPG-P-001._x000d__x000a_c. Troncal del Magdalena 2 - Sabana de Torres Curumaní: No reporta bitácora radicada conforme el numeral 23 del procedimiento SEPG-P-001._x000d__x000a_d. Buenaventura-Loboguerrero:_x000d__x000a_El expediente ORFEO no reporta radicados:_x000d__x000a_• Del certificado de debida diligencia, conforme el numeral 21 del procedimiento SEPG-P-001._x000d__x000a_• Del acta de constitución, conforme el numeral 6 y 11 del procedimiento SEPG-P-001._x000d__x000a_• Del formato de trazabilidad de correos, conforme el numeral 14 del procedimiento SEPG-P-001._x000d__x000a_• De la matriz de estructuración legal, conforme el numeral 15 del procedimiento SEPG-P-001._x000d__x000a_• Del informe final de estructuración, conforme el numeral 17 del procedimiento SEPG-P-001._x000d__x000a_• Del listado de chequeo, conforme el numeral 22 del procedimiento SEPG-P-001._x000d__x000a_• De la bitácora radicada, conforme el numeral 23 del procedimiento SEPG-P-001. "/>
    <s v="Deficiencias en gestión institucional y/o interinstitucional"/>
    <s v="Incumplimiento del procedimiento interno"/>
    <s v="Informe de seguimiento al procedimiento de bitácora de proyecto."/>
    <s v="Planeación"/>
    <s v="SISTEMA ESTRATÉGICO DE PLANEACIÓN Y GESTIÓN"/>
    <x v="2"/>
    <s v="Vicepresidencia de Estructuración"/>
    <s v="Aurora Andrea Reyes Saavedra"/>
    <s v="Noviembre de 2022"/>
    <s v="NOVIEMBRE"/>
    <n v="2022"/>
    <m/>
    <m/>
    <s v="Acción preventiva"/>
    <s v="1. Definir el responsable de la elaboración de la bitácora._x000d__x000a_2. El Gerente realizará semestralmente seguimiento a las bitácoras de los proyectos que se_x000d__x000a_encuentra en estructuración._x000d__x000a_3. Capacitación del procedimiento de bitácoras"/>
    <s v="16/12/2022"/>
    <d v="2024-07-31T00:00:00"/>
    <m/>
    <s v="22/03/2022 De acuerdo a instrucciones de la jefatura se reasigna la responsabilidad de la gestión de esta No Conformidad pasando de Andrés Fernando Huérfano Huérfano a Andrea Reyes Saavedra. (Juan Diego Toro Bautista)_x000a__x000a_12/07/2023 1._x0009_Mediante correo electrónico del 18 de mayo de 2023 la OCI solicitó a la Vicepresidencia de Estructuración el soporte de cumplimiento y/o que se nos indicara el avance de las acciones de mejoramiento (acción en termino) de las No Conformidades No. 3931 y 3932._x000a_2._x0009_Mediante correo electrónico del 24 de mayo  de 2023 indicó la Vicepresidencia de Estructuración a la OCI  que “ (…) estamos trabajando en nuestra vicepresidencia para dar cumplimiento a las unidades de medida de las no conformidades referencia del asunto.(…)”_x000a_3._x0009_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_x000a_4._x0009_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_x000a_Es así como se realizará el ajuste en el PMP, el cual podrá consultar en la página web de la Entidad, incluyendo para las No Conformidades señaladas en la solicitud, como fecha límite de cumplimiento de las acciones hasta el 30 de julio de 2024. (…). 2._x0009_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_x000a_ (Aurora Andrea Reyes Saavedr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_x000a_“(…)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_x000a_Teniendo en cuenta lo anterior, en el informe final radicado mediante memorando 20231020199653 del 22 de diciembre de 2023, se reiteró el porcentaje de avance de las acciones de mejoramiento de las No conformidades Nos. 3931 y 3932 (33.33%)._x000d__x000a_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_x000a__x000d__x000a_ (Aurora Andrea Reyes Saavedra)"/>
    <n v="0.33"/>
    <x v="1"/>
    <m/>
    <m/>
    <m/>
    <s v="28/11/2022"/>
    <n v="567"/>
    <s v="Seguimiento Normativo"/>
    <s v="https://anionline.sharepoint.com/:f:/s/PMPMotor/EnIaIauP6alDjoejShuR6s8B-0M_axAAYnEm2pBA3RV3XA?e=dq0k0h"/>
  </r>
  <r>
    <n v="3933"/>
    <n v="10"/>
    <x v="9"/>
    <s v="Como se informó en el desarrollo del informe, de manera general se evidenciaron elementos con la placa de inventario borrada, dañada o sin placa, lo que dificulta la identificación y control de los mismos, por cuanto se hace necesario que la entidad vuelva a plaquetear los elementos que presentan estas inconsistencias para tener un control efectivo de los bienes devolutivos. Las situaciones evidenciadas en la muestra, contravienen los lineamientos administrativos establecidos en la Resolución No. 2120 del 18/11/2018."/>
    <s v="Deficiencias en gestión institucional y/o interinstitucional"/>
    <s v="Inadecuada gestión de los recursos fisicos"/>
    <s v="Informe de auditoría al inventario de los bienes muebles de la entidad frente a los sistemas de información."/>
    <s v="Administrativo"/>
    <s v="GESTIÓN ADMINISTRATIVA Y FINANCIERA"/>
    <x v="5"/>
    <s v="Grupo interno de trabajo administrativo y financiero"/>
    <s v="Luz Mary Hernández Villadiego"/>
    <s v="Noviembre de 2022"/>
    <s v="NOVIEMBRE"/>
    <n v="2022"/>
    <m/>
    <m/>
    <s v="Acción correctiva y preventiva"/>
    <s v="Trabajar en conjunto con el Git de Tecnologías de la Información y las Telecomunicaciones para verificar que los bienes tecnológicos administrados se encuentren debidamente identificados con su placa correspondiente._x000d__x000a__x000d__x000a_Realizar la validación física de los bienes asignados a los funcionarios, los bienes instalados y en el almacén para verificar que se encuentren debidamente identificados con su placa correspondiente._x000d__x000a_"/>
    <s v="16/03/2023"/>
    <s v="31/10/2023"/>
    <m/>
    <s v="_x000a__x000a_16/03/2023 El 27/02/2023: Mediante correo electrónico la OCI, requirió a la Coordinadora del GIT-Administrativo y Financiero que la NO Conformidad 3933, a la fecha, se encontraba “Abierta Sin Plan” y por consiguiente, se requería la suscripción del plan de mejoramiento._x000d__x000a__x000d__x000a_El 15/03/2023: Mediante correo electrónico la Coordinadora del GIT-Administrativo y Financiero, remite el plan propuesto para la NC 3930._x000d__x000a_ (Luz Mary Hernández Villadiego)_x000a__x000a_14/06/2023 El 09/06/2023, se envió correo electrónico al GIT-Administrativo y Financiero, solicitándoles informar, sí en la actualidad, se encuentra soportada alguna gestión sobre la No Conformidad No. 3933, originada en a la auditoría al inventario de los bienes muebles de la Entidad frente a los sistemas de información, con radicado No. 20221020151533 del 7 de diciembre de 2022. Lo presente, teniendo en cuenta que en la actualidad el avance sobre las dos (2) acciones propuestas (PMP), figura en (0%). (Luz Mary Hernández Villadiego)_x000a__x000a_21/06/2023 La Oficina de Control Interno, recibió por parte del GIT Administrativo y Financiero Correo electrónico del 20/06/2023, en el cual informan y adjuntan cuatro (4) soportes, relacionados con las actividades realizadas para la gestión correspondiente al proceso de cambio de placas de los bienes tecnológicos de la Agencia con un proceso de avance del 60% teniendo en cuenta que este proceso se realizó con los bienes en bodega inicialmente y los demás se han venido cambiando de acuerdo con la demanda ya que no todos los funcionarios se encuentran disponibles._x000d__x000a_Adicionalmente informan que “Con respecto al punto 2. “Realizar la validación física de los bienes asignados a los funcionarios, los bienes instalados y en el almacén para verificar que se encuentren debidamente identificados con su placa correspondiente.” Esta actividad tiene como soporte el cronograma presentado en el Comité de inventarios No 14 adjunto al correo donde se realizará la validación de los bienes plaqueteados y asignados a los funcionarios junto con los demás bienes instalados con fecha de entrega del 15 de diciembre de 2023, de igual manera este proceso ya tiene un avance de 20% teniendo en cuenta que también se han realizado las validaciones de los inventarios según demanda”. La OCI, recibe como soporte, lo siguiente: _x000d__x000a_-_x0009_Cronograma toma de inventario vigencia 2023_x000d__x000a_-_x0009_Correo electrónico del 05/01/2023- Impresión de placas y toma de inventario Sistemas._x000d__x000a_-_x0009_Jornada de inventario- Reunión de Microsoft Teams-29/05/2023_x000d__x000a_-_x0009_Actualización de un incidente RV: Solicitud de Banner informativo - Servicios Generales_x000d__x000a_ (Luz Mary Hernández Villadiego)_x000a__x000a_17/07/2023 EL 21/06/2023, mediante correo electrónico el GIT-Administrativo y Financiero, envió evidencias correspondiente a las actividades realizadas para la gestión referente con el proceso de cambio de placas de los bienes tecnológicos de la Agencia, a su vez precisó que &quot; el proceso de avance era del 60% teniendo en cuenta que este proceso se realizó con los bienes de bodega  inicialmente y los demas se han venido cambiando de acuerdo con la demanda...(...)&quot;._x000d__x000a__x000d__x000a_Con respecto a la segunda acción propuesta, se precisó lo siguiente &quot;Realizar la validación de los bienes asignados a los funcionario, los bieners instalados y en el almacen para verificar que se encuentren debidamente identificados con su placa correspondeinte&quot; Aportan como soporte cronograma presentado al Comité de inventario No. 14, asu vez adjuntaron otros soportes  adicionales con la gestión realizada y precisan que que sobre el proceso se tiene un avance del 20%.  (Luz Mary Hernández Villadiego)_x000a__x000a_16/11/2023 El 09/11/2023: La OCI, mediante correo electrónico, requirió a Servicios Generales, soportes de las gestiones ofrecidas sobre la NO Conformidad, para lo cual aportaron evidencias, relacionadas con la jornada presencial de cambio de placas en bienes tecnológicos que se encuentren dañadas o borradas. La actividad se realizó el día miércoles 01/11/2023 y dirigida a funcionarios y contratistas de la entidad. Por consiguiente, teniendo en cuenta el cumplimiento de las dos (2) acciones definidas, se procede con el cierre. (Luz Mary Hernández Villadiego)"/>
    <n v="1"/>
    <x v="2"/>
    <m/>
    <n v="11"/>
    <n v="2023"/>
    <d v="2022-12-07T00:00:00"/>
    <n v="558"/>
    <s v="Auditoría Interna"/>
    <s v="https://anionline.sharepoint.com/:f:/s/PMPMotor/ElEwA2VREO5Bl_lweERlX6oBa6aCz6p_0la4kQNwymbOqA?e=y6fOly"/>
  </r>
  <r>
    <n v="3934"/>
    <n v="11"/>
    <x v="9"/>
    <s v="PRÓRROGA EFECTUADA DE MANERA NO ESCRITA PARA LA POSESIÓN DEL FUNCIONARIO PÚBLICO DE CARRERA ADMINISTRATIVA, NOMBRADO EN PERIODO DE PRUEBA CUYO NO. DE IDENTIFICACIÓN TERMINA EN XXXXX843: _x000a__x000a_La Oficina de Control Interno evidenció que mediante radicado No. 20224090978772 del 1 de septiembre de 2022 el funcionario aceptó el nombramiento en el empleo EXPERTO Código G3 Grado 07 y solicitó que se prorrogara la posesión hasta el 16 de septiembre de 2022. Sin embargo, se evidenció que la posesión del funcionario público de Carrera Administrativa en periodo de prueba se efectuó hasta el 19 de septiembre de 2022, por nueva solicitud de prórroga elevada por el funcionario vía telefónica y no por escrito, como lo indicó el G.I.T. de Talento Humano en instancia de socialización del informe preliminar del seguimiento normativo. _x000a__x000a_Lo anterior contraría lo establecido en el Art. 2.2.5.1.742 del Decreto 1083 de 2015, debido a que el término se prorrogó sin que se efectuara de manera escrita para efectos del nombramiento del funcionario público de carrera administrativa."/>
    <s v="Incumplimiento normativo"/>
    <s v="Incumplimiento para la posesión de funcionarios"/>
    <s v="Seguimiento normativo Circular 010 de 2020 CNSC y Directiva 015 de 2022 PGN"/>
    <s v="Jurídico"/>
    <s v="GESTIÓN DEL TALENTO HUMANO"/>
    <x v="5"/>
    <s v="Grupo interno de trabajo de talento humano."/>
    <s v="Keiri Yulith Araújo Rodríguez"/>
    <s v="Diciembre de 2022"/>
    <s v="DICIEMBRE"/>
    <n v="2022"/>
    <n v="20231020207743"/>
    <s v="28 de diciembre de 2023"/>
    <s v="Acción correctiva y preventiva"/>
    <s v="1. Actualizar el procedimiento GETH-P-001 en el sentido de contemplar la posibilidad de prorrogas para posesión y describiendo como requisito la aceptación de la misma por escrito._x000d__x000a__x000d__x000a_2. Cada vez que un elegible solicité prorroga se debe elaborar oficio de aceptación o rechazo."/>
    <d v="2023-03-05T00:00:00"/>
    <d v="2023-10-05T00:00:00"/>
    <s v="_x000a__x000a_28/12/2023 De acuerdo con lo establecido en el informe de auditoría radicado bajo No. 20231020207743 del 28 de diciembre de 2023, se concluyó que, de lo verificado, la causa generadora de la No Conformidad, objeto de estudio desapareció, por cuanto se evidenció que la aceptación de las prórrogas solicitadas por los elegibles nombrados en empleos de carrera administrativa en la Entidad se realizaron por escrito, como lo indica el Artículo 2.2.5.1.742 del Decreto 1083 de 2015 y que no se observó repetición de la situación evidenciada en el anterior seguimiento normativo. Por lo descrito, la Oficina de Control Interno declara efectivo el Plan de Mejoramiento propuesto para la No Conformidad No. 3934. (Keiri Yulith Araújo Rodríguez)"/>
    <s v="28/02/2023 Mediante correo electrónico solicité al G.I.T. de Talento Humano la remisión del Plan de Mejoramiento correspondiente. (Keiri Yulith Araújo Rodríguez)_x000a__x000a_21/03/2023 Mediante correo electrónico del 28/02/2023 solicité al Grupo Interno de Trabajo de Talento Humano la remisión del Plan de Mejoramiento por Procesos, toda vez que no ha sido remitido a la Oficina de Control Interno.  (Keiri Yulith Araújo Rodríguez)_x000a__x000a_3/05/2023 Mediante correo electrónico del  27/04/2023 el Grupo Interno de Trabajo de Talento Humano remitió el Plan de Mejoramiento por procesos para esta No Conformidad. (Keiri Yulith Araújo Rodríguez)_x000a__x000a_4/05/2023 Mediante correo electrónico del 4/05/2023 el Grupo Interno de Trabajo de Talento Humano, respecto de la actualización del procedimiento GETH-P-001, remitió a la OCI, como soporte documental, correo electrónico del 03/05/2032 remitido a planeación indicando: &quot;(...) Finalmente, se incluyó en la actividad No. 9 lo siguiente: “Si en el oficio de aceptación el aspirante nombrado solicita prórroga para posesión, la decisión se debe comunicar por escrito mediante oficio de salida debidamente radicado”. Lo anterior producto de la acción de mejora para la no conformidad No. 3934 de Control Interno.&quot; (Keiri Yulith Araújo Rodríguez)_x000a__x000a_31/05/2023 Mediante correo electrónico del 18/05/2023, el GIT de TH remitió vía correo electrónico el procedimiento denominado &quot;PROVISIÓN DE LOS CARGOS DE LA PLANTA DE PERSONAL DE LA ANI&quot;, actualizado. La versión del procedimiento 011, con fecha de actualización de fecha 12/05/2023. (Keiri Yulith Araújo Rodríguez)_x000a__x000a_28/07/2023 El 28 de julio de 2023, a través de correo el funcionario (Experto G3 - 6 )  del GIT de Talento Humano formuló inquietud sobre el porcentaje de cumplimiento reportado en el PMP, motivo por el cual a través de la herramienta Microsoft Teams se resolvió el planteamiento formulado y se estableció que ya fueron recibidos los documentos que soportan el cuplimiento de las unidades propuestas, concuyendo que el avance de cumplimiento corresponde al 100%_x000d__x000a__x000d__x000a_Esta información fue remitida vía correo electrónico en respuesta del planteamiento inicialmente formulado. (Keiri Yulith Araújo Rodríguez)"/>
    <n v="1"/>
    <x v="0"/>
    <s v="Efectiva"/>
    <n v="12"/>
    <n v="2023"/>
    <d v="2022-12-12T00:00:00"/>
    <n v="553"/>
    <s v="Seguimiento Normativo"/>
    <s v="https://anionline.sharepoint.com/:f:/s/PMPMotor/EpoHIZPgTKlEoOCRay-a3xQBguhiUTjX1WQ5bvhiCQH6mg?e=9Vettr"/>
  </r>
  <r>
    <n v="3935"/>
    <n v="12"/>
    <x v="9"/>
    <s v="FALTA DE ENTREGA DE REGISTROS E INFORMACIÓN NECESARIAS PARA LOGRAR EL OBJETIVO DEL SEGUIMIENTO NORMATIVO EN RELACIÓN CON EL REGISTRO PÚBLICO DE CARRERA ADMINISTRATIVA._x000a__x000a_Durante la etapa de ejecución del seguimiento normativo y con el fin de obtener la información requerida para la verificación del numeral 4 de la Circular 010 de 2020 de la Comisión Nacional del Servicio Civil, objeto del seguimiento normativo, la oficina de control interno, respecto del Registro Público de Carrera Administrativa, solicitó al Grupo Interno de Trabajo de Talento Humano “remitir todos los soportes documentales que hacen parte de la solicitud de la Entidad a la Comisión Nacional del Servicio Civil”, los cuales no fueron enviados. _x000a__x000a_Por lo anterior se precisa que no fue posible efectuar la verificación de la información para identificar si las solicitudes efectuadas por el Grupo Interno de Talento Humano a la Comisión Nacional del Servicio Civil se encuentran enmarcadas dentro del periodo del alcance del seguimiento normativo ni verificar si estas solicitudes cumplen con la normatividad aplicable en relación con las actualizaciones y cancelaciones en el Registro Público de Carrera Administrativa. _x000a__x000a_Lo anterior contraría lo establecido en los Artículos 2 y 7 de la Resolución 1478 de 2019."/>
    <s v="Incumplimiento normativo"/>
    <s v="Incumplimiento de una resolución interna"/>
    <s v="Seguimiento normativo Circular 010 de 2020 CNSC y Directiva 015 de 2022 PGN"/>
    <s v="Jurídico"/>
    <s v="GESTIÓN DEL TALENTO HUMANO"/>
    <x v="5"/>
    <s v="Grupo interno de trabajo de talento humano."/>
    <s v="Keiri Yulith Araújo Rodríguez"/>
    <s v="Diciembre de 2022"/>
    <s v="DICIEMBRE"/>
    <n v="2022"/>
    <n v="20231020207743"/>
    <s v="28/12/2023"/>
    <s v="Acción correctiva y preventiva"/>
    <s v="1. Solicitud de clave de SIMO 4,0 RPCA._x000d__x000a__x000d__x000a_2. Crear Carpeta Compartida con la documentación de cada trámite de registro que se ingrese a RPCA de la CNSC."/>
    <d v="2023-03-05T00:00:00"/>
    <d v="2023-04-05T00:00:00"/>
    <s v="_x000a__x000a_28/12/2023 De acuerdo con lo evidenciado durante el ejercicio de seguimiento normativo adelantado a lo establecido en la Circular 010 de 2020 y en la Directiva 015 de 2022, bajo radicado No. 20231020207743 del 28 de diciembre de 2023, se concluyó que i) la causa generadora de la No Conformidad, objeto de estudio desapareció, por cuanto se obtuvo la ilustración completa de la información por parte del Grupo Interno de Trabajo de Talento Humano, cumpliendo así lo establecido en los Artículos 2 y 7 de la Resolución 1478 de 201994 y ii) que no se evidenció repetición de la situación evidenciada en el anterior seguimiento normativo._x000d__x000a_Así las cosas, con posterioridad a la verificación realizada, se declara efectivo el Plan de Mejoramiento propuesto para la No Conformidad No. 3935. (Keiri Yulith Araújo Rodríguez)"/>
    <s v="28/02/2023 Mediante correo electrónico solicité al G.I.T. de Talento Humano la remisión del Plan de Mejoramiento correspondiente. (Keiri Yulith Araújo Rodríguez)_x000a__x000a_21/03/2023 Mediante correo electrónico del 28/02/2023 solicité al Grupo Interno de Trabajo de Talento Humano la remisión del Plan de Mejoramiento por Procesos, toda vez que no ha sido remitido a la Oficina de Control Interno. (Keiri Yulith Araújo Rodríguez)_x000a__x000a_3/05/2023 Mediante correo electrónico del 27/04/2023 el Grupo Interno de Trabajo de Talento Humano remitió el Plan de Mejoramiento para la No Conformidad. (Keiri Yulith Araújo Rodríguez)_x000a__x000a_4/05/2023 Mediante correo electrónico el GIT de TH remitió i) correo electrónico del 3/11/2022, mediante el cual la CNSC - BNLE, informó que se encuentra activo el usuario y la contraseña para la coordinadora del GIT de TH y ii) enlace en el que se evidencia el cargude de los documentos de Radicación de novedades en el Registro Público de Carrera Administrativa RPCA para el año 2023. (Keiri Yulith Araújo Rodríguez)"/>
    <n v="1"/>
    <x v="0"/>
    <s v="Efectiva"/>
    <n v="12"/>
    <n v="2023"/>
    <d v="2022-12-12T00:00:00"/>
    <n v="553"/>
    <s v="Seguimiento Normativo"/>
    <s v="https://anionline.sharepoint.com/:f:/s/PMPMotor/EsmrFlwnsClPjz-kJw_ueFwB3lH1e2IuzNBM_kph8OKUrQ?e=Sk9oQs"/>
  </r>
  <r>
    <n v="3936"/>
    <n v="13"/>
    <x v="9"/>
    <s v="Se evidencia que, en el Grupo Interno de Trabajo de Defensa Judicial, en general no existen controles que garanticen el registro y cargue de información de los procesos judiciales en el Sistema Único de Gestión e Información Litigiosa del Estado – eKOGUI, en lo que se refiere a la actualización e incorporación de las actuaciones y las piezas procesales dentro del trámite de los procesos judiciales en que la Entidad actúa en calidad de demandante o demandada. "/>
    <s v="Deficiencias en el registro de información en herramientas de seguimiento o de apoyo a la gestión"/>
    <s v="Deficiencias en la implementación del ekogui"/>
    <s v="Auditoría a los Procesos judiciales radicados en el Sistema eKOGUI, cuando la Entidad actúa en calidad de demandante o demandada. Período 1° de enero de 2019 al 31 de agosto de 2022"/>
    <s v="Jurídico"/>
    <s v="GESTIÓN JURÍDICA"/>
    <x v="1"/>
    <s v="Grupo interno de trabajo de defensa judicial"/>
    <s v="Aurora Andrea Reyes Saavedra"/>
    <s v="Diciembre de 2022"/>
    <s v="DICIEMBRE"/>
    <n v="2022"/>
    <m/>
    <m/>
    <s v="Acción preventiva"/>
    <s v="Mediante Memorando No. 20237010055203 del 14 de abril de 2023 se remitió la formulación de las acciones de mejoramiento por parte del GIT de Defensa Judicial de la ANI al igual que su reformulación en el tiempo de cumplimiento, emitiéndose respuesta por la OCI mediante radicado No. 20231020058893 del 21 de abril de 2023:_x000d__x000a_1._x0009_Designar al administrador del sistema fecha límite de cumplimiento ( 30/03/2023)_x000d__x000a_2._x0009_Actualizar procedimiento del SIG para procesos judiciales, estableciendo la obligación de registro en formato GEJU-F-010 y actualización del sistema en plazo máximo de 5 días luego de surtida la actuación judicial fecha límite de cumplimiento (30/06/2023)._x000d__x000a_3._x0009_Realizar validación de actualización del sistema fecha límite de cumplimiento (30/08/2023)_x000d__x000a_"/>
    <d v="2023-02-05T00:00:00"/>
    <d v="2024-12-31T00:00:00"/>
    <m/>
    <s v="12/04/2023 Mediante memorando No. 20237010049553 del 30 de marzo de 2023 el GIT de Defensa Judicial realizó solicitó plazo hasta el 14 de abril de 2023 para la reformulación del plan. Mediante memorando 20231020050563 del 3 de abril la OCI da viabilidad a la solicitud y se actualiza el plan de mejoramiento. (Aurora Andrea Reyes Saavedra)_x000a__x000a_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_x000a__x000a_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_x000a_En este sentido de las 3 acciones planteadas -para superar la causa de la NC- cada una con un peso porcentual del 33.33%, se observa hasta este corte un avance del 33.33 %._x000a__x000a_ (Aurora Andrea Reyes Saavedra)_x000a__x000a_13/07/2023 A través de correo electrónico del 26 de junio de 2023,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936 Terminación 30 junio 2023”._x000a__x000a_Mediante Memorando 20237010096723 del 1° de julio de 2023, el Coordinador del Grupo Interno de Trabajo de Defensa Judicial, solicitó ampliación del plazo de terminación del Plan de Mejoramiento formulado en la NC 3936: Solicitud de prórroga. En virtud de lo expuesto, se solicita se autorice la prórroga para el cumplimiento de este PM hasta el día 30 de noviembre de 2023, para la actualización de procedimiento y hasta el 30 de septiembre de 2023, para la validación de procesos por abogado._x000a__x000a_A través de correo electrónico del 5 de julio de 2023, se le informó: “(…) de acuerdo con lo solicitado en relación con la ampliación de plazo hasta el 30 de septiembre y, para el cumplimiento de los planes formulados en las No conformidades 3036 (…) del Plan de Mejoramiento por Procesos, se concede la ampliación de los plazos y se harán los ajustes pertinentes en el PMP. Es preciso tener en cuenta que, esa Dependencia asumirá los riesgos derivados de la solicitud”._x000a_ (Martha Guzmán León)_x000a__x000a_13/07/2023 Doy alcance al seguimiento anterior, en el sentido que, mediante correo electrónico del 26 de junio de 2023, se le recordó al Coordinador del Grupo Interno de Trabajo  de Defensa Judicial, la fecha de vencimiento de la No conformidad 3936 asociada al Informe de Auditoría a los Procesos judiciales radicados en el Sistema eKOGUI, cuando la Entidad actúa en calidad de demandante o demandada. Período 1° de enero de 2019 al 31 de agosto de 2022; no como allí aparece.  (Martha Guzmán León)_x000a__x000a_13/07/2023 Mediante correo electrónico el auditor solicita la modificación de la fecha de terminación para el 30 de noviembre de 2023, teniendo en cuenta el memorando 2023-701-0096723 del 1 de julio hasta el 30 de noviembre de 2023. (Juan Diego Toro Bautista)_x000a__x000a_10/11/2023 Mediante correo electrónico el 30 de octubre del 2023, le recordé al Coordinador del Grupo Interno de Trabajo de Defensa Judicial, las fechas de terminación y cumplimiento de los planes de mejoramiento formulados, asociado a la Auditoria a los procesos judiciales radicados en el Sistema eKOGUI, cuando la entidad actúa en calidad de demandante o demandado: No conformidad 3936 Terminación 30 noviembre 2023.  (Martha Guzmán León)_x000a__x000a_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_x000a__x000a_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la próxima Auditoría a los Procesos judiciales radicados en el Sistema eKOGUI, cuando la Entidad actúa en calidad de demandante o demandada._x000a__x000a_“(…)_x000a_1. NC 3936 AM 2 Correo remisión para revisión GEJU-P- Radicado 2023701014714300009 30 de noviembre de 2023._x000a_2. NC 3936 AM3 Correo conciliación ekogui y geju – Radicado:  2023701014714300014 del 30 de noviembre._x000a_3. NC 3936 AM 2 Correo remisión para revisión GEJU-P-Radicado:   2023701014714300015 del 3º0 de noviembre de 2023. _x000a__x000a_ACCIONES DE MEJORAMIENTO:_x000a_La acción de mejoramiento 1 de esta NC se encuentra cumplida, sólo queda pendiente de cumplimiento las siguientes:_x000a_AM2: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_x000a_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_x000a__x000a_AMPLIACIÓN DEL PLAZO:_x000a__x000a_Teniendo en cuenta lo anterior y los cambios de Coordinador del GIT Defensa Judicial y la vicepresidente Jurídica que se han presentado, a efectos de dar cumplimiento al Plan de Mejoramiento por Procesos se solicita aprobar como nueva fecha el 31 de marzo de 2024._x000a_AM3: Realizar validación de actualización del sistema fecha límite de cumplimiento._x000a_Estado: Cumplida. Se realizó la validación entre las bases de datos de GEJU-F-010 y Ekogui y ahora se debe ajustar las inconsistencias evidenciadas. Se remite el correo de análisis de las bases de datos. _x000a__x000a_ (Martha Guzmán León)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
    <n v="0.33"/>
    <x v="1"/>
    <m/>
    <m/>
    <m/>
    <s v="14/12/2022"/>
    <n v="551"/>
    <s v="Auditoría Interna"/>
    <s v="https://anionline.sharepoint.com/:f:/s/PMPMotor/EsyOymdZdwRCrW9TDAgkrN4B_Z7aqB7y9nvjnOBRz4n2eg?e=adUxCU"/>
  </r>
  <r>
    <n v="3937"/>
    <n v="14"/>
    <x v="9"/>
    <s v="1._x0009_Se evidenciaron incumplimientos reiterativos en un 34%, a los términos de respuesta establecidos en el artículo 14 del Código de Procedimiento Administrativo y de lo Contencioso Administrativo (Ley 1437 de 2011, modificado por la Ley 1755 de 2015), respecto a la atención ofrecida a las PQRS."/>
    <s v="Deficiencias en gestión institucional y/o interinstitucional"/>
    <s v="Respuestas a los requerimientos inoportunos, defectuosos y extemporáneos."/>
    <s v="Informe de evaluación en el marco de la atención al ciudadano y en particular sobre Derechos de Peticiones, Quejas, Reclamos y Sugerencias – Primer semestre 2022."/>
    <s v="Administrativo"/>
    <s v="TRANSPARENCIA, PARTICIPACIÓN, SERVICIO AL CIUDADANO Y COMUNICACIÓN"/>
    <x v="3"/>
    <s v="TODAS LAS VICEPRESIDENCIAS (Excepto VGCorp)"/>
    <s v="Luz Mary Hernández Villadiego"/>
    <s v="Noviembre de 2022"/>
    <s v="NOVIEMBRE"/>
    <n v="2022"/>
    <m/>
    <m/>
    <s v="Acción correctiva y preventiva"/>
    <s v="1._x0009_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_x000a_2._x0009_A partir del mes de febrero, se harán revisiones periódicas con los equipos de trabajo de la VGCON para identificar el estado de las solicitudes en curso. _x000d__x000a_3._x0009_Socialización ante el vicepresidente de su estado para implementar las medidas correspondientes según lo analizado a partir de los reportes periódicos que se indicaron en el punto anterior._x000d__x000a_"/>
    <s v="16/03/2023"/>
    <s v="31/12/2023"/>
    <m/>
    <s v="_x000a__x000a_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_x000a__x000a_16/03/2023 El 13/03/2023: La Vicepresidencia de Gestión Contractual, mediante correo electrónico, comunica las tres (3) medidas adoptadas y propuso la realización de una mesa de trabajo. (Luz Mary Hernández Villadiego)_x000a__x000a_27/03/2023 El 27/03/2023: La Vecepresidencia de Gestión Contractual, realizó alcance sobre las tres (3)nacciones prpuesta y lo referente con la fecha de cumplimiento para cada accón. Lo presente teniendo en cuenta con una precisión efectuada por OCI._x000a__x000a_Mediante memorando Rad. 20231020045953 del 24/03/2023, la OCI, requirió a la VP de Estructuración se incluir las fechas de cumplimiento para cada una de las acciones propuestas en el citado plan de mejoramiento.   (Luz Mary Hernández Villadiego)_x000a__x000a_12/05/2023 Mediante correo electrónico del 25/04/2023, el GIT-Jurídica, informa de manera soportada las acciones de mejora realizadas, para lo cual indicó, que:_x000a_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_x000a_Se recibió soporte (archivo Excel) del cargue de toda la información de los contratos de Prestación de Servicios con persona natural en la Plataforma SIGEP II._x000a_Adicionalmente, se comunicó que dentro del cargue de la información en la Plataforma SIGEP II, se encuentran los tres contratos (VAF-265-2022, VJ-439-2022 y VJ-483-2022)   objeto del hallazgo. (Soporte evidenciado)._x000a_ (Luz Mary Hernández Villadiego)_x000a__x000a_17/07/2023 En correo electrónico del 28/06/2023, el Equipo de Ateción al Ciudadano, requirió a la OCI, &quot;ajustar el espacio de responsables, en el entendido de puntualizar las Vicepresidencias responsables y excluir o puntualizar que la  Vicepresidencia de Gestión Corporativa, no presentón situaciones ni novedades que originaran dicha no conformidad...(...)&quot;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6/08/2023 En correo electrónico del 10/08/2023, la Vicepresidencia de Gesti´pon Corporativa, informó y soportó los enlaces de las comunicaciones que fueron reportadas en su momento, sin respuesta. Por consiguiente talento Humano realizó el ajuste pertinente.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9/10/2023 La presente NO Conformidad (3937), se unifica con la NO Conformidad (3956), teniendo en cuenta que es recurrente en cada periodo evaluado y su origen es el mismo.  (Luz Mary Hernández Villadiego)"/>
    <n v="1"/>
    <x v="2"/>
    <m/>
    <n v="10"/>
    <n v="2023"/>
    <s v="15/12/2022"/>
    <n v="550"/>
    <s v="Seguimiento Normativo"/>
    <s v="https://anionline.sharepoint.com/:f:/s/PMPMotor/EladSLf7oVlMg2s2HbDHZFoBGKKFZWo4tfCYjlsABhLLSA?e=6tcl7d"/>
  </r>
  <r>
    <n v="3938"/>
    <n v="15"/>
    <x v="9"/>
    <s v="2._x0009_Se evidenció ausencia de respuesta a solicitudes, incumpliendo lo establecido en el art. 14 de la Ley 1437 de 2011, que, en el consolidado del primer semestre de 2022, representa el 10%, del total de la muestra auditada (353) registros."/>
    <s v="Deficiencias en gestión institucional y/o interinstitucional"/>
    <s v="Respuestas a los requerimientos inoportunos, defectuosos y extemporáneos."/>
    <s v="Informe de evaluación en el marco de la atención al ciudadano y en particular sobre Derechos de Peticiones, Quejas, Reclamos y Sugerencias – Primer semestre 2022."/>
    <s v="Administrativo"/>
    <s v="TRANSPARENCIA, PARTICIPACIÓN, SERVICIO AL CIUDADANO Y COMUNICACIÓN"/>
    <x v="3"/>
    <s v="TODAS LAS VICEPRESIDENCIAS"/>
    <s v="Luz Mary Hernández Villadiego"/>
    <s v="Noviembre de 2022"/>
    <s v="NOVIEMBRE"/>
    <n v="2022"/>
    <m/>
    <m/>
    <s v="Acción correctiva y preventiva"/>
    <s v="Mediante Memorando Rad. 20236010003443 del 11/01/2023, la Vicepresidencia de Planeación, Riesgos y Entorno, envió el Plan de Mejoramiento por Proceso, señalando las cuatro (4) acciones de mejora, así:_x000d__x000a_ Verificar semanalmente y emitir alerta a las Gerencias de la VPRE cuando se evidencien PQRS que se reportan fuera de termino en el ORFEO (cuando aplique)._x000d__x000a_Realizar seguimiento a la gestión de alertas de PQRS de cada gerencia, según la verificación mensual remitida por GIT Planeación._x000d__x000a_Realizar seguimiento trimestral a las alertas preliminares preventivas emitidas por parte de la OCI_x000d__x000a_(Cuando aplique). _x000d__x000a_Presentar Informe de manera trimestral a la vicepresidente de la VPRE, con el estado de las PQRS y requerimientos de Entes de control._x000d__x000a_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_x000a_1._x0009_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_x000a_2._x0009_A partir del mes de febrero, se harán revisiones periódicas con los equipos de trabajo de la VGCON para identificar el estado de las solicitudes en curso._x000d__x000a_3._x0009_Socialización ante el vicepresidente de su estado para implementar las medidas correspondientes según lo analizado a partir de los reportes periódicos que se indicaron en el punto anterior._x000d__x000a_Y se propuso generar una mesa de trabajo con la Oficina de Control Interno con el ánimo de socializar estas medidas y contar con sus aportes frente a las mismas._x000d__x000a__x000d__x000a_El 17/03/2023: Se realizó reunión con dos (2) integrantes de atención al ciudadano, a fin de analizar lo referente con as NO Conformidades propias de la VP Gestión Corporativa. _x000d__x000a__x000d__x000a_El 17/03/2023, en correo electrónico, la VP Gestión Corporativa aportó el formato con las acciones correctivas._x000d__x000a_-_x0009_Adelantar sensibilización a los servidores de la VGCOR frente al trámite de PQRS, haciendo un especial énfasis en la adecuada gestión de comunicaciones en el Sistema de Gestión Documental ORFEO._x000d__x000a_-_x0009_Realizar seguimiento semanal al trámite de las PQRS de la VGCOR por medio del Sistema Gestión Documental ORFEO._x000d__x000a__x000d__x000a_Mediante memorando rad. 20232000042393 del 17/03/2023, la Vicepresidencia de Estructuración presenta tres (3) medidas preventivas; así:_x000d__x000a__x000d__x000a_1._x0009_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_x000a__x000d__x000a_2._x0009_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_x000a__x000d__x000a_3._x0009_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_x000a__x000d__x000a_"/>
    <s v="27/03/2023"/>
    <s v="30/12/2023"/>
    <m/>
    <s v="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_x000a__x000a_16/03/2023 El 13/03/2023: La Vicepresidencia de Gestión Contractual, mediante correo electrónico, comunica las tres (3) medidas adoptadas y propuso la realización de una mesa de trabajo. (Luz Mary Hernández Villadiego)_x000a__x000a_16/03/2023 El 13/03/2023: La Vicepresidencia de Gestión Contractual, mediante correo electrónico, comunica las tres (3) medidas adoptadas y propuso la realización de una mesa de trabajo. (Luz Mary Hernández Villadiego)_x000a__x000a_27/03/2023  (Luz Mary Hernández Villadiego)_x000a__x000a_27/03/2023 En correo del 27/03/2023, la VP Planeación, realizó una aclaración sobre las acciones propuestas por esa dependencia, Mediante Memorando Rad. 20236010003443 del 11/01/2023, la Vicepresidencia de Planeación, Riesgos y Entorno, envió el Plan de Mejoramiento por Proceso, señalando las cuatro (4) acciones de mejora, así:_x000a_ Verificar semanalmente y emitir alerta a las Gerencias de la VPRE cuando se evidencien PQRS que se reportan fuera de termino en el ORFEO (cuando aplique)._x000a_Realizar seguimiento a la gestión de alertas de PQRS de cada gerencia, según la verificación mensual remitida por GIT Planeación._x000a_Realizar seguimiento trimestral a las alertas preliminares preventivas emitidas por parte de la OCI_x000a_(Cuando aplique).    (Luz Mary Hernández Villadiego)_x000a__x000a_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_x000a_1._x0009_Con los colaboradores que apoyan a las gerencias de la Vicepresidencia en las labores administrativas se inició el_x000a_seguimiento semanal a las PQR, para evitar que se incumpla el término de respuesta._x000a_2._x0009_Solicitar capacitación en el manejo del sistema ORFEO para los colaboradores de la Vicepresidencia Ejecutiva_x000a_3._x0009_Socializar la Resolución 20214000021385 del 29 de diciembre de 2022 al interior de la Vicepresidencia Ejecutiva_x000a_4._x0009_Solicitar capacitación en la Resolución 20214000021385 del 29 de diciembre de 2022 para los colaboradores de la Vicepresidencia Ejecutiva._x000a_ (Luz Mary Hernández Villadiego)_x000a__x000a_17/07/2023 En correo electrónico del 30/03/2023, el Equipo de Servicio al Ciudadano, comunica el plan de mejoramiento, detallando dos (2) de las acciones propuesta. Adelantar sensibilización a los servidores de la VGCOR frente al trámite de PQRS, haciendo un especial énfasis en la adecuada gestión de comunicaciones en el Sistema de Gestión Documental ORFEO._x000a_Realizar seguimiento semanal al trámite de las PQRS de la VGCOR por medio del Sistema Gestión Documental ORFEO. Las fechas de cumplimiento señaladas vencen en junio de 2023._x000a_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6/08/2023 El 10/08/2023, la Vicepresidencia de Gestión Corporativa, envió soportes de las gestiones realizadas , y las cuales hacen referencia con: Seguimientos semanales y capacitación documental- Orfeo.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4/09/2023 Mediante correo electrónico del 10/08/2023, el Equipo de Atención al ciudadano, aportó evidencias referentes con el seguimiento semanal a la VGCOR y sensibilizaciones en manejo de ORFEO realizadas. (Luz Mary Hernández Villadiego)_x000a__x000a_14/09/2023 Mediante correo electrónico del 12/09/2023, la vicepresidencia de Estructuración informó y aportó soportes de las siguientes gestiones realizadas; así: _x000d__x000a_1._x0009_Correo de la vicepresidencia informando sobre &quot;amables recordatorios&quot;_x000d__x000a_2._x0009_Soporte amable recordatorio congreso_x000d__x000a_3._x0009_Soporte amable recordatorio ente de control_x000d__x000a_4._x0009_Soporte amable recordatorio pqrs_x000d__x000a_5._x0009_Reunión de capacitación. _x000d__x000a_ (Luz Mary Hernández Villadiego)_x000a__x000a_9/10/2023 La presente NO Conformidad (3938), se unifica con la NO Conformidad (3957), teniendo en cuenta que es recurrente en cada periodo evaluado y su origen es el mismo.  (Luz Mary Hernández Villadiego)"/>
    <n v="1"/>
    <x v="2"/>
    <m/>
    <n v="10"/>
    <n v="2023"/>
    <s v="16/12/2022"/>
    <n v="549"/>
    <s v="Seguimiento Normativo"/>
    <s v="https://anionline.sharepoint.com/:f:/s/PMPMotor/EteSqvgZ8o9NrDp0Rj0OE9kB9aiV5ohT6Nuh1g8KbwlkVQ?e=bfMyjO"/>
  </r>
  <r>
    <n v="3939"/>
    <n v="16"/>
    <x v="9"/>
    <s v="3._x0009_En la muestra auditada, se evidenció en (30 eventos) que los traslados no se están efectuando dentro de los cinco (05) días hábiles siguientes a la recepción… (…) Por otra parte, se evidencia que se omite comunicarle al interesado acerca del traslado. Las citadas situaciones contravienen los lineamientos establecidos en la Resolución 20214000021385 del 29/12/2022."/>
    <s v="Deficiencias en gestión institucional y/o interinstitucional"/>
    <s v="Indebido tramite con las PQRS"/>
    <s v="Informe de evaluación en el marco de la atención al ciudadano y en particular sobre Derechos de Peticiones, Quejas, Reclamos y Sugerencias – Primer semestre 2022."/>
    <s v="Administrativo"/>
    <s v="TRANSPARENCIA, PARTICIPACIÓN, SERVICIO AL CIUDADANO Y COMUNICACIÓN"/>
    <x v="3"/>
    <s v="TODAS LAS VICEPRESIDENCIAS"/>
    <s v="Luz Mary Hernández Villadiego"/>
    <s v="Noviembre de 2022"/>
    <s v="NOVIEMBRE"/>
    <n v="2022"/>
    <m/>
    <m/>
    <s v="Acción correctiva y preventiva"/>
    <s v="Mediante Memorando Rad. 20236010003443 del 11/01/2023, la Vicepresidencia de Planeación, Riesgos y Entorno, envió el Plan de Mejoramiento por Proceso, señalando las cuatro (4) acciones de mejora, así:_x000d__x000a_ Verificar semanalmente y emitir alerta a las Gerencias de la VPRE cuando se evidencien PQRS que se reportan fuera de termino en el ORFEO (cuando aplique)._x000d__x000a_Realizar seguimiento a la gestión de alertas de PQRS de cada gerencia, según la verificación mensual remitida por GIT Planeación._x000d__x000a_Realizar seguimiento trimestral a las alertas preliminares preventivas emitidas por parte de la OCI_x000d__x000a_(Cuando aplique). _x000d__x000a_Presentar Informe de manera trimestral a la vicepresidente de la VPRE, con el estado de las PQRS y requerimientos de Entes de control._x000d__x000a_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_x000a_1._x0009_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_x000a_2._x0009_A partir del mes de febrero, se harán revisiones periódicas con los equipos de trabajo de la VGCON para identificar el estado de las solicitudes en curso._x000d__x000a_3._x0009_Socialización ante el vicepresidente de su estado para implementar las medidas correspondientes según lo analizado a partir de los reportes periódicos que se indicaron en el punto anterior._x000d__x000a_Y se propuso generar una mesa de trabajo con la Oficina de Control Interno con el ánimo de socializar estas medidas y contar con sus aportes frente a las mismas._x000d__x000a__x000d__x000a_El 17/03/2023: Se realizó reunión con dos (2) integrantes de atención al ciudadano, a fin de analizar lo referente con as NO Conformidades propias de la VP Gestión Corporativa. _x000d__x000a__x000d__x000a_-_x0009_Realizar seguimiento semanal al trámite de las PQRS de la VGCOR por medio del Sistema Gestión Documental ORFEO._x000d__x000a__x000d__x000a_Mediante memorando rad. 20232000042393 del 17/03/2023, la Vicepresidencia de Estructuración presenta tres (3) medidas preventivas; así:_x000d__x000a__x000d__x000a_1._x0009_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_x000a__x000d__x000a_2._x0009_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_x000a__x000d__x000a_3._x0009_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_x000a__x000d__x000a_"/>
    <s v="27/03/2023"/>
    <s v="30/12/2023"/>
    <m/>
    <s v="_x000a__x000a_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_x000a__x000a_27/03/2023 _x000d__x000a_El 27/03/2023: La Vecepresidencia de Gestión Contractual, realizó alcance sobre las tres (3)nacciones prpuesta y lo referente con la fecha de cumplimiento para cada accón. Lo presente teniendo en cuenta con una precisión efectuada por OCI._x000d__x000a__x000d__x000a_Mediante memorando Rad. 20231020045953 del 24/03/2023, la OCI, requirió a la VP de Estructuración se incluir las fechas de cumplimiento para cada una de las acciones propuestas en el citado plan de mejoramiento.   (Luz Mary Hernández Villadiego)_x000a__x000a_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_x000d__x000a_1._x0009_Con los colaboradores que apoyan a las gerencias de la Vicepresidencia en las labores administrativas se inició el seguimiento semanal a las PQR, para evitar que se incumpla el término de respuesta_x000d__x000a_2._x0009_Solicitar capacitación en el manejo del sistema ORFEO para los colaboradores de la Vicepresidencia Ejecutiva _x000d__x000a_3._x0009_Socializar la Resolución 20214000021385 del 29 de diciembre de 2022 al interior de la Vicepresidencia Ejecutiva_x000d__x000a_4._x0009_Solicitar capacitación en la Resolución 20214000021385 del 29 de diciembre de 2022 para los colaboradores de la Vicepresidencia Ejecutiva._x000d__x000a_ (Luz Mary Hernández Villadiego)_x000a__x000a_17/07/2023 En correo electrónico del 28/06/2023, el Equipo de Ateción al Ciudadano, requirió a la OCI, &quot;ajustar el espacio de responsables, en el entendido de puntualizar las Vicepresidencias responsables y excluir o puntualizar que la  Vicepresidencia de Gestión Corporativa, no presentón situaciones ni novedades que originaran dicha no conformidad...(...)&quot;._x000d__x000a__x000d__x000a_Sin embargó, esa dependencia, precisó lo siguiente: &quot; No obstante, lo anterior el Equipo de Servicio al Ciudadano, adelantó una actividad de socialización y sensibilización frente a la No Conformidad, por los canales de comunicación interna, por lo cual se solicita se tenga en cuaneta. Agrega a su vez que el 23-03-27 se socializó en el boletín ANI a un clic - Boletín # 016, la información de los traslados y asignaciones Internas de PQRS&quot;. Sobre este aspecto, la OCI, requirió se aportaran los soportes de las gestiones indicadas.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6/08/2023 En correo electrónico del 10/08/2023, la Vicepresidencia de Gestión Corporativa, solicitó excluirla de la presente NO Conformidad, por cuanto NO tiene injerencia en el tema.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9/10/2023 Se procede con el cierre de la presente NO Conformidad, teniendo en cuenta el cumplimiento y soportes de las acciones propuestas por cada dependencia involucrada en el tema.  (Luz Mary Hernández Villadiego)"/>
    <n v="1"/>
    <x v="2"/>
    <m/>
    <n v="10"/>
    <n v="2023"/>
    <s v="16/12/2022"/>
    <n v="549"/>
    <s v="Seguimiento Normativo"/>
    <s v="https://anionline.sharepoint.com/:f:/s/PMPMotor/Et6qKx_VYwxLiOqT-mK-ZAYBRn2XIrRIfGSbKOl9ERDt7g?e=Bnf5Iw"/>
  </r>
  <r>
    <n v="3940"/>
    <n v="17"/>
    <x v="9"/>
    <s v="Para la Interventoría técnica y operativa:_x0009_No se evidenció que la Interventoría entregue los informes bimestrales dentro del plazo contractual establecido de 5 días hábiles de cada segundo mes; sin embargo, esta es una de sus obligaciones contractuales, consignada en la cláusula 4.3 romanito (iii) del Contrato de Interventoría No. 801 de 2015, que fue modificada en la cláusula cuarta del otrosí N. 1 del 21 de marzo de 2017, según se cita a continuación:_x000d__x000a__x000d__x000a_“(…) CLAUSULA CUARTA: Modificar los numerales (ii) a (iv) de la cláusula 4.2 “Informes” del Contrato de Interventoría N. 801 de 2015, los cuales quedan de la siguiente manera: _x000d__x000a_(…)_x000d__x000a_(iii) Informes Bimestrales_x000d__x000a_El Interventor deberá presentar informes bimestrales de la gestión realizada dentro de los cinco (05) primeros días hábiles de cada Segundo Mes durante la ejecución del Contrato, sin perjuicio de los demás informes que le solicite la ANI. (…)”_x000d__x000a_"/>
    <s v="Retrasos o deficiencias en la entrega y/o aprobación de documentación contractual"/>
    <s v="En temas Administrativos"/>
    <s v="Informe de auditoría a la función pública de la Supervisión y de Interventoría"/>
    <s v="Administrativo"/>
    <s v="GESTIÓN CONTRACTUAL Y SEGUIMIENTO DE PROYECTOS DE INFRAESTRUCTURA DE TRANSPORTE"/>
    <x v="0"/>
    <s v="Aeropuerto Alfonso Bonilla - Cali"/>
    <s v="Adriana Barrios Rodríguez"/>
    <s v="Noviembre de 2022"/>
    <s v="NOVIEMBRE"/>
    <n v="2022"/>
    <m/>
    <m/>
    <s v="Acción correctiva y preventiva"/>
    <s v="1. Suscripción y legalización del otrosí No. 03 al contrato de interventoría, en el cual se modificó la fecha de entrega de los informes bimestrales._x000d__x000a__x000d__x000a_2. Cumplimiento de los plazos previstos para la entrega de los informes bimestrales de acuerdo con lo establecido en el otrosí No. 03._x000d__x000a_"/>
    <s v="22/03/2023"/>
    <s v="31/01/2024"/>
    <m/>
    <s v="06/03/2023 Mediante correo electrónico se reiteró remisión a la Oficina de Control Interno de plan de mejoramiento para superar la No Conformidad. (Adriana Barrios Rodríguez)_x000a__x000a_21/03/2023 Se evidenció que desde el Equipo de Coordinación y Seguimiento del Proyecto se han hecho reiteraciones mediante correo electrónico a la Interventoría Técnica y Operativa con relación a la formulación del plan de mejoramiento. (Adriana Barrios Rodríguez)_x000a__x000a_22/03/2023 Mediante comunicación con radicado ANI No. 20234090307332 del 17 de marzo de 2023 la Interventoría se pronunció respecto al plan de mejoramiento. Al respecto la Oficina de Control Interno, a través de la comunicación con radicado ANI No. 20231020094121 del 22 de marzo de 2023, hizo las siguientes observaciones:_x000a__x000a_1._x0009_Dado que se entiende que la modificación al contrato de Interventoría materializada a través del otrosí No. 03 es una acción de mejoramiento, se solicita allegar copia de dicho documento a esta Oficina._x000a__x000a_2._x0009_Lo informado por la Interventoría demuestra cumplimiento del plazo establecido en el otrosí No. 03 para un informe bimestral; por lo que, con el propósito de asegurar la efectividad de las acciones de mejoramiento, se considera necesario que la Interventoría demuestre el cumplimiento de dicho plazo para una muestra de diferentes informes bimestrales, reportando lo correspondiente a la Oficina de Control Interno. Esto podría ser para los informes previstos para la vigencia 2023. _x000a__x000a_A la espera del pronunciamiento de la Interventoría. Por el momento, se establece 31 de diciembre de 2023 como fecha de terminación del plan de mejoramiento._x000a_ (Adriana Barrios Rodríguez)_x000a__x000a_27/03/2023 Se corrige el número de radicado con el que la Oficina de Control Interno se pronunció ate la comunicación con radicado ANI No. 20234090307332 del 17 de marzo de 2023. El número es el 20231020099231 del 27 de marzo de 2023. (Adriana Barrios Rodríguez)_x000a__x000a_17/04/2023 Mediante memorando 20231020118201 del 13 de abril de 2023 se informó a la Supervisión el avance del plan de mejoramiento, el cual se encuentra al 50% teniendo en cuenta que la primera acción de mejoramiento se encuentra cumplida, se continuará con el seguimiento correspondiente a las fechas de entrega de informes mensuales durante la vigencia. (Adriana Barrios Rodríguez)_x000a__x000a_17/05/2023 La Supervisión del proyecto remitió el memorando 20233090068883 del 11 de mayo de 2023 en donde reportó la entrega del informe bimensual de enero y febrero de 2023 el 15 de marzo de 2023, por lo que se establece un avance adicional de 8,3%, lo cual fue informado a la Supervisión en el memorando de la OCI con radicado ANI N. 20231020070673 del 16 de mayo de 2023 (Adriana Barrios Rodríguez)_x000a__x000a_11/08/2023 Se recibió memorando de la Supervisión con radicado ANI N. 20233090102043 del 12 de julio de 2023 en donde se reportó un avance de 8,3% correspondiente al informe bimestral de marzo y abril de 2023, por lo que se comunicó a la Supervisión mediante radicado ANI N. 20231020106823 del 19 de julio de 2027 notificando que el nuevo avance del plan de mejoramiento es de 66,6% visto que el anterior era de 58,3%._x000d__x000a__x000d__x000a_ (Adriana Barrios Rodríguez)_x000a__x000a_27/09/2023 Se recibió memorando de la Supervisión con radicado ANI N. 20233090140653 del 19 de septiembre de 2023 en donde se reportó un avance de 8,3% correspondiente al informe bimestral de mayo y junio de 2023, por lo que se comunicó a la Supervisión mediante radicado ANI N. 20231020142493 del 21 de septiembre de 2023 notificando que el nuevo avance del plan de mejoramiento es de 74,9% visto que el anterior era de 66,6%. (Adriana Barrios Rodríguez)_x000a__x000a_17/11/2023 Se recibió memorando de la Supervisión con radicado ANI N. 20233090169063 del 10 de noviembre de 2023 en donde se reportó un avance de 8,3% correspondiente al informe bimestral de julio y agosto de 2023, por lo que se comunicó a la Supervisión mediante radicado ANI N. 20231020172303 del 17 de noviembre de 2023 notificando que el nuevo avance del plan de mejoramiento es de 83,2% visto que el anterior era de 74,9%. (Adriana Barrios Rodríguez)_x000a__x000a_13/12/2023  -Modificación de fecha- Una vez radicado el último seguimiento a la No Conformidad 3940 mediante memorando 20231020172303 del 17 de noviembre de 2023, se ve la necesidad de modificar el plazo de finalización de la No Conformidad 3940 para el 31 de enero de 2024, teniendo en cuenta que el plan de mejoramiento tiene pendiente la entrega según el plazo contractual de los informes de septiembre y octubre de 2023, y de noviembre y diciembre que tienen plazo para entregarlo hasta el 15 de enero de 2024. (Adriana Barrios Rodríguez)_x000a__x000a_3/05/2024 Mediante memorando con radicado ANI No. 20241020073833 del 02-05-2024 se solicitaron evidencias del cumplimiento del plan de mejoramiento. (Adriana Barrios Rodríguez)_x000a__x000a_31/05/2024 Mediante correo electrónico del 29-05-2024 se atendió solicitud realizada por la Oficina de Control Interno a través del memorando ANI No. 20241020073833 del 02-05-2024, remitiendo copia del otrosí No. 3 al contrato de Interventoría y copia de la comunicación con radicado ANI No. 20244090047262 del 15-01-2024, que demuestra que el informe bimestral No. 48 se radicó dentro del término contractual. Se establece cumplimiento del plan de mejoramiento. (Adriana Barrios Rodríguez)"/>
    <n v="1"/>
    <x v="2"/>
    <m/>
    <n v="5"/>
    <n v="2024"/>
    <d v="2022-12-07T00:00:00"/>
    <n v="558"/>
    <s v="Auditoría Interna a Proyectos"/>
    <s v="https://anionline.sharepoint.com/:f:/s/PMPMotor/Eh99LeB9g-NHvt0qNIInZMgBKNDhYcKys-qWwW-OwaFhOA?e=pA4YEb"/>
  </r>
  <r>
    <n v="3941"/>
    <n v="18"/>
    <x v="9"/>
    <s v="Para la Interventoría financiera:_x0009_No se evidenció que la interventoría entregue los informes mensuales dentro del plazo contractual establecido de los primeros 15 días calendario siguientes a cada corte; sin embargo, esta es una de sus obligaciones contractuales, consignada en la cláusula 3.1 del Contrato de Interventoría No. 503 de 2022, según se cita a continuación:_x000d__x000a__x000d__x000a_“(…) B. ETAPA DE SEGUIMIENTO_x000d__x000a_Presentar a la AGENCIA informe mensual según corresponda (Dentro de los 15 primeros días calendario siguientes a cada corte), sobre su gestión y la del Concesionario, que debe contener el análisis de los datos del proyecto, resumen de los ingresos de la Concesión en el período, resumen consolidado de los ingresos de la Concesión, revisión de las subcuentas y demás aspectos del patrimonio autónomo y encargo, conclusiones y recomendaciones; entre otros temas que permitan a la Entidad conocer la situación del proyecto aeroportuario. (…)”_x000d__x000a_"/>
    <s v="Retrasos o deficiencias en la entrega y/o aprobación de documentación contractual"/>
    <s v="En temas Administrativos"/>
    <s v="Informe de auditoría a la función pública de la Supervisión y de Interventoría asociadas al proyecto Aeropuerto Internacional Alfonso Bonilla Aragón de Palmira que sirve a Cali "/>
    <s v="Administrativo"/>
    <s v="GESTIÓN CONTRACTUAL Y SEGUIMIENTO DE PROYECTOS DE INFRAESTRUCTURA DE TRANSPORTE"/>
    <x v="0"/>
    <s v="Aeropuerto Alfonso Bonilla - Cali"/>
    <s v="Adriana Barrios Rodríguez"/>
    <s v="Noviembre de 2022"/>
    <s v="NOVIEMBRE"/>
    <n v="2022"/>
    <m/>
    <m/>
    <s v="Acción correctiva"/>
    <s v="Radicar dentro de los primeros 15 días de cada mes informes mensuales preliminares (que no contienen toda la información necesaria y que no ha pasado procesos de socialización con la ANI, pero que nos permite cumplir estrictamente con los tiempos de radicación), para posteriormente radicar informes mensuales definitivos que contengan todo lo necesario para ser útiles al proyecto."/>
    <s v="13/03/2023"/>
    <s v="30/12/2023"/>
    <m/>
    <s v="_x000a__x000a_06/03/2023 Mediante correo electrónico se reiteró remisión a la Oficina de Control Interno de plan de mejoramiento para superar la No Conformidad. (Adriana Barrios Rodríguez)_x000a__x000a_13/03/2023 Mediante correo electrónico la Interventoría Financiera remite propuesta de plan de mejoramiento con fecha 12-01-2023 como fecha de terminación. La Oficina de Control Interno recomienda extender la fecha de terminación a junio o diciembre de 2023; para así evidenciar en un futuro si las acciones de mejora perduraron en el tiempo y si estas fueron efectivas o no. Asimismo, se recomienda compartir mensualmente copia de los informes radicados, con el propósito de evidenciar avances en el plan de mejoramiento. Por el momento, se establece 31-03-2023 como fecha de terminación del plan de mejoramiento. (Adriana Barrios Rodríguez)_x000a__x000a_30/03/2023  -Modificación de fecha- Mediante correo electrónico del 28-03-2023 la Interventoría remitió versión definitiva del plan de mejoramiento, estableciendo 30-06-2023 como fecha de terminación del mismo. (Adriana Barrios Rodríguez)_x000a__x000a_17/05/2023 La Supervisión del proyecto remitió el memorando 20233090068883 del 11 de mayo de 2023 en donde reportó la entrega de los informes mensuales de los meses de enero y febrero de 2023 en las fechas contractuales establecidas, por lo que se establece un avance del 18%, lo cual fue informado a la Supervisión en el memorando de la OCI con radicado ANI N. 20231020070673 del 16 de mayo de 2023 (Adriana Barrios Rodríguez)_x000a__x000a_8/06/2023  -Modificación de fecha- Se modifica fecha de terminación del plan de mejoramiento a 30-12-2023, debido a que &quot;Según lo reportado por la Vicepresidencia de Gestión Contractual la interventoría financiera está liderando acciones para mejorar los tiempos de radicación de informes mensuales, por lo que, teniendo en cuenta que en 2023 se realizará seguimiento a la entrega de 11 informes mensuales dentro de los plazos contractuales establecidos&quot;, según lo informado en el memorando con radicado ANI No. 20231020070673 del 16-05-2023. (Adriana Barrios Rodríguez)_x000a__x000a_11/08/2023 Se recibió memorando de la Supervisión con radicado ANI N. 20233090102043 del 12 de julio de 2023 en donde se reportó un avance de 18,8% correspondiente a la entrega de los informes de marzo y abril de 2023, por lo que se comunicó a la Supervisión mediante radicado ANI N. 20231020106823 del 19 de julio de 2027 notificando que el nuevo avance del plan de mejoramiento es de 36,4% visto que el anterior era de 18%._x000d__x000a__x000d__x000a_ _x000d__x000a_ (Adriana Barrios Rodríguez)_x000a__x000a_27/09/2023 Se recibió memorando de la Supervisión con radicado ANI N. 20233090140653 del 19 de septiembre de 2023 en donde se reportó un avance de 18,18% correspondiente al informe bimestral de mayo y junio de 2023, por lo que se comunicó a la Supervisión mediante radicado ANI N. 20231020142493 del 21 de septiembre de 2023 notificando que el nuevo avance del plan de mejoramiento es de 54,58% visto que el anterior era de 36,4%. (Adriana Barrios Rodríguez)_x000a__x000a_17/11/2023 Se recibió memorando de la Supervisión con radicado ANI N. 20233090169063 del 10 de noviembre de 2023 en donde se reportó un avance de 18,18% correspondiente al informe bimestral de julio y agosto de 2023, por lo que se comunicó a la Supervisión mediante radicado ANI N. 20231020172303 del 17 de noviembre de 2023 notificando que el nuevo avance del plan de mejoramiento es de 72,76% visto que el anterior era de 54,58%._x000d__x000a_ (Adriana Barrios Rodríguez)_x000a__x000a_3/05/2024 Mediante memorando con radicado ANI No. 20241020073833 del 02-05-2024 se solicitaron evidencias del cumplimiento del plan de mejoramiento. (Adriana Barrios Rodríguez)_x000a__x000a_31/05/2024 Mediante correo electrónico del 29-05-2024 se atendió solicitud realizada por la Oficina de Control Interno a través del memorando ANI No. 20241020073833 del 02-05-2024, remitiendo copia de los informes correspondientes a octubre, noviembre y diciembre de 2023; sin embargo, no se evidencia fecha de entrega de la documentación a la ANI; por lo tanto, se hace la solicitud correspondiente al Equipo de Proyectos Aeroportuarios mediante correo electrónico. (Adriana Barrios Rodríguez)_x000a__x000a_31/05/2024 _x000d__x000a_Mediante correo electrónico se recibe copia de las comunicaciones con las que se radicaron los informes correspondientes a octubre, noviembre y diciembre de 2023 (20234091331972, 20234091461492, 20244090072302); evidenciando que los dos últimos informes se radicaron dentro del plazo contractual establecido en el otrosí No. 1 al contrato de interventoría, dentro de los 20 días hábiles de cada mes. Se establece cumplimiento del plan de mejoramiento y se tiene pendiente análisis de efectividad de las acciones ejecutadas. (Adriana Barrios Rodríguez)"/>
    <n v="1"/>
    <x v="2"/>
    <m/>
    <n v="5"/>
    <n v="2024"/>
    <d v="2022-12-07T00:00:00"/>
    <n v="558"/>
    <s v="Auditoría Interna a Proyectos"/>
    <s v="https://anionline.sharepoint.com/:f:/s/PMPMotor/ElMoD-_8FntCjlepPAT_vb0BvStgy1Ll5BmhUk6IUf7ESA?e=cFrkH8"/>
  </r>
  <r>
    <n v="3942"/>
    <n v="19"/>
    <x v="9"/>
    <s v="En la ejecución del convenio interadministrativo N. 24 de 2017 y sus siete (7) modificaciones contractuales, suscrito entre la ANI y la Financiera de Desarrollo Nacional con el objeto de estructurar una APP de Iniciativa Pública para el Corredor Férreo Dorada – Chiriguana, se evidenció un incumplimiento de lo reglado en el Parágrafo Segundo de la Clausula Segunda del otrosí N. 7, la cual indica que:_x000a_“(…) La entrega de los aportes que LA AGENCIA realizará para el desarrollo del Convenio durante los primeros 43 meses de ejecución del Convenio se hará en un solo desembolso mediante consignación realizada por LA AGENCIA a la cuenta bancaria que abrirá LA FINANCIERA para el manejo exclusivo de los recursos de este Convenio (…)” (subrayado y negrilla fuera de texto), _x000a_se encontró que este pago se certificó mediante dos giros, así: _x000a__x000a_-_x0009_Primer pago por $8.762.809.805 realizado el 22/01/2018. _x000a_-_x0009_Segundo pago por $11.294.324.623 realizado el 30/01/2018._x000a__x000a_Lo anterior, evidencia que la Agencia efectuó dos desembolsos en vez de uno, lo que es un incumplimiento de lo reglado en el Parágrafo Segundo de la Cláusula Segunda del Convenio N. 24 del 2017 y su Otrosí N. 7. "/>
    <s v="PROBLEMAS EN LA GESTIÓN CONTABLE Y FINANCIERA"/>
    <s v="Proyectos con diferencias significativas en saldos"/>
    <s v="Informe de auditoría a los procedimientos “Realización de estudios técnicos, legales y financieros orientados a la materialización de una asociación Publico Privada y Concesiones” (EPIT-P-006) e “Iniciativas privadas” (EPIT-P-002) con énfasis en concesiones del modo férreo."/>
    <s v="Financiero"/>
    <s v="ESTRUCTURACIÓN DE PROYECTOS DE INFRAESTRUCTURA DE TRANSPORTE"/>
    <x v="2"/>
    <s v="Vicepresidencia de Estructuración"/>
    <s v="Ricardo Mauricio Hernández Gómez"/>
    <s v="Diciembre de 2022"/>
    <s v="DICIEMBRE"/>
    <n v="2022"/>
    <m/>
    <m/>
    <s v="Acción preventiva"/>
    <s v="•_x0009_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 (70%)_x000a__x000a_•_x0009_El Gerente Férreo o quien se designe, realizará la verificación de la cláusula donde se describe el número de desembolsos antes de la suscripción de los convenios. (30%)_x000a_"/>
    <d v="2023-03-03T00:00:00"/>
    <s v="31/03/2024"/>
    <m/>
    <s v="_x000a__x000a_8/02/2023 Mediante correo electrónico del 08/02/2023 se solicitó a la Vicepresidencia de Estructuración remitir plan de mejoramiento. (Mary Alexandra Cuenca Noreña)_x000a__x000a_9/02/2023 Mediante correo electrónico del 09-02-2023 la Vicepresidencia de Estructuración informó a la Oficina de Control Interno: &quot;Teniendo en cuenta que se debe concertar previamente con el nuevo equipo encargado de la gerencia férrea los planes de mejoramiento daremos respuesta lo más pronto posible atendiendo las recomendaciones de la OCI.&quot; (Mary Alexandra Cuenca Noreña)_x000a__x000a_03/03/2023 Mediante memorando con radicado ANI No. 20232000032953 del 01-03-2023 la Vicepresidencia de Estructuración remitió plan de mejoramiento, así:_x000a__x000a_Unidades de Medida:_x000a__x000a_1. 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_x000a__x000a_2. El Gerente Férreo o quien se designe, realizará la verificación de la cláusula donde se describe el número de desembolsos antes de la suscripción de los convenios._x000a__x000a_Fecha de cumplimiento: Cada vez que se vaya a suscribir un convenio que involucre recursos._x000a__x000a_Por medio de memorando con radicado ANI No. 20231020033763 del 02-03-2023 la Oficina de Control Interno hizo las siguientes observaciones:_x000a__x000a_1. Se recomienda asignar pesos porcentuales a cada acción de mejoramiento._x000a__x000a_2. La fecha de cumplimiento debe ser una fecha real. Debido a que el plan de mejoramiento consiste en acciones periódicas que se ejecutarán en el futuro, se recomienda establecer una fecha de terminación en la cual se pueda verificar la ejecución y efectividad de dichas acciones._x000a__x000a_Se estableció 31-12-2023 como fecha tentativa de terminación mientras la Vicepresidencia de Estructuración atiende las observaciones de la Oficina de Control Interno. (Mary Alexandra Cuenca Noreña)_x000a__x000a_27/06/2023 Mediante correo electrónico de junio de 2023 se aclara la fecha de terminación para el 30 de agosto de 2023._x000a__x000a_30/08/2023 Mediante correo electrónico del 02/agosto/2023 se informó que dado el ajuste de fecha de finalización a 30/ago/23 solicitado por el responsable,  el vencimiento será durante el mes en curso y se solicitó el envío de los avances correspondientes a las Unidades de Mejora (Ricardo Mauricio Hernández Gómez)_x000a__x000a_4/09/2023  -Modificación de fecha- Mediante memorando con radicado ANI No. 20231020131473 del 04-09-2023 la Oficina de Control Interno se pronunció respecto a solicitud de prórroga para dar cumplimiento al plan de mejoramiento, recibida mediante memorando ANI No. 20232000129103 del 30-08-2023. (Ricardo Mauricio Hernández Gómez)_x000a__x000a_3/05/2024 Mediante memorando con radicado ANI No. 20241020073813 del 02-05-2024 se solicitaron evidencias del cumplimiento del plan de mejoramiento. (Ricardo Mauricio Hernández Gómez)_x000a__x000a_30/05/2024 Mediante correo electrónico del 29/05/2024 se reiteró solicitud hecha a través del memorando ANI No. 20241020073813 del 02-05-2024. (Ricardo Mauricio Hernández Gómez)_x000a__x000a_5/06/2024 La Oficina de Control Interno recibió la comunicación ANI No. 20242000093843 del 31-05-24, a través de la cual La Vicepresidencia de Estructuración demostró que con posterioridad al otrosí No. 7 del convenio No. 24 de 2017 se ha dado cumplimiento a los desembolsos establecidos en las modificaciones contractuales de dicho convenio, las cuales han tenido el visto bueno de la Gerencia Férrea de la Vicepresidencia de Estructuración (Acción de mejoramiento No. 2) y que se han verificado los desembolsos establecidos en las modificaciones contractuales a través de los reportes de tesorería de la ANI (Acción de mejoramiento No. 1), así:_x000d__x000a__x000d__x000a_“De acuerdo con el plan de mejoramiento estipulado, la Gerencia Férrea de la Vicepresidencia de Estructuración remite las evidencias de cumplimiento del plan de mejoramiento correspondientes a la no conformidad No. 3942, relacionada con el convenio 024 de 2017 para la estructuración del corredor férreo La Dorada – Chiriguaná, como se detallada a continuación:_x000d__x000a__x000d__x000a_Convenio 024 de 2017_x000d__x000a__x000d__x000a_1._x0009_El 11 de agosto de 2023 se firmó el Otrosí No. 9 del convenio que tenía como clausula un único pago de $ 1.406.917.365, y verificado el reporte de tesorería de la ANI se encuentra que efectivamente se hizo un solo desembolso por este valor el día 28 de agosto de 2023._x000d__x000a_2._x0009_El 25 de octubre de 2023 se firmó el Otrosí No. 10 que tenía como cláusula un único pago de $ 427.097.875, y verificado el reporte de tesorería de la ANI se encuentra que efectivamente se hizo un solo desembolso por este valor el día 9 de noviembre de 2023._x000d__x000a_3._x0009_El 18 de diciembre de 2023 se firmó el Otrosí No. 11 que tenía como clausula un único pago de $144.000.000, y verificado el reporte de tesorería de la ANI se encuentra que efectivamente se hizo un solo desembolso por este valor el día 28 de diciembre de 2023._x000d__x000a__x000d__x000a_Para verificación de lo anterior, se anexan los otrosíes firmados en el marco del convenio 024 de 2017 en el periodo comprendido entre el 3 de marzo de 2023 y el 31 de marzo de 2024, así como el reporte de tesorería de la Agencia.”_x000d__x000a__x000d__x000a_Se considera que las evidencias suministradas demuestran el cumplimiento al 100% del plan de mejoramiento para superar la no conformidad No. 3942. _x000d__x000a__x000d__x000a_Posteriormente, la Oficina de Control Interno llevará a cabo el análisis de efectividad de las acciones ejecutadas, con el fin de determinar la procedencia del cierre de la no conformidad No. 3942._x000d__x000a__x000d__x000a_Lo anterior se informó a través del memorando ANI No. 20241020095773 del 05-06-24. (Ricardo Mauricio Hernández Gómez)"/>
    <n v="1"/>
    <x v="2"/>
    <m/>
    <n v="6"/>
    <n v="2024"/>
    <d v="2022-12-14T00:00:00"/>
    <n v="551"/>
    <s v="Auditoría Interna a Proyectos"/>
    <s v="https://anionline.sharepoint.com/:f:/s/PMPMotor/EqVcnMSk6DFGvZgeS0b1KdEBP_RLCZNGGIt4URDCrGTXng?e=fEutRK"/>
  </r>
  <r>
    <n v="3943"/>
    <n v="20"/>
    <x v="9"/>
    <s v="El originador del proyecto de Iniciativa Privada Corredor Férreo Chiriguana - Dibulla radicó su propuesta a la Entidad mediante número ANI 20204091044942 del 21 de octubre de 2020, posterior a su radicación la Entidad emitió sus primeras observaciones mediante el comunicado con radicado ANI 202122000076871 del 17 de marzo de 2021, cinco (5) meses posteriores a su presentación por parte del originador. No obstante, En el Artículo 15 de la Ley 1508 de 2012, se regla un término de máximo tres meses para que la Entidad determine si el proyecto de Iniciativa Privada es de interés público o no para iniciar la evaluación de prefactibilidad, asimismo, en el Artículo 8 del Decreto 438 del 2021 se actualiza el debido proceso y lo regla de la siguiente manera: _x000d__x000a__x000d__x000a_“(…) Para evaluar si existe interés público en el proyecto presentado, la entidad estatal competente deberá consultar los antecedentes con otras entidades estatales involucradas y realizará las consultas con terceros que considere necesarias. _x000d__x000a__x000d__x000a_Dentro del plazo máximo de tres (3) meses contados desde la fecha de recepción del proyecto en etapa de prefactibilidad, la entidad estatal competente enviará al originador de la propuesta, una comunicación indicando si la propuesta, al momento de ser analizada, es de interés de la entidad competente de conformidad con las políticas sectoriales, la priorización de proyectos a ser desarrollados; y si dicha propuesta contiene los elementos que le permiten inferir que la misma puede llegar a ser viable. Asimismo, la entidad estatal competente se pronunciará sobre la suficiencia y solidez de la información suministrada en cumplimiento de los requisitos establecidos en el presente Decreto para la presentación de proyectos de Asociación Público Privada de iniciativa privada en etapa de prefactibilidad. En caso de requerirse modificaciones o aclaraciones, el originador de la propuesta deberá remitir a la entidad estatal la información ajustada dentro de los diez (10) días hábiles siguientes a la recepción del concepto de insuficiencia de la información suministrada. (…)” (subrayado fuera de texto). _x000d__x000a_Con lo anteriormente reglado, y teniendo en cuenta que las primeras observaciones emitidas por parte de la ANI al originador se emitieron cinco (5) meses después desde la radicación del originador, excediendo el término de los tres (3) meses reglados en el decreto mencionado, se evidencia un incumplimiento del Decreto 438 del 2021, asimismo, incumpliendo el término reglado en el Artículo 15 de la Ley 1508 de 2012.  "/>
    <s v="PROBLEMAS EN LA GESTIÓN ADMINISTRATIVA"/>
    <s v="Incumplimiento a normatividad interna"/>
    <s v="Informe de auditoría a los procedimientos “Realización de estudios técnicos, legales y financieros orientados a la materialización de una asociación Publico Privada y Concesiones” (EPIT-P-006) e “Iniciativas privadas” (EPIT-P-002) con énfasis en concesiones del modo férreo."/>
    <s v="Administrativo"/>
    <s v="ESTRUCTURACIÓN DE PROYECTOS DE INFRAESTRUCTURA DE TRANSPORTE"/>
    <x v="2"/>
    <s v="Vicepresidencia de Estructuración"/>
    <s v="Ricardo Mauricio Hernández Gómez"/>
    <s v="Diciembre de 2022"/>
    <s v="DICIEMBRE"/>
    <n v="2022"/>
    <m/>
    <m/>
    <s v="Acción preventiva"/>
    <s v="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 (65%)_x000a__x000a_2. El Gerente Férreo realizará mensualmente seguimiento a los tiempos de las iniciativas privadas férreas. (35%)"/>
    <d v="2023-03-03T00:00:00"/>
    <d v="2024-07-31T00:00:00"/>
    <m/>
    <s v="8/02/2023 Mediante correo electrónico del 08/02/2023 se solicitó a la Vicepresidencia de Estructuración remitir plan de mejoramiento. (Mary Alexandra Cuenca Noreña)_x000a__x000a_9/02/2023 Mediante correo electrónico del 09-02-2023 la Vicepresidencia de Estructuración informó a la Oficina de Control Interno: &quot;Teniendo en cuenta que se debe concertar previamente con el nuevo equipo encargado de la gerencia férrea los planes de mejoramiento daremos respuesta lo más pronto posible atendiendo las recomendaciones de la OCI.&quot; (Mary Alexandra Cuenca Noreña)_x000a__x000a_03/03/2023 Mediante memorando con radicado ANI No. 20232000032953 del 01-03-2023 la Vicepresidencia de Estructuración remitió plan de mejoramiento, así:_x000a__x000a_Unidades de Medida:_x000a__x000a_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_x000a__x000a_2. El Gerente Férreo realizará mensualmente seguimiento a los tiempos de las iniciativas privadas férreas._x000a__x000a_Fecha de cumplimiento: 30 de julio de 2023._x000a__x000a_Por medio de memorando con radicado ANI No. 20231020033763 del 02-03-2023 la Oficina de Control Interno hizo las siguientes observaciones:_x000a__x000a_1. Se recomienda asignar pesos porcentuales a cada acción de mejoramiento._x000a_2. Una vez cumplido el plan de mejoramiento se revisará la efectividad de este. (Mary Alexandra Cuenca Noreña)_x000a__x000a_23/06/2023 Mediante memorando 20232000088773 solicita a la OCI la modificación de la fecha para el cumplimiento hasta el 27 de diciembre de 2023. (Juan Diego Toro Bautista)_x000a__x000a_4/7/2023 mediante correo electrónico de la fecha ídem el auditor solicita la ampliación de plazo de acuerdo con memorando 2023-200-009500-3 de la dependencia responsable. Se actualiza la fecha de terminación a 31 de julio de 2024. (Juan Diego Toro Bautista)"/>
    <n v="0"/>
    <x v="1"/>
    <m/>
    <m/>
    <m/>
    <s v="14/12/2022"/>
    <n v="551"/>
    <s v="Auditoría Interna a Proyectos"/>
    <s v="https://anionline.sharepoint.com/:f:/s/PMPMotor/Ek312l0JY8RKtQUFPHhIyX4BIrrHvgEUl2Hbjw_c6xaEKQ?e=I11oIH"/>
  </r>
  <r>
    <n v="3944"/>
    <n v="21"/>
    <x v="9"/>
    <s v="Con relación al proceso de estructuración de la Iniciativa Privada Corredor Ferroviario Central, la Entidad mediante radicado con número ANI 20217020099041 del 8 de abril del 2021 notificó al originador el inicio del proceso de evaluación de la IP en los términos del Decreto 1082 de 2015. Posteriormente, la Vicepresidencia de Estructuración declaró el rechazo de la IP mediante oficio con radicado ANI 20222000066623 del 18 de mayo de 2022 y solicitó a la Vicepresidencia Jurídica que se proyecte el acto administrativo de rechazo, de acuerdo con lo reglado en el Artículo 16 de la Ley 1508 del 2012, citado a continuación: _x000d__x000a__x000d__x000a_“(…). De lo contrario rechazará la iniciativa mediante acto administrativo debidamente motivado. En todo caso la presentación de la iniciativa no genera ningún derecho para el particular, ni obligación para el Estado.” (Subrayado fuera de texto)_x000d__x000a__x000d__x000a_No se evidenció que se haya expedido el acto administrativo comunicando el rechazo de la IP al originador de acuerdo con lo reglado en el Artículo 16 de la Ley 1508 de 2012.  "/>
    <s v="PROBLEMAS EN LA GESTIÓN ADMINISTRATIVA"/>
    <s v="Incumplimiento a normatividad interna"/>
    <s v="Informe de auditoría a los procedimientos “Realización de estudios técnicos, legales y financieros orientados a la materialización de una asociación Publico Privada y Concesiones” (EPIT-P-006) e “Iniciativas privadas” (EPIT-P-002) con énfasis en concesiones del modo férreo."/>
    <s v="Administrativo"/>
    <s v="ESTRUCTURACIÓN DE PROYECTOS DE INFRAESTRUCTURA DE TRANSPORTE"/>
    <x v="2"/>
    <s v="Vicepresidencia de Estructuración"/>
    <s v="Ricardo Mauricio Hernández Gómez"/>
    <s v="Diciembre de 2022"/>
    <s v="DICIEMBRE"/>
    <n v="2022"/>
    <m/>
    <m/>
    <s v="Acción preventiva"/>
    <s v="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 (65%)_x000a__x000a_2. El Gerente Férreo realizará mensualmente seguimiento a los tiempos de las iniciativas privadas férreas. (35%)"/>
    <d v="2023-03-03T00:00:00"/>
    <d v="2024-07-31T00:00:00"/>
    <m/>
    <s v="_x000a__x000a_8/02/2023 Mediante correo electrónico del 08/02/2023 se solicitó a la Vicepresidencia de Estructuración remitir plan de mejoramiento. (Mary Alexandra Cuenca Noreña)_x000a__x000a_9/02/2023 Mediante correo electrónico del 09-02-2023 la Vicepresidencia de Estructuración informó a la Oficina de Control Interno: &quot;Teniendo en cuenta que se debe concertar previamente con el nuevo equipo encargado de la gerencia férrea los planes de mejoramiento daremos respuesta lo más pronto posible atendiendo las recomendaciones de la OCI.&quot; (Mary Alexandra Cuenca Noreña)_x000a__x000a_03/03/2023 Mediante memorando con radicado ANI No. 20232000032953 del 01-03-2023 la Vicepresidencia de Estructuración remitió plan de mejoramiento, así:_x000a__x000a_Unidades de Medida:_x000a__x000a_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_x000a__x000a_2. El Gerente Férreo realizará mensualmente seguimiento a los tiempos de las iniciativas privadas férreas._x000a__x000a_Fecha de cumplimiento:  30 de julio de 2023._x000a__x000a_Por medio de memorando con radicado ANI No. 20231020033763 del 02-03-2023 la Oficina de Control Interno hizo las siguientes observaciones:_x000a__x000a_1. En el memorando citado en el asunto se indica que “Es importante mencionar que el acto administrativo de rechazo fue expedido mediante Resolución No. 2147 del 27 de diciembre de 2022.”; por lo tanto, se recomienda incluir dicha Resolución como acción correctiva en el plan de mejoramiento y remitir el Acto Administrativo a la Oficina de Control Interno._x000a_2. Se recomienda asignar pesos porcentuales a las acciones de mejoramiento._x000a_3. Una vez cumplido el plan de mejoramiento se revisará la efectividad de este._x000a__x000a_A la espera del pronunciamiento de la Vicepresidencia de Estructuración. (Mary Alexandra Cuenca Noreña)_x000a__x000a_23/06/2023 Mediante memorando 20232000088773 solicita a la OCI la modificación de la fecha para el cumplimiento hasta el 27 de diciembre de 2023. (Juan Diego Toro Bautista)_x000a__x000a_4/7/2023 mediante correo electrónico de la fecha ídem el auditor solicita la ampliación de plazo de acuerdo con memorando 2023-200-009500-3 de la dependencia responsable. Se actualiza la fecha de terminación a 31 de julio de 2024. (Juan Diego Toro Bautista)"/>
    <n v="0"/>
    <x v="1"/>
    <m/>
    <m/>
    <m/>
    <s v="14/12/2022"/>
    <n v="551"/>
    <s v="Auditoría Interna a Proyectos"/>
    <s v="https://anionline.sharepoint.com/:f:/s/PMPMotor/Eu9PWJnrtgpCuviEJuElLOMBfZgWVZBBvOEqDv9qFhIauQ?e=3IAJuO"/>
  </r>
  <r>
    <n v="3945"/>
    <n v="22"/>
    <x v="9"/>
    <s v="Para la supervisión: No se evidenció que la ANI haya emitido un concepto de objeción o aprobación de las garantías presentadas por el interventor con ocasión del otrosí N. 1 al contrato de interventoría N. 432 de 2015 en un plazo de 10 días hábiles contados a partir del día hábil siguiente a la fecha de entrega por parte del interventor, lo cual contraviene lo establecido en el inciso (k) de la cláusula 5.4 del contrato de interventoría No. 432 de 2015, según el cual:_x000d__x000a__x000d__x000a_“(…) (k) La ANI dispondrán de diez (10) Días Hábiles para objetar o aprobar las garantías presentadas por el Interventor durante la vigencia del presente Contrato, contados a partir del Día Hábil siguiente a la fecha de entrega de la misma por parte del Interventor. Vencido el plazo sin que la ANI efectúen comentarios, se entenderá aprobada la garantía sin perjuicio de lo señalado en los literales (b) e (i) de la presente cláusula. Si la ANI tuviere comentarios a la(s) garantía(s) así lo señalará por escrito al Interventor quien deberá ajustar la(s) garantía(s) dentro del plazo que razonablemente señale la ANI en la comunicación. Una vez ajustada la(s) garantía(s) en los términos señalados por escrito a satisfacción de la ANI éste aprobará la(s) garantía(s). Si el Interventor no ajusta la(s) garantía(s) a satisfacción de la ANI, se aplicará lo señalado en el literal (h) anterior, de ser aplicable, y/o se interpondrán las multas señaladas en el presente contrato. (…)” "/>
    <s v="INADECUADA GESTIÓN DE LA SUPERVISIÓN"/>
    <s v="En temas Jurídicos."/>
    <s v="Informe de auditoría a la función pública de la Supervisión y de Interventoría asociadas al proyecto de concesión carretera Villavicencio - Yopal "/>
    <s v="Administrativo"/>
    <s v="GESTIÓN CONTRACTUAL Y SEGUIMIENTO DE PROYECTOS DE INFRAESTRUCTURA DE TRANSPORTE"/>
    <x v="4"/>
    <s v="Autopista Villavicencio - Yopal"/>
    <s v="Adriana Barrios Rodríguez"/>
    <s v="Diciembre de 2022"/>
    <s v="DICIEMBRE"/>
    <n v="2022"/>
    <m/>
    <m/>
    <s v="Acción correctiva"/>
    <s v="Obtener la suscripción del Acta de Aprobación de Pólizas - Formato GCSP-F-003"/>
    <d v="2023-02-08T00:00:00"/>
    <d v="2023-09-02T00:00:00"/>
    <m/>
    <s v="_x000a__x000a_8/02/2023 Mediante correo electrónico del 13/01/2023 se recibió plan de mejoramiento, así como actividades ejecutadas para asegurar sus cumplimiento, consistentes en:_x000d__x000a__x000d__x000a_1. Acercamiento con la interventoría a fin de tener un control de las fechas próxima a la entrega de la documentación requerida._x000d__x000a_2. Optimizar los tiempos de gestión por parte del Equipo de Seguimiento al proyecto._x000d__x000a_3. Realizar una reunión, virtual o presencial, dónde se sociaicen los documentos presentados y se aclaren dudas si se tienen al respecto._x000d__x000a_4. Llevar un comunicación continua con los profesionales del equipo para acelerar los procesos y evitar retrazos en las revisiones y emisión de conceptos._x000d__x000a_5. Llevar un control detallado de los tiempos otorgados a cada área para revisión y la gestión de la misma para evitar retrazos._x000d__x000a__x000d__x000a_La gestión descrita permitió obtener la firma del Acta de Aprobación de Pólizas con ocasión a la suscripción del Otrosí No. 1 al Contrato de Interventoría No. 432 de 2015; lo que se pudo corroborar con el oficio No. 20225000410821 de fecha 15/12/2022. (Adriana Barrios Rodríguez)"/>
    <n v="1"/>
    <x v="2"/>
    <m/>
    <n v="2"/>
    <n v="2023"/>
    <s v="15/12/2022"/>
    <n v="550"/>
    <s v="Auditoría Interna a Proyectos"/>
    <s v="https://anionline.sharepoint.com/:f:/s/PMPMotor/EnFAKwZ90ltAoYecPq0oky8B112K3BbWb_YMuqtZWCJnRQ?e=scHFz9"/>
  </r>
  <r>
    <n v="3946"/>
    <n v="1"/>
    <x v="10"/>
    <s v="En la muestra tomada de veinte (20) resoluciones de las sesenta y tres (63) liquidaciones e indemnizaciones de vacaciones del cuarto trimestre de 2022, en dos (2) casos se tenían acumulados tres (3) periodos de vacaciones, en once (11) casos se tenían acumulados dos (2) periodos, sin los soportes de aplazamiento y/o interrupción, lo que denota incumplimiento del Artículo 4 Horas extras y vacaciones, del Decreto No. 397 de 2022, indica “(…) Por regla general, las vacaciones no deben ser acumuladas ni interrumpidas. Solo por necesidad del servicio o retiro podrán ser compensadas en dinero”."/>
    <s v="PROBLEMAS EN LA GESTIÓN ADMINISTRATIVA"/>
    <s v="Incumplimiento en las politicas de austeridad"/>
    <s v="Cumplimiento de las normas de austeridad en el gasto del IV trimestre de 2022"/>
    <s v="Administrativo"/>
    <s v="GESTIÓN DEL TALENTO HUMANO"/>
    <x v="5"/>
    <s v="Grupo interno de trabajo de talento humano."/>
    <s v="Yuber Alexander Peña Cárdenas"/>
    <s v="Marzo de 2023"/>
    <s v="MARZO"/>
    <n v="2023"/>
    <m/>
    <m/>
    <s v="Acción correctiva y preventiva"/>
    <s v="ACCIONES_x000d__x000a_1. Proyectar de acuerdo con la normatividad vigente, la Circular para la consolidación del plan anual de vacaciones para la vigencia 2023 en el sistema de gestión documental, y socializar la misma mediante correo electrónico de talento humano. Responsable Gerente de Proyectos G2-09, fecha de complimiento 21/12/2022_x000d__x000a_2. Consolidar en una base de datos el plan anual de vacaciones con la programación remitida por cada dependencia en el formato GETH-F-019. Responsable Gestor T1-07, fecha de complimiento 30/03/2023_x000d__x000a_3. Generar base de datos con el reporte de periodos pendientes de disfrute de vacaciones por funcionario para anteproyecto de nómina 2024. Responsable Gestor T1-07, fecha de complimiento 30/03/2023_x000d__x000a_4. Generar memorando o circular mediante sistema de gestión documental en donde se informe el consolidado de vacaciones, con el fin de dar a conocer el mismo a la planta de personal para el respectivo cumplimiento. Responsable Gestor T1-07, fecha de complimiento 30/06/2023_x000d__x000a_5. Realizar seguimiento mensual al plan anual de vacaciones y enviar correos el mes anterior, recordándoles las fechas programadas que establecieron los funcionarios y en el evento que requieran aplazamiento éste debe estar autorizado y registrar la fecha que se reprogramara con soporte a la hoja de vida. Responsable Gestor T1-07, fecha de complimiento 30/09/2023_x000d__x000a_6. Realizar memorando interno dirigido a cada líder de área, donde informe el nombre de la persona espejo o backup que asumirá las funciones durante las vacaciones de los cargos de coordinación y/o críticos, previa aprobación de la vicepresidencia de gestión corporativa. Responsable Coordinador GIT Talento Humano, fecha de complimiento 30/11/2023_x000d__x000a_7. Identificar el riesgo y actualizarlo en la matriz de Gestión del Riesgo de Talento Humano. Responsable Coordinador GIT Talento Humano, fecha de complimiento 30/11/2023"/>
    <s v="26/05/2023"/>
    <s v="30/11/2023"/>
    <m/>
    <s v="_x000a__x000a_26/05/2023 Mediante correo del 25 de mayo de 2023, el área de Talento Humano, remitió el plan de mejoramiento con el análisis de causas y las acciones para subsanar la no conformidad, y las evidencias del cumplimiento de las acciones 1, 2 y 3. (Yuber Alexander Peña Cárdenas)_x000a__x000a_26/05/2023 Acción 1. Se creó la Circular No. 20224030000614 del 20/12/2022 para los servidores de planta con los lineamientos sobre programación de vacaciones en la vigencia 2023; para la socialización, Talento Humano suministró correo del 21/12/2022. La acción 1 se da como cumplida._x000a__x000a_Acción 2: Se remitieron las programaciones de vacaciones, realizadas por cada una de las dependencias de la ANI, indicando el periodo a que corresponde y la fecha de inicio del disfrute; adicionalmente, se remitió base de datos con el consolidado del plan anual de vacaciones – vigencia 2023, que contine los datos de identificación, la fecha de ingreso a la Entidad, la dependencia, fecha de programación de las vacaciones y una columna de observaciones en la que se registran las novedades. La acción 2 se da por cumplida._x000a__x000a_Acción 3: Se remitió base de datos con el consolidado de vacaciones con corte al 30/03/2023, que contine los datos de identificación, la fecha de ingreso a la Entidad, la dependencia, fecha de inicio de las vacaciones y una columna con los periodos pendientes de disfrute de vacaciones. La acción 3 se da por cumplida. (Yuber Alexander Peña Cárdenas)_x000a__x000a_21/07/2023 Acción 4: Mediante correo del 30 de junio de 2023, el GIT de Talento Humano, remitió el memorando 20234030096113 del 30/06/2023 con la programación anual de vacaciones de la vigencia 2023, enviada a todas las áreas de la ANI, así mismo, envío el cuadro del consolidado del plan anual de vacaciones – vigencia 2023. (cumplida) (Yuber Alexander Peña Cárdenas)_x000a__x000a_3/10/2023 Mediante correo 30 de septiembre de 2023, el GIT de Talento Humano suministró las evidencias de las acciones 5 y 6, así:_x000a_Acción 5: Se suministraron correos electrónicos enviados durante mayo a septiembre de 2023 a los funcionarios que programaron vacaciones en la vigencia 2023, en los que se observaron las indicaciones del procedimiento para el aplazamiento y que debe estar autorizado por el jefe inmediato. Por lo tanto la acción de mejora se da como cumplida._x000a_Acción 6: Se suministró el memorando con radicado No. 20234030144053 del 25 de septiembre de 2023, dirigido a Presidencia, Vicepresidencias, Grupos Internos de Trabajo, Equipos de Proyecto, la Oficina de Comunicaciones y la de Control Interno; solicitando proponer el funcionario que cumpla con el perfil para atender las funciones del cargo durante la novedad de vacaciones o cualquier otra situación administrativa. Por lo tanto se da como cumplida. (Yuber Alexander Peña Cárdenas)_x000a__x000a_20/03/2024 Acción 7: En el repositorio, se cargó la matriz del mapa de riesgos por proceso y seguimiento a los riesgos del Proceso Gestión del Talento Humano, observando que se identificó el riesgo GETH-08 “Posible perdida económica, por incremento del pago de las vacaciones de los funcionarios, debido al incumplimiento y seguimiento al plan anual de vacaciones, y/o aceptación de aplazamiento sin reprogramación”. Por lo tanto la acción de mejora se da como cumplida. (Yuber Alexander Peña Cárdenas)"/>
    <n v="1"/>
    <x v="2"/>
    <m/>
    <n v="3"/>
    <n v="2024"/>
    <d v="2023-04-05T00:00:00"/>
    <n v="439"/>
    <s v="Seguimiento Normativo"/>
    <s v="https://anionline.sharepoint.com/:f:/s/PMPMotor/EkkSTS4Jmv1NjIu9GC8jQsYB8BiJtIFiwB-wbOcF9yzU4A?e=qNoDTZ"/>
  </r>
  <r>
    <n v="3947"/>
    <n v="2"/>
    <x v="10"/>
    <s v="No se evidenció disponibilidad de una interventoría que ejerza control y seguimiento al plan de inversiones contractual, a pesar de que esta figura esté establecida en el parágrafo tercero de la cláusula primera de los otrosíes No. 2, 3 y 4 al contrato de concesión portuaria No. 001 de 2007, así:_x000d__x000a__x000d__x000a_PARÁGRAFO TERCERO: El Cronograma detallado de ejecución del Plan de Inversiones está sujeto al control que realizará la interventoría del Contrato y LA AGENCIA a través de la Vicepresidencia de Gestión Contractual, en virtud de lo cual LA AGENCIA podrá ejercer las facultades conferidas por la ley y el contrato para la adecuada ejecución de las actividades contratadas. (Otrosí No. 4 del 25 de febrero de 2022)"/>
    <s v="PROBLEMAS EN ACTUACIONES CONTRACTUALES"/>
    <s v="Incumplimiento a normatividad interna"/>
    <s v="Informe de auditoría a la función pública de la Supervisión del contrato de concesión portuaria No. 001 de 2007, suscrito entre el INCO (hoy ANI) y la Sociedad Portuaria Bavaria S.A."/>
    <s v="Administrativo"/>
    <s v="GESTIÓN CONTRACTUAL Y SEGUIMIENTO DE PROYECTOS DE INFRAESTRUCTURA DE TRANSPORTE"/>
    <x v="0"/>
    <s v="Sociedad Portuaria Bavaria S.A."/>
    <s v="Daniel Felipe Sáenz Lozano"/>
    <s v="Mayo de 2023"/>
    <s v="MAYO"/>
    <n v="2023"/>
    <m/>
    <m/>
    <s v="Acción correctiva y preventiva"/>
    <s v="1._x0009_Solicitud a Presupuesto (VGCOR) el CDP para la contratación de la interventoría_x000a_2._x0009_Elaboración de los Estudios Previos para la interventoría a contratar en la Gerencia de Proyectos Portuarios y Fluviales y se enviaron a la Gerencia de Contratación para su revisión y visto bueno_x000a_3._x0009_Elaboración en la Gerencia de Proyectos Portuarios y Fluviales, el documento de &quot;Metodología y Plan de Cargas&quot; con su respectivo anexo técnico para la interventoría a contratar y remisión a la Gerencia de Contratación para su revisión y visto bueno_x000a_4._x0009_Ajuste en la Gerencia de Proyectos Portuarios y Fluviales, de la minuta del contrato para la interventoría a contratar y envío a la Gerencia de Contratación para su revisión y visto bueno_x000a_5._x0009_Elaboración, en la Gerencia de Proyectos Portuarios y Fluviales, la matriz de riesgos para la interventoría a contratar y envío a la Gerencia de Contratación para su revisión y visto bueno_x000a_6._x0009_Envío a la Gerencia de Contratación la solicitud de inicio del proceso de contratación de la interventoría, para su publicación en el SECOP II_x000a_7._x0009_Radicación de la solicitud de inicio del proceso de contratación _x000a_8._x0009_Publicación en el SECOP II de la apertura del proceso de contratación de la interventoría a través de Concurso de Méritos Abierto VJ_x000a_9._x0009_Adjudicación del contrato de interventoría_x000a_10._x0009_Suscripción del contrato de interventoría_x000a_11._x0009_Suscripción del acta de inicio de interventoría"/>
    <d v="2023-06-27T00:00:00"/>
    <d v="2023-12-31T00:00:00"/>
    <m/>
    <s v="27/06/2023 Se incorpora el plan de mejoramiento, se registra el avance actual y la fecha de terminación de la no conformidad, de acuerdo con, correo electrónico remitido por la auditoría técnica de la OCI. (Juan Diego Toro Bautista)_x000a__x000a_28/08/2023 El porcentaje de avance del 55% se establece dado que 6/11 acciones se encuentran cumplidas._x000d__x000a__x000d__x000a_Respecto a la acción de mejoramiento No. 1, se evidenció el CDP No. 50523 del 18-04-2023._x000d__x000a__x000d__x000a_Respecto a las acciones de mejoramiento 2 a 6: los estudios predios, la metodología y plan de carga, la minuta del contrato y la matriz de riesgos se enviaron como anexo en la solicitud de inicio del proceso de selección (Acción de mejora No. 6), radicada con la comunicación ANI No. 20233030082613 del 06-06-2023. (Daniel Felipe Sáenz Lozano)_x000a__x000a_22/09/2023 El 12-09-2023 se llevó a cabo reunión con el Líder del Equipo de Coordinación y Seguimiento del Proyecto, respecto al seguimiento del cumplimiento del plan de mejoramiento  para superar la No Conformidad. (Daniel Felipe Sáenz Lozano)_x000a__x000a_1/12/2023 Mediante correo electrónico se solicitó al Líder del Equipo de Coordinación y Seguimiento evidencias de cumplimiento del plan de mejoramiento. (Daniel Felipe Sáenz Lozano)_x000a__x000a_5/12/2023 El 04-12-2023 se llevó a cabo reunión con el Líder del Equipo de Coordinación y Seguimiento, donde se asesoró en el cumplimiento del plan de mejoramiento. (Daniel Felipe Sáenz Lozano)_x000a__x000a_5/12/2023 Mediante correo electrónico, el Líder del Equipo de Coordinación y Seguimiento del Proyecto compartió los siguientes soportes:_x000d__x000a__x000d__x000a_•_x0009_Solicitud de inicio de proceso de selección de interventoría_x000d__x000a_•_x0009_Aviso de convocatoria proceso VJ-VGCON-CM-009-2023_x000d__x000a_•_x0009_Resolución de adjudicación del proceso VJ-VGCON-CM-009-2023_x000d__x000a_•_x0009_Minuta del contrato de interventoría N° VGCON-694-2023_x000d__x000a_•_x0009_Evidencia de firma del contrato en el SECOP II_x000d__x000a_•_x0009_Acta de inicio del contrato de interventoría N° VGCON-694-2023_x000d__x000a__x000d__x000a_Lo que permitió verificar el cumplimiento de las acciones de mejoramiento No. 7 a No. 11; por lo tanto, se establece un avance del 100%. Pendiente análisis de efectividad del plan de mejoramiento._x000d__x000a_ (Daniel Felipe Sáenz Lozano)"/>
    <n v="1"/>
    <x v="2"/>
    <m/>
    <n v="12"/>
    <n v="2023"/>
    <s v="17/05/2023"/>
    <n v="397"/>
    <s v="Auditoría Interna a Proyectos"/>
    <s v="https://anionline.sharepoint.com/:f:/s/PMPMotor/EmorLCkl3FRJrpsXYUIWaXwB79qvzCezz13mxzDiK3r3mQ?e=8CvZAk"/>
  </r>
  <r>
    <n v="3948"/>
    <n v="3"/>
    <x v="10"/>
    <s v="En la página www.datos.gov.co de los 7 conjuntos de datos publicados, 5 de ellos (71%) se encuentran desactualizados, de acuerdo con la periodicidad descrita en las fichas técnicas_x000a_definidas por la Entidad y contenidas en cada Conjunto de Datos; lo anterior, incumple el principio de la calidad de la información y el principio de la divulgación proactiva de la información, descritos en el Artículo 3 del Título I de la Ley 1712 de 2014."/>
    <s v="Deficiencias en el registro de información en herramientas de seguimiento o de apoyo a la gestión"/>
    <s v="Software"/>
    <s v="Seguimiento Normativo Res. 1519 de 2020 e ITA"/>
    <s v="Tecnológico"/>
    <s v="GIT TECNOLOGÍAS DE LA INFORMACIÓN Y LAS COMUNICACIONES"/>
    <x v="7"/>
    <s v="GIT de Tecnologías de la Información y las Comunicaciones"/>
    <s v="Juan Diego Toro Bautista"/>
    <s v="Mayo de 2023"/>
    <s v="MAYO"/>
    <n v="2023"/>
    <m/>
    <m/>
    <s v="Acción correctiva y preventiva"/>
    <s v="Actualizar el conjunto de datos abiertos publicados en Datos abiertos. Se actualizaron 4 de los 5 conjunto de datos indicados y solo queda pendiente actualizar el conjunto: &quot;Registro de Activos de Información&quot;._x000a__x000a_2. Actualizar el Plan de Apertura y Uso de Datos Abiertos dada su vigencia 2022-2022 y agregando los responsables de cada conjunto de datos._x000a__x000a_3. Generar un memorando a cada dependencia indicando la responsabilidad de enviar la información y solicitar la actualización de la información publicada en datos.gov.co."/>
    <d v="2023-06-29T00:00:00"/>
    <d v="2023-09-30T00:00:00"/>
    <s v="_x000a__x000a_22/11/2023  (Juan Diego Toro Bautista)"/>
    <s v="15/08/2023 Se verifica la actualización de la información de registro de activos de información. Se actualiza el avance y quedan pendiente las unidades 2 y 3. (Juan Diego Toro Bautista)_x000a__x000a_15/08/2023  -Modificación de fecha- Mediante correo electrónico la dependencia solicita ampliación del plazo hasta el 31 de agosto de 2023. (Juan Diego Toro Bautista)_x000a__x000a_11/10/2023 Mediante memorando 2023-607-015254-3 se remite el cumplimiento del plan de mejora, se verifican los soportes adjuntos a la comunicación y se incorporan en el repositorio del SharePoint. Se certifica el cumplimiento del 100% del plan."/>
    <n v="1"/>
    <x v="0"/>
    <s v="Efectiva"/>
    <n v="11"/>
    <n v="2023"/>
    <s v="31/05/2023"/>
    <n v="383"/>
    <s v="Seguimiento Normativo"/>
    <s v="https://anionline.sharepoint.com/:f:/s/PMPMotor/EoSfYhfJq7BHhYCWCDJfxogB-IQhIvf2P80frdgWLrIwnA?e=1Fbkqn"/>
  </r>
  <r>
    <n v="3949"/>
    <n v="4"/>
    <x v="10"/>
    <s v="En la página www.ani.gov.co los 5 conjuntos de datos publicados se encuentran desactualizados, de acuerdo con la periodicidad descrita en las fichas técnicas contenidas y definidas por la Entidad en la página www.datos.gov.co dado que no se encuentran las ficas técnicas acompañando los set de datos publicados; lo anterior, incumple el principio de la calidad de la información y el principio de la divulgación proactiva de la información, descritos en el Artículo 3 del Título I de la Ley 1712 de 2014."/>
    <s v="Deficiencias en el registro de información en herramientas de seguimiento o de apoyo a la gestión"/>
    <s v="Software"/>
    <s v="Seguimiento Normativo Res. 1519 de 2020 e ITA"/>
    <s v="Tecnológico"/>
    <s v="GIT TECNOLOGÍAS DE LA INFORMACIÓN Y LAS COMUNICACIONES"/>
    <x v="7"/>
    <s v="GIT de Tecnologías de la Información y las Comunicaciones"/>
    <s v="Juan Diego Toro Bautista"/>
    <s v="Mayo de 2023"/>
    <s v="MAYO"/>
    <n v="2023"/>
    <m/>
    <m/>
    <s v="Acción correctiva y preventiva"/>
    <s v="1. Modificar la pagina web para cambiar la estrategia de enviar el archivo y cargarlo en la pagina web en lugar de ello colocar el enlace al conjunto de datos directamente del portal de datos abiertos para evitar tener que mantener la actualización de todos los conjunto de datos en varios sitios. (datos abiertos y portal web)_x000a__x000a_2. Completar la información de la ficha de los conjuntos de datos en la pagina web sin incluir la fecha de actualización la cual estaría directamente en el portal de datos abiertos y completar el listado de todos los conjunto de datos dado que actualmente solo se visualizan 5 elementos de datos."/>
    <d v="2023-06-29T00:00:00"/>
    <d v="2023-09-30T00:00:00"/>
    <m/>
    <s v="30/06/2023 Mediante memorando No. 20236070095613 la dependencia comunica el plan de mejoramiento. Se incorporó el Plan de Mejora teniendo presente la fecha de terminación del plan para el 31 de agosto de 2023. (Juan Diego Toro Bautista)_x000a__x000a_15/08/2023 Se verifica en la página web de la Entidad la actualización de los datos abiertos y la actualización y publicación de los conjuntos de datos. (Juan Diego Toro Bautista)_x000a__x000a_11/10/2023 Mediante memorando 2023-607-015254-3 se remite el cumplimiento del plan de mejora, se verifican los soportes adjuntos a la comunicación y se incorporan en el repositorio del SharePoint. Se certifica el cumplimiento del 100% del plan."/>
    <n v="1"/>
    <x v="2"/>
    <m/>
    <n v="9"/>
    <n v="2023"/>
    <s v="31/05/2023"/>
    <n v="383"/>
    <s v="Seguimiento Normativo"/>
    <s v="https://anionline.sharepoint.com/:f:/s/PMPMotor/EsJOfiV-9vRNgFJnlaU7tKYBco_Zsxe4tAyjLY5W914BMw?e=KlTlws"/>
  </r>
  <r>
    <n v="3950"/>
    <n v="5"/>
    <x v="10"/>
    <s v="1._x0009_Con relación a los diferentes incumplimientos evidenciados en el desarrollo de esta auditoría por parte de la Interventoría y relacionados con: responder las solicitudes a la ANI en un término no mayor a 10 días hábiles, asimismo, la falta de seguimiento y control en el estado del cercado, demoliciones y custodia de los predios adquiridos con folio de matrícula inmobiliaria, no se evidenciaron alertas conminatorias por parte de la ANI, lo que genera un incumplimiento con la obligación e) del numeral 2.2.2 funciones o actividades del Equipo de Coordinación y Seguimiento del Proyecto del Manual de Seguimiento a Proyectos e Interventoría y Supervisión Contractual (GCSP-M-002) descrita a continuación: _x000d__x000a_“e) Verificar el adecuado ejercicio de la Interventoría que ejerce la supervisión integral del contrato de concesión.” _x000d__x000a_"/>
    <s v="Deficiencias en gestión institucional y/o interinstitucional"/>
    <m/>
    <s v="Informe de auditoria a las funciones publicas de supervision y de interventoria asociadas al proyecto de concesion Perimetral del Oriente de Cundinamarca"/>
    <s v="Administrativo"/>
    <s v="GESTIÓN CONTRACTUAL Y SEGUIMIENTO DE PROYECTOS DE INFRAESTRUCTURA DE TRANSPORTE"/>
    <x v="4"/>
    <s v="Perimetral de Oriente de Cundinamarca"/>
    <s v="July Paola Rodríguez Ortiz"/>
    <s v="Junio de 2023"/>
    <s v="JUNIO"/>
    <n v="2023"/>
    <m/>
    <m/>
    <s v="Acción correctiva y preventiva"/>
    <s v="1. Solicitud de informe de cierre por parte de la Interventoría donde se evidencie el correcto seguimiento al estado de cercados y/o custodia de predios adquiridos en el corredor, presentando las eventuales alertas o acciones implementadas para evitar irregularidades en el cumplimiento de esta obligación por parte del Concesionario. 2._x0009_Inclusión en los próximos informes mensuales de interventoría de un capítulo de seguimiento y control a los cercados donde se evidencie su estado actual y que los predios se encuentren y permanezcan libres de ocupaciones, a partir del informe correspondiente al mes de agosto de 2023. 3. En el apartado de Plan de Mejora del informe mensual de Interventoría se incluirá en adelante una tabla específica para evidenciar la adecuada gestión que se realiza a los requerimientos de Entidad."/>
    <d v="2023-08-11T00:00:00"/>
    <s v="30/04/2024"/>
    <m/>
    <s v="25/09/2023 1. el dia 27 de julio 2023 se recibe el plan de mejoramiento._x000a_2. el dia 17 de Agosto 2023, se presenta el nuevo lider del proyecto, el Ing. Luis Rodriguez en la OCI, lo pongo en contexto sobre la no conformidad y el plan de mejora pasado por la Lider Martha Constanza, adicional se envia correo con el plan de mejoramiento inculido en el pmp._x000a_3. el 18 de sep 2023 se recibe con radicado ANI 20233060140253, Solicitud de ampliacion de tiempo_x000a_4. el dia 22 de sep 2023 se da respuesta con radicado ANI 20231020143293_x000a_ (July Paola Rodríguez Ortiz)_x000a__x000a_25/09/2023  -Modificación de fecha- Mediante memorando con radicado ANI No. 20231020143293 del 22-09-2023 la OCI respondió la solicitud de la Vicepresidencia Ejecutiva con relación a la ampliación del plazo para dar cumplimiento al plan de mejoramiento, teniendo en cuenta que esto se encuentra condicionado a información de la Interventoría con la que aún no se cuenta. Se establece 30/10/2023 como fecha de terminación. (July Paola Rodríguez Ortiz)_x000a__x000a_01/11/2023 Mediante radicado ANI 20233060163953 se recibe la atención al plan de mejoramiento (July Paola Rodríguez Ortiz)_x000a__x000a_15/11/2023 Mediante radicado ANI 20231020170743 se da respuesta al plan de mejoramiento, en el que se concluye:_x000a_1.Respecto a la primera acción de mejoramiento, se recomienda demostrar que se superaron las observaciones reportadas por la Interventoría en el oficio con radicado ANI No. 20234091111292 del 28 de septiembre de 2023._x000a_2.Se evidenció cumplimiento al 100% de la segunda acción del plan de mejoramiento._x000a_3.Debido a que no se evidenció una medida para dar cumplimento a lo señalado dentro de la No Conformidad, de: “responder las solicitudes a la ANI en un término no mayor a 10 días hábiles, se recomienda reformular el plan de mejoramiento incluyendo acciones orientadas a demostrar el cumplimiento de la obligación de la Interventoría citada._x000a__x000a_21/02/2024  -Modificación plan- Mediante memorando ANI No. 20243060024373 del 7 de febrero de 2024, la Vicepresidencia Ejecutiva atiende observaciones de la OCI respecto a la atención oportuna de solicitudes por parte de la Interventoría; lo que da lugar a incorporar una tercera acción de mejoramiento. (July Paola Rodríguez Ortiz)_x000a__x000a_21/02/2024  -Modificación de fecha- Según lo informado en el memorando con radicado ANI No. 20243060024373_x000a_del 7 de febrero de 2024, se estima que la tercera acción de mejoramiento se cumpla a 30 de abril de 2024; lo que tuvo concepto favorable de la OCI  a través de la comunicación con radicado ANI No. 20241020033263 del 20 de febrero de 2024. (July Paola Rodríguez Ortiz)_x000a__x000a_21/02/2024 Mediante comunicación con radicado ANI No. 20241020033263 del 20-02-24 la Oficina de Control Interno se pronunció respecto al contenido de la comunicación con radicado ANI No. 20243060024373 del 07-02-24, a través de la que la Vicepresidencia Ejecutiva presentó aclaraciones para certificar el cumplimiento de la acción de mejoramiento No. 2. Asimismo, la OCI se pronunció respecto a la acción de mejoramiento No. 3. En la comunicación con radicado ANI No. 20241020033263 del 20-02-24 la OCI indicó que se tiene un avance del 66.67% del plan de mejoramiento, dado que las acciones 1 y 2 están cumplidas. (July Paola Rodríguez Ortiz)_x000a__x000a_3/05/2024 Mediante memorando con radicado ANI No. 20241020073823 del 02-05-2024 se solicitaron evidencias del cumplimiento del plan de mejoramiento. (July Paola Rodríguez Ortiz)_x000a__x000a_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En particular, para la acción de mejoramiento No. 3, se evidenció que en los informes mensuales de Interventoría se cuenta con los anexos No. 8 (Seguimiento de correspondencia) y No. 9 Plan de mejoramiento Auditoria Control Interno ANI 2023; así mismo en el capítulo relacionado con el plan de calidad de la Interventoría, se evidencian controles frente a la correspondencia; lo que acredita el cumplimiento del plan de mejoramiento. Pendiente análisis de efectividad. (July Paola Rodríguez Ortiz)"/>
    <n v="1"/>
    <x v="2"/>
    <m/>
    <n v="5"/>
    <n v="2024"/>
    <s v="26/06/2023"/>
    <n v="357"/>
    <s v="Auditoría Interna a Proyectos"/>
    <s v="https://anionline.sharepoint.com/:f:/s/PMPMotor/EkOu9cudZOZJnMDEa4glEKQB0ArRlO2v5A2YM8DorH-VRQ?e=gJUiaU"/>
  </r>
  <r>
    <n v="3951"/>
    <n v="6"/>
    <x v="10"/>
    <s v="1._x0009_Con relación a las respuestas oportunas de las solicitudes que realiza la ANI a la Interventoría, se evidenció que el radicado ANI 20233040099201 del 26 de marzo de 2023, 20233060112041 del 10 de abril de 2023 y 20233040115311 del 11 de abril de 2023, cuyo objeto es la solicitud de información con relación a trámites de permiso de ocupación de vía y observaciones al informe de interventoría,, que debían ser respondidas por parte de la Interventoría consocio ERS en el término de 10 días hábiles correspondientes al 07 de abril, 20 de abril y el 22 de abril de 2023, , sobre lo cual, , de acuerdo con lo relacionado en la matriz de control de correspondencia del consorcio ERS, no se tiene registro de alguna comunicación en dicho término. Lo anterior evidencia un incumplimiento según lo reglado en el anexo 1 Metodología y plan de cargas, numeral 7.1 Área administrativa, descrito de la siguiente manera: _x000d__x000a_“Responder a las solicitudes o consultas que le formule la ANI en un término no mayor a diez (10) Días Hábiles contados a partir de la fecha de solicitud. Este término podrá ser ampliado de mutuo acuerdo, cuando la naturaleza de la consulta así lo requiera”. _x000d__x000a_"/>
    <s v="Deficiencias en gestión institucional y/o interinstitucional"/>
    <m/>
    <s v="Informe de auditoria a las funciones publicas de supervision y de interventoria asociadas al proyecto de concesion Perimetral del Oriente de Cundinamarca"/>
    <s v="Administrativo"/>
    <s v="GESTIÓN CONTRACTUAL Y SEGUIMIENTO DE PROYECTOS DE INFRAESTRUCTURA DE TRANSPORTE"/>
    <x v="4"/>
    <s v="Perimetral de Oriente de Cundinamarca"/>
    <s v="July Paola Rodríguez Ortiz"/>
    <s v="Junio de 2023"/>
    <s v="JUNIO"/>
    <n v="2023"/>
    <m/>
    <m/>
    <s v="Acción correctiva y preventiva"/>
    <s v="1. Se realizara verificación previa del avance de atención oportuna en términos contractuales de la correspondencia ANI,  si se detecta que el plazo de atención no es suficiente se informara y solicitara ala entidad mayor tiempo para la oportuna y adecuada atención. _x000d__x000a__x000d__x000a_2. Implementar en el cuadro de control de correspondencia una alarma referente al próximo vencimiento de atención oportuna, para alertar y exigir al profesional responsable la atención prioritaria._x000d__x000a__x000d__x000a_3. Para el trámite especifico de permisos según Resolución 716, se priorizará la atención según los tiempos definidos por la Resolución._x000d__x000a_"/>
    <d v="2023-08-11T00:00:00"/>
    <s v="31/12/2023"/>
    <m/>
    <s v="_x000a__x000a_3/10/2023 _x000d__x000a_1. El dia 26 de Julio se recibe oficio con plan de Mejoramiento a las No Conformidades 3951 y 3952 con radicado ANI No.20234090834232._x000d__x000a__x000d__x000a_2. El dia 14 de Agosto se da respueta a oficio con radicado ANI 20234090834232 Con Radicado ANI No. 20231020286671 (July Paola Rodríguez Ortiz)_x000a__x000a_11/12/2023 _x000d__x000a_El dia 4 de diciembre, se solicitó remitir a la Oficina de Control Interno la documentación que acredite el cumplimiento de las acciones de mejoramiento a la No Conformidad ya que tiene fecha de vencimiento el 31 de diciembre.  (July Paola Rodríguez Ortiz)_x000a__x000a_3/05/2024 Mediante memorando con radicado ANI No. 20241020073823 del 02-05-2024 se solicitaron evidencias del cumplimiento del plan de mejoramiento. (July Paola Rodríguez Ortiz)_x000a__x000a_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Con el fin de solucionar inquietudes al respecto, se programa reunión para el 23-05-2024. (July Paola Rodríguez Ortiz)_x000a__x000a_23/05/2024 El 23-05-2024 se llevó a cabo reunión con la ingeniera de apoyo del Equipo de Coordinación y Seguimiento, donde se acordó el envío de los soportes puntuales del cumplimiento de cada una de las acciones de mejoramiento. Posteriormente se recibieron los soportes que acreditan el cumplimiento de las acciones de mejoramiento, así:_x000d__x000a__x000d__x000a_“1. Se realizará verificación previa del avance de atención oportuna en términos contractuales de la correspondencia ANI, si se detecta que el plazo de atención no es suficiente se informara y solicitara a la entidad mayor tiempo para la oportuna y adecuada atención._x000d__x000a__x000d__x000a_2. Para el trámite especifico de permisos según Resolución 716, se priorizará la atención según los tiempos definidos por la Resolución._x000d__x000a__x000d__x000a_Respuesta: Se adjuntas las comunicaciones CERS-OP-1586-2023 FE 09-06-2023 y CERS-OP-1139-2023 FE 05-05-2023, frente a la atención oportuna de la Interventoría a la correspondencia enviada por la ANI y que esta relacionadas con la Resolución 716._x000d__x000a__x000d__x000a_3. Implementar en el cuadro de control de correspondencia una alarma referente al próximo vencimiento de atención oportuna, para alertar y exigir al profesional responsable la atención prioritaria._x000d__x000a__x000d__x000a_Respuesta: Se adjunta cuadro de correspondencia.”_x000d__x000a__x000d__x000a_Se procede a establecer cumplimiento del plan de mejoramiento al 100%._x000d__x000a_ (July Paola Rodríguez Ortiz)"/>
    <n v="1"/>
    <x v="2"/>
    <m/>
    <n v="5"/>
    <n v="2024"/>
    <s v="26/06/2023"/>
    <n v="357"/>
    <s v="Auditoría Interna a Proyectos"/>
    <s v="https://anionline.sharepoint.com/:f:/s/PMPMotor/EoHB-GVOu2hGnq-XNCWv130BjlLbw432T1fvhJ1-VUef4Q?e=M8rxzD"/>
  </r>
  <r>
    <n v="3952"/>
    <n v="7"/>
    <x v="10"/>
    <s v="2._x0009_Se evidenció que hay predios sin y/o con falta de cercado (UF-4-041-DI, UF-4-034-DI, UF-4-060-I, UF-4-372-DI y UF-5-212-I), también se identificó predios con estructuras sin demoler (UF-5-212-I, UF-4-370-DI y UF-4-060-I) y finalmente se encontraron presuntas invasiones en estos predios (UF-4-358-I, UF-4-034-DI, UF-4-370-DI, UF-4-372-DI y UF-5-212-I). Lo anterior, evidencia un incumplimiento contractual de lo reglado en el Apéndice Técnico 7, Gestión Predial, sección 3.1 del Contrato de Concesión N. 002 de 2014 citado a continuación: _x000d__x000a_“(d) Una vez el Predio sea entregado por el propietario realizar el cercado del área adquirida, bajo si propio riesgo y costo, de tal manera que, al concluir el proceso de adquisición de los Predios, el corredor vial al lado y lado quede delimitado mediante una cerca que cumpla con las especificaciones descritas en el Manual de INVIAS. (…)_x000d__x000a_(e ) Adelantar todas las demoliciones de la infraestructura y mejoras existentes en los predios adquiridos para el proyecto. _x000d__x000a_(…)”_x000d__x000a_La existencia de estas situaciones genera un incumplimiento de la obligación del numeral 7.7 Área social del contrato de Interventoría N. 542 de 2022, descrita de la siguiente manera:_x000d__x000a_“Realizar seguimiento y control al Concesionario sobre la gestión que se adelanta ante los municipios relacionados con el ordenamiento del Corredor del Proyecto, la restitución del espacio público y al inventario y acciones para custodiar y presentar saneado el ancho de zona o derecho de vía.”_x000d__x000a_También, evidencia un incumplimiento   de la obligación 8.1.8 Área Predial del Contrato de Interventoría N. 542 de 2022, descrita de la siguiente manera:_x000d__x000a_“Verificar que el Concesionario ha realizado oportunamente el cercado del Corredor del proyecto concesionado.”_x000d__x000a_No obstante, la Interventoría emitió comunicaciones al Concesionario con posterioridad a la socialización de este informe de auditoría, se mantiene la no conformidad por cuanto las situaciones evidenciadas en los predios, se mantienen; razón por la cual se requiere la formulación de acciones preventivas y correctivas por parte de la interventoría para garantizar la debida custodia de los predios por parte del concesionario._x000d__x000a_"/>
    <s v="Deficiencias en la gestión predial"/>
    <m/>
    <s v="Informe de auditoria a las funciones publicas de supervision y de interventoria asociadas al proyecto de concesion Perimetral del Oriente de Cundinamarca"/>
    <s v="Técnico"/>
    <s v="GESTIÓN CONTRACTUAL Y SEGUIMIENTO DE PROYECTOS DE INFRAESTRUCTURA DE TRANSPORTE"/>
    <x v="4"/>
    <s v="Perimetral de Oriente de Cundinamarca"/>
    <s v="July Paola Rodríguez Ortiz"/>
    <s v="Junio de 2023"/>
    <s v="JUNIO"/>
    <n v="2023"/>
    <m/>
    <m/>
    <s v="Acción correctiva y preventiva"/>
    <s v="1. Recorrido periódico mensual alternando UF4 y UF5 para verificación de cercados, invasiones y demoliciones._x000d__x000a__x000d__x000a_2. Requerimientos al concesionario en referencia a las novedades identificadas en cada recorrido para solicitar el cumplimiento de las obligaciones contractuales y su atención oportuna._x000d__x000a__x000d__x000a_3. Reportar a la ANI en los Informes mensuales de Interventoría sobre el estado de los cercados, posibles invasiones y demoliciones de los predios a su nombre  ubicados en las UF4  y UF5._x000d__x000a_"/>
    <d v="2023-08-11T00:00:00"/>
    <s v="31/12/2023"/>
    <m/>
    <s v="_x000a__x000a_3/10/2023 _x000d__x000a_1. El dia 26 de Julio se recibe oficio con plan de Mejoramiento a las No Conformidades 3951 y 3952 con radicado ANI No.20234090834232_x000d__x000a__x000d__x000a_2. El dia 14 de Agosto se da respueta a oficio con radicado ANI 20234090834232 Con el Radicado ANI No. 20231020286671 (July Paola Rodríguez Ortiz)_x000a__x000a_11/12/2023 _x000d__x000a_El dia 4 de diciembre, se solicitó remitir a la Oficina de Control Interno la documentación que acredite el cumplimiento de las acciones de mejoramiento a la No Conformidad ya que tiene fecha de vencimiento el 31 de diciembre. (July Paola Rodríguez Ortiz)_x000a__x000a_3/05/2024 Mediante memorando con radicado ANI No. 20241020073823 del 02-05-2024 se solicitaron evidencias del cumplimiento del plan de mejoramiento. (July Paola Rodríguez Ortiz)_x000a__x000a_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Con el fin de solucionar inquietudes al respecto, se programa reunión para el 23-05-2024. (July Paola Rodríguez Ortiz)_x000a__x000a_23/05/2024 Se llevó a cabo reunión con la ingeniera de apoyo del Equipo de Coordinación y Seguimiento, donde se explicó que el cumplimiento de las acciones de mejoramiento se evidencia en el capítulo de Gestión Predial de los informes de Interventoría, a manera de ejemplo se expuso el informe de interventoría correspondiente a octubre de 2023, específicamente el contenido asociado al numeral 11.13 (Gestión predial - hallazgos); por lo tanto, se establece cumplimiento del plan de mejoramiento. (July Paola Rodríguez Ortiz)"/>
    <n v="1"/>
    <x v="2"/>
    <m/>
    <n v="5"/>
    <n v="2024"/>
    <s v="26/06/2023"/>
    <n v="357"/>
    <s v="Auditoría Interna a Proyectos"/>
    <s v="https://anionline.sharepoint.com/:f:/s/PMPMotor/Eog38mLNvWtHpIEH8vSLps0BmnYO3ImNnINGc5Fdo3CMQw?e=6wxBPR"/>
  </r>
  <r>
    <n v="3953"/>
    <n v="8"/>
    <x v="10"/>
    <s v="FALTA DE GESTIÓN POR PARTE DEL GRUPO INTERNO DE TRABAJO DE DEFENSA JUDICIAL PARA DARLE CELERIDAD Y ADELANTAR LAS ACTUACIONES PROCESALES PERTINENTES DENTRO DEL PROCESO DE COBRO PERSUASIVO Y COACTIVO No. 001 – 2018._x000d__x000a__x000d__x000a_Como se ilustró en el informe, se evidencian debilidades en la herramienta de control implementada dado que no se estiman los términos perentorios para dar curso a las actuaciones a ejecutar frente al cobro de la obligación, toda vez que se observaron largos periodos de tiempo sin gestión, transcurridos entre las actuaciones adelantadas para el proceso de cobro persuasivo y coactivo 001 – 2018 (diciembre de 2019, diciembre de 2020 y junio de 2023), situación que contraría la observancia del principio de celeridad dispuesto en Art. 13 de la Ley 1437 de 2011, que a la letra indica:_x000d__x000a__x000d__x000a_“las autoridades impulsarán oficiosamente los procedimientos, e incentivarán el uso de las tecnologías de la información y las comunicaciones, a efectos de que los procedimientos se adelanten con diligencia, dentro de los términos legales y sin dilaciones injustificadas.”_x000d__x000a__x000d__x000a_Lo descrito puede generar la posible materialización del riesgo identificado en el mapa de procesos asociada a la prescripción de la obligación por falta de gestión de la Entidad."/>
    <s v="Incumplimiento normativo"/>
    <m/>
    <s v="Informe de Auditoría al procedimiento interno &quot;Cobro persuasivo y coactivo (GEJU - P - 002) - Versión 02"/>
    <s v="Jurídico"/>
    <s v="GESTIÓN JURÍDICA"/>
    <x v="1"/>
    <s v="Grupo interno de trabajo de defensa judicial"/>
    <s v="Keiri Yulith Araújo Rodríguez"/>
    <s v="Junio de 2023"/>
    <s v="JUNIO"/>
    <n v="2023"/>
    <m/>
    <m/>
    <s v="Acción correctiva y preventiva"/>
    <s v="1. Expedición del Instructivo del proceso de cobro de la Agencia Nacional de Infraestructura estableciendo los plazos para las actuaciones a ejecutar frente al cobro de las obligaciones. _x000d__x000a__x000d__x000a_2. Actualizar procedimiento GEJU-P-002 &quot;Cobro Persuasivo y Coactivo&quot; del SIG, estableciendo los pazos para dar curso a las actuaciones a ejecutar frente al cobro de la obligación."/>
    <d v="2023-08-04T00:00:00"/>
    <d v="2024-12-31T00:00:00"/>
    <m/>
    <s v="_x000a__x000a_11/12/2023 Mediante memorando con radicado 20237010180213 del 30/11/2023, el GIT de Defensa Judicial indicó respecto de las unidades de medida propuestas lo siguiente:_x000a__x000a_UM1: &quot;Se ha elaborado el proyecto de instructivo de cobro sobre el_x000a_cual han hecho revisiones y ajustes por parte de los tres coordinadores_x000a_designados para el GIT Defensa de los últimos meses, los cuales se han_x000a_aplicado y a la fecha se encuentra en revisión de los asesores de la_x000a_Vicepresidencia Jurídica. Se remite soporte.&quot;_x000a__x000a_UM2: &quot;Se han hecho revisiones de los tres coordinadores del GIT y se_x000a_tiene un borrador trabajado con el GIT Planeación, pero sujeto a justes finales_x000a_con la expedición del instructivo en la versión final, de los cuales se han_x000a_aplicado los ajustes correspondientes y a la fecha se encuentra en revisión de_x000a_los asesores de la Vicepresidencia Jurídica. Se remite soporte.&quot;_x000a__x000a_Para esta No Conformidad se solicitó ampliación de término en los siguientes términos: &quot;Teniendo en cuenta los cambios de Coordinador del GIT Defensa Judicial y la vicepresidente Jurídica que se han presentado, a efectos de dar cumplimiento al Plan de Mejoramiento por Procesos se solicita aprobar como nueva fecha el 31 de marzo de 2024.&quot;_x000a_ (Keiri Yulith Araújo Rodríguez)_x000a__x000a_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
    <n v="0.3"/>
    <x v="1"/>
    <m/>
    <m/>
    <m/>
    <d v="2023-07-05T00:00:00"/>
    <n v="348"/>
    <s v="Auditoría Interna"/>
    <s v="https://anionline.sharepoint.com/:f:/s/PMPMotor/EoCgDyhM_nVNuDebhw__DvwBOQ5LNSmGqPLkkOQq4ABkLA?e=Q8t93V"/>
  </r>
  <r>
    <n v="3954"/>
    <n v="9"/>
    <x v="10"/>
    <s v="FALTA DE GESTIÓN DEL GRUPO INTERNO DE TRABAJO DE DEFENSA JUDICIAL EN LA EJECUCIÓN DEL COBRO PERSUASIVO Y COACTIVO NO. 010 – 2020 PARA SUBSANAR LAS INCONSISTENCIAS PRESENTADAS EN EL PROCESO DE COBRO. _x000d__x000a__x000d__x000a_Se evidenció que el Grupo Interno de Trabajo de Defensa Judicial emitió auto de terminación y del proceso de cobro No. 010 – 2020, con ocasión a reporte de pago de la obligación emitido por el Grupo Interno de Trabajo Administrativo y Financiero. No obstante, de acuerdo con lo informado por el Grupo Interno de Trabajo Financiera 1 de la Vicepresidencia de Gestión Corporativa, de la obligación se presenta un saldo pendiente por pagar y durante el periodo correspondiente al alcance de la auditoría no se evidenció gestión por parte del Grupo Interno de Trabajo de Defensa Judicial para subsanar las irregularidades presentadas y descritas en el cuerpo del presente informe, lo cual contraría la observancia del principio de celeridad establecido en Art. 13 de la Ley 1437 de 2011 , que a la letra indica:_x000d__x000a__x000d__x000a_“las autoridades impulsarán oficiosamente los procedimientos, e incentivarán el uso de las tecnologías de la información y las comunicaciones, a efectos de que los procedimientos se adelanten con diligencia, dentro de los términos legales y sin dilaciones injustificadas.” _x000d__x000a__x000d__x000a_Así como la falta de subsanación presentada e indicada en la actividad 20 del procedimiento de cobro persuasivo y coactivo GEJU—P – 002, Versión 002, la cual indica: _x000d__x000a__x000d__x000a_“¿Se subsanan por parte de a ANI las irregularidades formales que se presenten en el proceso?_x000d__x000a__x000d__x000a_Y establece además el procedimiento que para esta actividad el registro debe ser, además del registro en la herramienta de control, la emisión de “Auto subsanando”, en caso de presentarse irregularidades en los procesos de cobro persuasivo y coactivo de la Entidad. "/>
    <s v="Incumplimiento normativo"/>
    <m/>
    <s v="Informe de Auditoría al procedimiento interno &quot;Cobro persuasivo y coactivo (GEJU - P - 002) - Versión 02"/>
    <s v="Jurídico"/>
    <s v="GESTIÓN JURÍDICA"/>
    <x v="1"/>
    <s v="Grupo interno de trabajo de defensa judicial"/>
    <s v="Keiri Yulith Araújo Rodríguez"/>
    <s v="Junio de 2023"/>
    <s v="JUNIO"/>
    <n v="2023"/>
    <m/>
    <m/>
    <s v="Acción correctiva y preventiva"/>
    <s v="1. Expedición del Instructivo del proceso de cobro de la Agencia Nacional de Infraestructura estableciendo los plazos para las actuaciones a ejecutar frente al cobro de las obligaciones. _x000d__x000a__x000d__x000a_2. Actualizar procedimiento GEJU-P-002 &quot;Cobro Persuasivo y Coactivo&quot; del SIG, estableciendo los pazos para dar curso a las actuaciones a ejecutar frente al cobro de la obligación._x000d__x000a__x000d__x000a_3. Mesas de trabajo con el Grupo Interno de Trabajo Financiera 1 de la Vicepresidencia de Gestión Corporativa, para establecer un procedimiento que establezca los tiempos perentorios y la confiabilidad de las liquidaciones solicitadas por el GIT Defensa Judicial."/>
    <d v="2023-08-04T00:00:00"/>
    <d v="2024-12-31T00:00:00"/>
    <m/>
    <s v="_x000a__x000a_11/12/2023 Mediante memorando con radicado 20237010180213 del 30/11/2023, el GIT de Defensa Judicial indicó respecto de las unidades de medida propuestas lo siguiente:_x000a__x000a_UM1: &quot;Se ha elaborado el proyecto de instructivo de cobro sobre el_x000a_cual han hecho revisiones y ajustes por parte de los tres coordinadores_x000a_designados para el GIT Defensa de los últimos meses, los cuales se han_x000a_aplicado y a la fecha se encuentra en revisión de los asesores de la_x000a_Vicepresidencia Jurídica. Se remite soporte.&quot;_x000a__x000a_UM2: &quot;Se han hecho revisiones de los tres coordinadores del GIT y se_x000a_tiene un borrador trabajado con el GIT Planeación, pero sujeto a justes finales_x000a_con la expedición del instructivo en la versión final, de los cuales se han_x000a_aplicado los ajustes correspondientes y a la fecha se encuentra en revisión de_x000a_los asesores de la Vicepresidencia Jurídica. Se remite soporte.&quot;_x000a__x000a_UM3: &quot;Se establecieron los tiempos perentorios en el proyecto de_x000a_instructivo de cobro que como se indicó, tiene las revisiones de los tres_x000a_coordinadores designados para el GIT Defensa de los últimos meses y a la_x000a_fecha se encuentra en revisión de los asesores de la Vicepresidencia Jurídica._x000a_En cuanto a las liquidaciones, se está trabajando en un proyecto de concepto_x000a_para su determinación. Se adjuntan soportes.&quot;_x000a__x000a_Para esta No Conformidad se solicitó ampliación de término en los siguientes términos: &quot;Teniendo en cuenta los cambios de Coordinador del GIT Defensa Judicial y la vicepresidente Jurídica que se han presentado, a efectos de dar cumplimiento al Plan de Mejoramiento por Procesos se solicita aprobar como nueva fecha el 31 de marzo de 2024.&quot; (Keiri Yulith Araújo Rodríguez)_x000a__x000a_4/04/2024 Mediante memorando interno con radicado 20247010058073 del 28/03/2024, el GIT de Defensa Judicial solicitó prórroga hasta el 31/12/2024 para las 3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
    <n v="0.3"/>
    <x v="1"/>
    <m/>
    <m/>
    <m/>
    <d v="2023-07-05T00:00:00"/>
    <n v="348"/>
    <s v="Auditoría Interna"/>
    <s v="https://anionline.sharepoint.com/:f:/s/PMPMotor/EpUeMAxmewVFpIpCdl4vx3oBj4wad8dUaBnUfXeRxzHXiQ?e=gbdcWX"/>
  </r>
  <r>
    <n v="3955"/>
    <n v="10"/>
    <x v="10"/>
    <s v="FALTA DE GESTIÓN DEL GRUPO INTERNO DE TRABAJO DE DEFENSA JUDICIAL EN LA EMISIÓN DE DILIGENCIAS TENDIENTES A AGOTAR LA ETAPA DE COBRO PERSUASIVO DENTRO DEL PROCESO DE COBRO NO. 2020 - 012. _x000d__x000a__x000d__x000a_Se evidencia falta de gestión por parte del Grupo Interno de Trabajo de Defensa Judicial para agotar la etapa de cobro persuasivo respecto del proceso de cobro No. 2020 – 012 en contra de la Sociedad Portuaria Puerto Hondo S.A., toda vez que se evidenció que se ha realizado un requerimiento de cobro, así como además que esta etapa superó los 4 meses, lo cual contraría lo establecido en la actividad No. 7 del procedimiento interno denominado GEJU – P – 002, Versión 002, que dispone: _x000d__x000a__x000d__x000a_“Iniciar las diligencias tendientes a agotar la etapa de cobro persuasivo, el cual no podrá superar los 4 meses. Durante la etapa de cobro persuasivo se realizarán al menos tres (3) comunicaciones escritas o por medios electrónicos solicitando al deudor el cumplimiento de las obligaciones derivadas del título ejecutivo. En estas comunicaciones se informará de manera clara, la cuantía de la obligación, la causa de ésta, el número y fecha del acto administrativo a través del cual se impuso la multa o que contiene la obligación a favor de la Agencia Nacional de Infraestructura, la forma, lugar y oportunidad de realizar el pago.” _x000d__x000a__x000d__x000a_Y en consecuencia no se ha iniciado el cobro coactivo. _x000d__x000a__x000d__x000a_Esta situación además contraría la observancia del principio de celeridad establecido en Art. 13 de la Ley 1437 de 2011, que a la letra indica:_x000d__x000a__x000d__x000a_“las autoridades impulsarán oficiosamente los procedimientos, e incentivarán el uso de las tecnologías de la información y las comunicaciones, a efectos de que los procedimientos se adelanten con diligencia, dentro de los términos legales y sin dilaciones injustificadas.”_x000d__x000a_De lo anterior se puede concluir que se puede generar la materialización del riesgo identificado en el mapa de procesos en relación con la prescripción de la obligación por falta de gestión de la Entidad."/>
    <s v="Incumplimiento normativo"/>
    <m/>
    <s v="Informe de Auditoría al procedimiento interno &quot;Cobro persuasivo y coactivo (GEJU - P - 002) - Versión 02"/>
    <s v="Jurídico"/>
    <s v="GESTIÓN JURÍDICA"/>
    <x v="1"/>
    <s v="Grupo interno de trabajo de defensa judicial"/>
    <s v="Keiri Yulith Araújo Rodríguez"/>
    <s v="Junio de 2023"/>
    <s v="JUNIO"/>
    <n v="2023"/>
    <m/>
    <m/>
    <s v="Acción correctiva y preventiva"/>
    <s v="1. Expedición del Instructivo del proceso de cobro de la Agencia Nacional de Infraestructura estableciendo los plazos para las actuaciones a ejecutar frente al cobro de las obligaciones. _x000d__x000a__x000d__x000a_2. Actualizar procedimiento GEJU-P-002 &quot;Cobro Persuasivo y Coactivo&quot; del SIG, estableciendo los pazos para dar curso a las actuaciones a ejecutar frente al cobro persuasivo de la obligación."/>
    <d v="2023-08-04T00:00:00"/>
    <d v="2024-12-31T00:00:00"/>
    <m/>
    <s v="_x000a__x000a_11/12/2023 Mediante memorando con radicado 20237010180213 del 30/11/2023, el GIT de Defensa Judicial indicó respecto de las unidades de medida propuestas lo siguiente:_x000a__x000a_UM1: &quot;Se ha elaborado el proyecto de instructivo de cobro sobre el_x000a_cual han hecho revisiones y ajustes por parte de los tres coordinadores_x000a_designados para el GIT Defensa de los últimos meses, los cuales se han_x000a_aplicado y a la fecha se encuentra en revisión de los asesores de la_x000a_Vicepresidencia Jurídica. Se remite soporte.&quot;_x000a__x000a_UM2: &quot;Se han hecho revisiones de los tres coordinadores del GIT y se_x000a_tiene un borrador trabajado con el GIT Planeación, pero sujeto a justes finales_x000a_con la expedición del instructivo en la versión final, de los cuales se han_x000a_aplicado los ajustes correspondientes y a la fecha se encuentra en revisión de_x000a_los asesores de la Vicepresidencia Jurídica. Se remite soporte.&quot;_x000a__x000a_Para esta No Conformidad se solicitó ampliación de término en los siguientes términos: &quot;Teniendo en cuenta los cambios de Coordinador del GIT Defensa Judicial y la vicepresidente Jurídica que se han presentado, a efectos de dar cumplimiento al Plan de Mejoramiento por Procesos se solicita aprobar como nueva fecha el 31 de marzo de 2024.&quot; (Keiri Yulith Araújo Rodríguez)_x000a__x000a_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
    <n v="0.3"/>
    <x v="1"/>
    <m/>
    <m/>
    <m/>
    <d v="2023-07-05T00:00:00"/>
    <n v="348"/>
    <s v="Auditoría Interna"/>
    <s v="https://anionline.sharepoint.com/:f:/s/PMPMotor/EpxMP06o5XFMv5lciB2dwskBI88tyiRM6ncOJY6oz85Bzw?e=2LsGwZ"/>
  </r>
  <r>
    <n v="3956"/>
    <n v="11"/>
    <x v="10"/>
    <s v="1._x0009_Se evidenciaron incumplimientos reiterativos a los términos de respuesta establecidos en el artículo 14 del Código de Procedimiento Administrativo y de lo Contencioso Administrativo (Ley 1437 de 2011, modificado por la Ley 1755 de 2015), toda vez que en la muestra auditada el 21% del total de (363) registros, se tramitaron de manera extemporánea."/>
    <s v="Deficiencias en gestión institucional y/o interinstitucional"/>
    <m/>
    <s v="Informe de evaluación en el marco de la atención al ciudadano y en"/>
    <s v="Riesgos"/>
    <s v="TRANSPARENCIA, PARTICIPACIÓN, SERVICIO AL CIUDADANO Y COMUNICACIÓN"/>
    <x v="3"/>
    <s v="VGC_x000d__x000a_VE_x000d__x000a_VPRE_x000d__x000a_VJ"/>
    <s v="Yuly Andrea Ujueta Castillo "/>
    <s v="Mayo-Junio de 2023"/>
    <s v="Mayo-Junio"/>
    <n v="2023"/>
    <m/>
    <m/>
    <s v="Acción correctiva"/>
    <s v="_x000d__x000a_Mediante memorando Rad. 20236010117723 DEL 08/08/2023, la VPRE, envió el Plan de Mejoramiento para las No. Conformidades y precisó las siguientes cuatro (4) acciones de mejora._x000d__x000a_-_x0009_Verificar semanalmente y emitir alerta a las Gerencias de la VPRE cuando se evidencien PQRS que se reportan fuera de termino en el ORFEO (cuando aplique). GIT Planeación Permanente. _x000d_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d__x000a_-_x0009_Realizar seguimiento trimestral a las alertas preliminares preventivas emitidas por parte de la OCI (cuando aplique). GIT Planeación Permanente. _x000d__x000a_-_x0009_Presentar Informe de manera trimestral al vicepresidente de la VPRE, con el estado de las PQRS y requerimientos de Entes de control. GIT Planeación Permanente. _x000d__x000a_"/>
    <d v="2023-08-10T00:00:00"/>
    <s v="30/12/2023"/>
    <m/>
    <s v="10/08/2023 El 08/08/2023, se envió correo electrónico a los enlaces asignados en cada Vicepresidencia, requiriéndoles el Plan de Mejoramiento por Proceso (PMP), originadas en el informe de PQRS, Rad. Rad. 20231020099583 del 07/07/2023. (Luz Mary Hernández Villadiego)_x000a__x000a_11/08/2023 Mediante memorando Rad. 20235000119923 del 11/08/2023, la Vicepresidencia Ejecutiva remitió el Plan de mejoramiento por Proceso, con las siguientes acciones de mejora._x000a_1. Con los colaboradores que apoyan a las gerencias de la Vicepresidencia en las labores administrativas se inició el seguimiento semanal a las PQR, para evitar que se incumpla el término de respuesta._x000a_ 2. Solicitar capacitación en el manejo del sistema ORFEO para los colaboradores de la Vicepresidencia Ejecutiva._x000a_ 3. Socializar la Resolución 20214000021385 del 29 de diciembre de 2022 al interior de la Vicepresidencia Ejecutiva._x000a_ 4. Solicitar capacitación en la Resolución 20214000021385 del 29 de diciembre de 2022 para los colaboradores de la Vicepresidencia Ejecutiva._x000a_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2/09/2023 Mediante correo electrónico del 12/09/2023, la vicepresidencia de Estructuración envió a la Oficina de Control los soportes (6) relacionados con actividades que soportan las acciones programadas en el PMP; así: _x000a_Correo de la vicepresidencia informando sobre &quot;amables recordatorios&quot;_x000a_Soporte amable recordatorio congreso_x000a_Soporte amable recordatorio ente de control_x000a_Soporte amable recordatorio pqrs_x000a_Reunión de capacitación. _x000a_ (Luz Mary Hernández Villadiego)_x000a__x000a_14/09/2023 Mediante correo electrónico del 12/09/2023, la vicepresidencia de Estructuración informó y aportó soportes de las siguientes gestiones realizadas; así: _x000a_1._x0009_Correo de la vicepresidencia informando sobre &quot;amables recordatorios&quot;_x000a_2._x0009_Soporte amable recordatorio congreso_x000a_3._x0009_Soporte amable recordatorio ente de control_x000a_4._x0009_Soporte amable recordatorio pqrs_x000a_5._x0009_Reunión de capacitación. 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_x000a__x000a_23/05/2024 Se realiza modificación del responsable de la NC, pasando de Luz Mary Hernández Villadiego a Yuly Andrea Ujueta Castillo, de acuerdo con correo electrónico de la fecha. (JuanDiego Toro Bautista)"/>
    <n v="0.65"/>
    <x v="1"/>
    <m/>
    <m/>
    <m/>
    <d v="2023-07-07T00:00:00"/>
    <n v="346"/>
    <s v="Seguimiento Normativo"/>
    <s v="https://anionline.sharepoint.com/:f:/s/PMPMotor/EqxN5bjL0w1MmFpzrMCGmgoBnjRt4JzAMIb3S8nJ4ToChw?e=rU1Y8r"/>
  </r>
  <r>
    <n v="3957"/>
    <n v="12"/>
    <x v="10"/>
    <s v="2._x0009_Se evidenció ausencia de respuesta a solicitudes, incumpliendo lo establecido en el art. 14 de la Ley 1437 de 2011, que, en el consolidado del segundo semestre de 2022, representa el 12%, del total de la muestra auditada (363) registros."/>
    <s v="Deficiencias en gestión institucional y/o interinstitucional"/>
    <m/>
    <s v="Informe de evaluación en el marco de la atención al ciudadano y en"/>
    <s v="Administrativo"/>
    <s v="TRANSPARENCIA, PARTICIPACIÓN, SERVICIO AL CIUDADANO Y COMUNICACIÓN"/>
    <x v="3"/>
    <s v="TODAS LAS VICEPRESIDENCIAS"/>
    <s v="Luz Mary Hernández Villadiego"/>
    <s v="Mayo - junio de 2023"/>
    <s v="Mayo - junio"/>
    <n v="2023"/>
    <m/>
    <m/>
    <s v="Acción preventiva"/>
    <s v="_x000a_Mediante memorando Rad. 20236010117723 DEL 08/08/2023, la VPRE, envió el Plan de Mejoramiento para las No. Conformidades y precisó las siguientes cuatro (4) acciones de mejora._x000a_-_x0009_Verificar semanalmente y emitir alerta a las Gerencias de la VPRE cuando se evidencien PQRS que se reportan fuera de termino en el ORFEO (cuando aplique). GIT Planeación Permanente. 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a_-_x0009_Realizar seguimiento trimestral a las alertas preliminares preventivas emitidas por parte de la OCI (cuando aplique). GIT Planeación Permanente. _x000a_-_x0009_Presentar Informe de manera trimestral al vicepresidente de la VPRE, con el estado de las PQRS y requerimientos de Entes de control. GIT Planeación Permanente. _x000a_"/>
    <d v="2023-08-10T00:00:00"/>
    <s v="30/12/2023"/>
    <m/>
    <s v="_x000a__x000a_10/08/2023 El 08/08/2023, se envió correo electrónico a los enlaces asignados en cada Vicepresidencia, requiriéndoles el Plan de Mejoramiento por Proceso (PMP), originadas en el informe de PQRS, Rad. Rad. 20231020099583 del 07/07/2023. (Luz Mary Hernández Villadiego)_x000a__x000a_11/08/2023 Mediante memorando Rad. 20235000119923 del 11/08/2023, la Vicepresidencia Ejecutiva remitió el Plan de mejoramiento por Proceso, con las siguientes acciones de mejora._x000d__x000a_1. Con los colaboradores que apoyan a las gerencias de la Vicepresidencia en las labores administrativas se inició el seguimiento semanal a las PQR, para evitar que se incumpla el término de respuesta. _x000d__x000a_2. Solicitar capacitación en el manejo del sistema ORFEO para los colaboradores de la Vicepresidencia Ejecutiva. _x000d__x000a_3. Socializar la Resolución 20214000021385 del 29 de diciembre de 2022 al interior de la Vicepresidencia Ejecutiva._x000d__x000a_ 4. Solicitar capacitación en la Resolución 20214000021385 del 29 de diciembre de 2022 para los colaboradores de la Vicepresidencia Ejecutiva_x000d__x000a_ (Luz Mary Hernández Villadiego)_x000a__x000a_15/08/2023 Mediante correo electrónico del 10/08/2023_x000d__x000a_La Vicepresidencia de Gestión Corporativa – Equipo de Atención al Ciudadano, mediante correo electrónico, remitió a la OCI, el plan de mejoramiento, informado como acción correctiva que &quot;se procederá por parte del Grupo Interno de Trabajo de Talento Humano a emitir la respuesta correspondeinte en cada caso o enlazar en el radicado de respuesta padres según corresponda. En lo que respecta al plan, se precisó en el plan acción&quot; Emitir la respuesta correspondiente en cada caso o enlazar el radicado de respuesta al radicado padre o según corresponda. Se señala cómo fecha de cumplimiento: 15/09/2023._x000d__x000a_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2/09/2023 Mediante correo electrónico del 12/09/2023, la vicepresidencia de Estructuración envió a la Oficina de Control los soportes (6) relacionados con actividades que soportan las acciones programadas en el PMP; así: _x000d__x000a_Correo de la vicepresidencia informando sobre &quot;amables recordatorios&quot;_x000d__x000a_Soporte amable recordatorio congreso_x000d__x000a_Soporte amable recordatorio ente de control_x000d__x000a_Soporte amable recordatorio pqrs_x000d__x000a_Reunión de capacitación. _x000d__x000a_ (Luz Mary Hernández Villadiego)_x000a__x000a_14/09/2023 Mediante correo electrónico del 12/09/2023, la vicepresidencia de Estructuración informó y aportó soportes de las siguientes gestiones realizadas; así: _x000d__x000a_1._x0009_Correo de la vicepresidencia informando sobre &quot;amables recordatorios&quot;_x000d__x000a_2._x0009_Soporte amable recordatorio congreso_x000d__x000a_3._x0009_Soporte amable recordatorio ente de control_x000d__x000a_4._x0009_Soporte amable recordatorio pqrs_x000d__x000a_5._x0009_Reunión de capacitación. _x000d_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n v="1"/>
    <x v="2"/>
    <m/>
    <m/>
    <m/>
    <d v="2023-07-07T00:00:00"/>
    <n v="346"/>
    <s v="Seguimiento Normativo"/>
    <s v="https://anionline.sharepoint.com/:f:/s/PMPMotor/EqWBUSXf_WZHuI0EzCYAABIBPXokUE9GsyWeDt-h7odVJQ?e=TMGSd9"/>
  </r>
  <r>
    <n v="3958"/>
    <n v="13"/>
    <x v="10"/>
    <s v="3._x0009_Respuestas extemporáneas al Congreso de la República. Se evidenció incumplimiento en el término de atención del 34% de las solicitudes provenientes del Congreso de la República, previsto en el art. 258 de la ley 5 de 1992."/>
    <s v="Deficiencias en gestión institucional y/o interinstitucional"/>
    <m/>
    <s v="Informe de evaluación en el marco de la atención al ciudadano y en"/>
    <s v="Administrativo"/>
    <s v="TRANSPARENCIA, PARTICIPACIÓN, SERVICIO AL CIUDADANO Y COMUNICACIÓN"/>
    <x v="3"/>
    <s v="VP- Ejecutiva - Estructuración"/>
    <s v="Yuly Andrea Ujueta Castillo "/>
    <s v="Mayo - Junio de 2023"/>
    <s v="Mayo - junio"/>
    <n v="2023"/>
    <m/>
    <m/>
    <s v="Acción correctiva y preventiva"/>
    <s v="Mediante memorando Rad. 20235000119923 del 11/08/2023, la Vicepresidencia Ejecutiva remitió el Plan de mejoramiento por Proceso, con las siguientes acciones de mejora._x000d__x000a_1. Con los colaboradores que apoyan a las gerencias de la Vicepresidencia en las labores administrativas se inició el seguimiento semanal a las PQR, para evitar que se incumpla el término de respuesta. _x000d__x000a_2. Solicitar capacitación en el manejo del sistema ORFEO para los colaboradores de la Vicepresidencia Ejecutiva. _x000d__x000a_3. Socializar la Resolución 20214000021385 del 29 de diciembre de 2022 al interior de la Vicepresidencia Ejecutiva._x000d__x000a_ 4. Solicitar capacitación en la Resolución 20214000021385 del 29 de diciembre de 2022 para los colaboradores de la Vicepresidencia Ejecutiva_x000d__x000a_"/>
    <d v="2023-08-11T00:00:00"/>
    <d v="2024-05-31T00:00:00"/>
    <m/>
    <s v="10/08/2023 El 08/08/2023, se envió correo electrónico a los enlaces asignados en cada Vicepresidencia, requiriéndoles el Plan de Mejoramiento por Proceso (PMP), originadas en el informe de PQRS, Rad. Rad. 20231020099583 del 07/07/2023. (Luz Mary Hernández Villadiego)_x000a__x000a_11/08/2023 Mediante memorando Rad. 20235000119923 del 11/08/2023, la Vicepresidencia Ejecutiva remitió el Plan de mejoramiento por Proceso, con las siguientes acciones de mejora._x000a_1. Con los colaboradores que apoyan a las gerencias de la Vicepresidencia en las labores administrativas se inició el seguimiento semanal a las PQR, para evitar que se incumpla el término de respuesta. _x000a__x000a_ (Luz Mary Hernández Villadiego)_x000a__x000a_11/08/2023 Mediante memorando Rad. 20236010117723 DEL 08/08/2023, la VPRE, envió el Plan de Mejoramiento para las No. Conformidades y precisó las siguientes cuatro (4) acciones de mejora._x000a_-_x0009_Verificar semanalmente y emitir alerta a las Gerencias de la VPRE cuando se evidencien PQRS que se reportan fuera de termino en el ORFEO (cuando aplique). GIT Planeación Permanente. 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a_-_x0009_Realizar seguimiento trimestral a las alertas preliminares preventivas emitidas por parte de la OCI (cuando aplique). GIT Planeación Permanente. _x000a_-_x0009_Presentar Informe de manera trimestral al vicepresidente de la VPRE, con el estado de las PQRS y requerimientos de Entes de control. GIT Planeación Permanente._x000a_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4/09/2023 Mediante correo electrónico del 12/09/2023, la vicepresidencia de Estructuración informó y aportó soportes de las siguientes gestiones realizadas; así: _x000a_1._x0009_Correo de la vicepresidencia informando sobre &quot;amables recordatorios&quot;_x000a_2._x0009_Soporte amable recordatorio congreso_x000a_3._x0009_Soporte amable recordatorio ente de control_x000a_4._x0009_Soporte amable recordatorio pqrs_x000a_5._x0009_Reunión de capacitación. 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_x000a__x000a_23/05/2024 Se realiza modificación del responsable de la NC, pasando de Luz Mary Hernández Villadiego a Yuly Andrea Ujueta Castillo, de acuerdo con correo electrónico de la fecha. (JuanDiego Toro Bautista)_x000a__x000a_23/05/2024 Se realiza unificación de la no conformidad con la NC 3986 de acuerdo con el correo remitido por la auditora. Se destaca que para realizar la unificación esta NC se cambia el estado a Cerrada y el % de avance se deja en 100% (originalmente 65% de avance). La fecha de cierre se deja en mayo de 2024."/>
    <n v="1"/>
    <x v="0"/>
    <m/>
    <n v="5"/>
    <n v="2024"/>
    <d v="2023-07-07T00:00:00"/>
    <n v="346"/>
    <s v="Seguimiento Normativo"/>
    <s v="https://anionline.sharepoint.com/:f:/s/PMPMotor/EgTF8MIV3WNPvhasxGzBlscB9HdCe7wIU3XxguwMkotrRw?e=VvpWSj"/>
  </r>
  <r>
    <n v="3959"/>
    <n v="14"/>
    <x v="10"/>
    <s v="4._x0009_En la muestra auditada, se evidenciaron, diferentes eventos que contravienen los lineamientos establecidos en la Res. 20214000021385 de 2021, tales como: peticiones incompletas, sin alcance, traslado por competencia efectuados posterior a los cinco (5) días hábiles siguientes a la recepción y sin comunicar al interesado el plazo razonable en el cual se le dará trámite, el cual no podrá exceder al doble del inicialmente estipulado."/>
    <s v="Deficiencias en gestión institucional y/o interinstitucional"/>
    <m/>
    <s v="Informe de evaluación en el marco de la atención al ciudadano y en"/>
    <s v="Administrativo"/>
    <s v="TRANSPARENCIA, PARTICIPACIÓN, SERVICIO AL CIUDADANO Y COMUNICACIÓN"/>
    <x v="3"/>
    <s v="VP-Ejecutiva, Estructuración, VPRE"/>
    <s v="Yuly Andrea Ujueta Castillo "/>
    <s v="Mayo - Junio de 2023"/>
    <s v="Mayo - junio"/>
    <n v="2023"/>
    <m/>
    <m/>
    <s v="Acción correctiva y preventiva"/>
    <s v="Mediante memorando Rad. 20235000119923 del 11/08/2023, la Vicepresidencia Ejecutiva remitió el Plan de mejoramiento por Proceso, con las siguientes acciones de mejora._x000d__x000a_1. Con los colaboradores que apoyan a las gerencias de la Vicepresidencia en las labores administrativas se inició el seguimiento semanal a las PQR, para evitar que se incumpla el término de respuesta._x000d__x000a_ 2. Solicitar capacitación en el manejo del sistema ORFEO para los colaboradores de la Vicepresidencia Ejecutiva._x000d__x000a_ 3. Socializar la Resolución 20214000021385 del 29 de diciembre de 2022 al interior de la Vicepresidencia Ejecutiva._x000d__x000a_ 4. Solicitar capacitación en la Resolución 20214000021385 del 29 de diciembre de 2022 para los colaboradores de la Vicepresidencia Ejecutiva._x000d__x000a_Mediante memorando Rad. 20236010117723 DEL 08/08/2023, la VPRE, envió el Plan de Mejoramiento para las No. Conformidades y precisó las siguientes cuatro (4) acciones de mejora._x000d__x000a_-_x0009_Verificar semanalmente y emitir alerta a las Gerencias de la VPRE cuando se evidencien PQRS que se reportan fuera de termino en el ORFEO (cuando aplique). GIT Planeación Permanente. _x000d_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d__x000a_-_x0009_Realizar seguimiento trimestral a las alertas preliminares preventivas emitidas por parte de la OCI (cuando aplique). GIT Planeación Permanente. _x000d__x000a_-_x0009_Presentar Informe de manera trimestral al vicepresidente de la VPRE, con el estado de las PQRS y requerimientos de Entes de control. GIT Planeación Permanente._x000d__x000a_"/>
    <d v="2023-08-11T00:00:00"/>
    <d v="2024-05-31T00:00:00"/>
    <m/>
    <s v="10/08/2023 El 08/08/2023, se envió correo electrónico a los enlaces asignados en cada Vicepresidencia, requiriéndoles el Plan de Mejoramiento por Proceso (PMP), originadas en el informe de PQRS, Rad. Rad. 20231020099583 del 07/07/2023.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4/09/2023 Mediante correo electrónico del 12/09/2023, la vicepresidencia de Estructuración informó y aportó soportes de las siguientes gestiones realizadas; así: _x000a_1._x0009_Correo de la vicepresidencia informando sobre &quot;amables recordatorios&quot;_x000a_2._x0009_Soporte amable recordatorio congreso_x000a_3._x0009_Soporte amable recordatorio ente de control_x000a_4._x0009_Soporte amable recordatorio pqrs_x000a_5._x0009_Reunión de capacitación. _x000a_ (Luz Mary Hernández Villadiego)_x000a__x000a_14/09/2023 Mediante correo electrónico del 12/09/2023, la vicepresidencia de Estructuración informó y aportó soportes de las siguientes gestiones realizadas; así: _x000a_1._x0009_Correo de la vicepresidencia informando sobre &quot;amables recordatorios&quot;_x000a_2._x0009_Soporte amable recordatorio congreso_x000a_3._x0009_Soporte amable recordatorio ente de control_x000a_4._x0009_Soporte amable recordatorio pqrs_x000a_5._x0009_Reunión de capacitación. 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_x000a__x000a_23/05/2024 Se realiza modificación del responsable de la NC, pasando de Luz Mary Hernández Villadiego a Yuly Andrea Ujueta Castillo, de acuerdo con correo electrónico de la fecha. (JuanDiego Toro Bautista)_x000a__x000a_23/05/2024 Se realiza unificación de la no conformidad con la NC 3987 de acuerdo con el correo remitido por la auditora. Se destaca que para realizar la unificación esta NC se cambia el estado a Cerrada y el % de avance se deja en 100% (originalmente 65% de avance). La fecha de cierre se deja en mayo de 2024."/>
    <n v="1"/>
    <x v="0"/>
    <m/>
    <n v="5"/>
    <n v="2024"/>
    <d v="2023-07-07T00:00:00"/>
    <n v="346"/>
    <s v="Seguimiento Normativo"/>
    <s v="https://anionline.sharepoint.com/:f:/s/PMPMotor/En41zEFUlxtEhgNENh6E6cUBGzk1P9J7lBwUdxvrUvOzrA?e=iMpAgH"/>
  </r>
  <r>
    <n v="3960"/>
    <n v="15"/>
    <x v="10"/>
    <s v="5._x0009_Se evidenció Inconsistencia de la información reportada en los informes de Servicio al Ciudadano del (3°) y cuarto (4°) trimestre de 2022, toda vez que se evidenciaron en la muestra aleatoria ciertas imprecisiones, tales como, se tomaron en los casos relacionados de cumplimiento, documentos que en la actualidad figuran sin tramitar y documentos que figuraban anulados y otros que posteriormente se tramitaron fuera de término."/>
    <s v="Deficiencias en gestión institucional y/o interinstitucional"/>
    <m/>
    <s v="Informe de evaluación en el marco de la atención al ciudadano y en"/>
    <s v="Administrativo"/>
    <s v="TRANSPARENCIA, PARTICIPACIÓN, SERVICIO AL CIUDADANO Y COMUNICACIÓN"/>
    <x v="5"/>
    <s v="VAF"/>
    <s v="Luz Mary Hernández Villadiego"/>
    <s v="Mayo - Junio de 2023"/>
    <s v="Mayo - junio"/>
    <n v="2023"/>
    <m/>
    <m/>
    <s v="Acción preventiva"/>
    <s v="Mediante correo electrónico del 10/08/2023_x000d__x000a_La Vicepresidencia de Gestión Corporativa – Equipo de Atención al Ciudadano, mediante correo electrónico, remitió a la OCI, el plan de mejoramiento. _x000d__x000a_PLAN DE ACCIÓN:_x000d__x000a_Revisar y documentar la metodología que sigue el Equipo de Servicio al Ciudadano para elaborar los informes trimestrales tomando como base los requisitos de ley y la información que reporta el sistema de Gestión Documental ORFEO en la fecha de corte del seguimiento._x000d__x000a_"/>
    <s v="15/08/2023"/>
    <s v="30/11/2023"/>
    <m/>
    <s v="10/08/2023 El 08/08/2023, se envió correo electrónico a los enlaces asignados en cada Vicepresidencia, requiriéndoles el Plan de Mejoramiento por Proceso (PMP), originadas en el informe de PQRS, Rad. Rad. 20231020099583 del 07/07/2023. (Luz Mary Hernández Villadiego)_x000a__x000a_8/09/2023 Mediante correo electrónico del 10/08/2023: El Equipo de Servicio al Ciudadano señaló como acción de mejora, revisar y documentar la metodología que sigue esa depedencia para elaborar los informes trimestrales tomando como base los requisitos de ley y la información que reporta el ORFEO en la fecha de corte del seguimiento.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n v="1"/>
    <x v="2"/>
    <m/>
    <m/>
    <m/>
    <d v="2023-07-07T00:00:00"/>
    <n v="346"/>
    <s v="Seguimiento Normativo"/>
    <s v="https://anionline.sharepoint.com/:f:/s/PMPMotor/EpGJQ9TKEA9GodebnknSYAsB-UQjFFTurZkqujQBvsfAsw?e=DaJnY3"/>
  </r>
  <r>
    <n v="3961"/>
    <n v="16"/>
    <x v="10"/>
    <s v="6.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s v="Deficiencias en el registro de información en herramientas de seguimiento o de apoyo a la gestión"/>
    <m/>
    <s v="Informe de evaluación en el marco de la atención al ciudadano y en"/>
    <s v="Tecnológico"/>
    <s v="TRANSPARENCIA, PARTICIPACIÓN, SERVICIO AL CIUDADANO Y COMUNICACIÓN"/>
    <x v="7"/>
    <s v="VPRE"/>
    <s v="Luz Mary Hernández Villadiego"/>
    <s v="Mayo - Junio de 2023"/>
    <s v="Mayo - junio"/>
    <n v="2023"/>
    <m/>
    <m/>
    <s v="Acción preventiva"/>
    <s v="_x000d__x000a_Mediante memorando Rad. 20236010117723 DEL 08/08/2023, la VPRE, envió el Plan de Mejoramiento para las No. Conformidades y precisó las siguientes cuatro (4) acciones de mejora._x000d__x000a_-_x0009_Verificar semanalmente y emitir alerta a las Gerencias de la VPRE cuando se evidencien PQRS que se reportan fuera de termino en el ORFEO (cuando aplique). GIT Planeación Permanente. _x000d_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d__x000a_-_x0009_Realizar seguimiento trimestral a las alertas preliminares preventivas emitidas por parte de la OCI (cuando aplique). GIT Planeación Permanente. _x000d__x000a_-_x0009_Presentar Informe de manera trimestral al vicepresidente de la VPRE, con el estado de las PQRS y requerimientos de Entes de control. GIT Planeación Permanente. _x000d__x000a_"/>
    <d v="2023-08-10T00:00:00"/>
    <s v="30/12/2023"/>
    <m/>
    <s v="_x000a__x000a_10/08/2023 El 08/08/2023, se envió correo electrónico a los enlaces asignados en cada Vicepresidencia, requiriéndoles el Plan de Mejoramiento por Proceso (PMP), originadas en el informe de PQRS, Rad. Rad. 20231020099583 del 07/07/2023. (Luz Mary Hernández Villadiego)_x000a__x000a_15/08/2023  (Luz Mary Hernández Villadiego)_x000a__x000a_15/08/2023 En correo electrónico del 15/08/2023, el G.I.T. Tecnologías de la Información y las Telecomunicaciones, remitió a la OCI, el Plan de mejoramiento, que señala cómo actividad “Revisar y alinear la consulta que hace uso de las funcionalidades &quot;nuevo borrador&quot; y &quot;grabar respuesta” en el Sistema de Gestión Documental ORFEO, con el propósito de que la información que presenta el sitio web de la entidad &quot;consulta radicados&quot;  y el reporte de seguimiento 8 tipos selectos sea acorde a la gestión realizada por la entidad y a las necesidades del seguimiento. Adicionalmente, propone como plan de acción “Verificar la efectividad de los ajustes implementados en el sistema de Gestión documental del insumo de la información que reporta la funcionalidad &quot;cumplimiento&quot; de respuesta, para el botón &quot;consulta radicados&quot; y el informe 8 Tipo selecto insumo de seguimiento radicados tipificados como PQRSD” Se precisó como fecha de cumplimiento el 30/09/2023.  (Luz Mary Hernández Villadiego)_x000a__x000a_8/09/2023 El GIT-Tecnología convocó a reunión el 08/09/2023, la cual se realizó con la finalidad de analizar y ajustar al sistema en relación con las comunicaciones en estado anulado, de tal forma que no se asocien a las repuestas de las comunicaciones, se debe tomar el último radicado que da respuesta a la solicitud, dicha verificación se extenderá al reporte tipo 8. Estas acciones se adelantarán entre (08/09/2023) hoy y el 12-9-2023.Finalkmente la OCI, aportó en correo electrónico evidencias de la revalidación efectuada el 07/09/2023. (Luz Mary Hernández Villadiego)_x000a__x000a_12/09/2023 En correo electrónico, del 11/09/2023, el -G.I.T. Tecnologías de la Información y las Telecomunicaciones, informó y soportó a la OCI, lo referente con “Se procedió ajustar la validación de anulados en la consulta de PQRS Aniscopio controlando que ya no muestre los radicados de salida anulados._x000d__x000a_Se hizo una muestra con los radicados enviados en el adjunto con resultado exitoso, adjunto algunos”._x000d__x000a_Posteriormente, la OCI, el 12/09/2023, realizó una revalidación de lo informado, motivo por el cual se evidenció en la muestra que soportó en anexo 2 del informo, lo referente con los ajustes realizados en el enlace https://aniscopio.ani.gov.co/pqrs-consulta-public . En este sentido, se procede a realizar el cierre de la NO Conformidad._x000d__x000a_ (Luz Mary Hernández Villadiego)"/>
    <n v="1"/>
    <x v="2"/>
    <m/>
    <n v="9"/>
    <n v="2023"/>
    <d v="2023-07-07T00:00:00"/>
    <n v="346"/>
    <s v="Seguimiento Normativo"/>
    <s v="https://anionline.sharepoint.com/:f:/s/PMPMotor/EgNDW0aIfh5Inz527D3ZJa8BVLSFbUvwmWQRoKdSBnJrKg?e=r3oRSt"/>
  </r>
  <r>
    <n v="3962"/>
    <n v="17"/>
    <x v="10"/>
    <s v="8.1.1 Se verificó  el cumplimiento del artículo 3 del Decreto No. 1167 de 2016, que modifica el artículo 2.2.4.3.1.2.12. del Decreto 1069 de 2015, respecto del análisis por parte del Comité de Conciliación para determinar la procedencia de las Acciones de Repetición. _x000d__x000a_Se evidencia que los actos administrativos, Resolución 10435 del 1° de agosto de 2022, Resolución 10535 del 3 de agosto de 2022, Resolución 10495 del 2 de agosto de 2022, Resolución 10525 del 2 de agosto de 2022, Resolución 10165 del 26 de julio de 2022 y Resolución 21945 del 30 de diciembre de 2022 del Vicepresidente Jurídico, se sometieron a consideración del Comité de Conciliación, por fuera del término legal previsto en la norma, que dispone:_x000d__x000a__x000d__x000a_“(…) Los Comités de Conciliación de las entidades públicas deberán realizar los estudios pertinentes para determinar la procedencia de la acción de repetición._x000d__x000a_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_x000d__x000a_"/>
    <s v="Incumplimiento normativo"/>
    <m/>
    <s v="Seguimiento Acciones de Repetición. Período 1° de noviembre de 2022 al 30 de junio de 2023"/>
    <s v="Jurídico"/>
    <s v="GESTIÓN JURÍDICA"/>
    <x v="1"/>
    <s v="Grupo interno de trabajo defensa judicial"/>
    <s v="Keiri Yulith Araújo Rodríguez"/>
    <s v="Julio de 2023"/>
    <s v="JULIO"/>
    <n v="2023"/>
    <m/>
    <m/>
    <s v="Acción correctiva y preventiva"/>
    <s v="1. Remitir a la OCI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_x000a__x000d__x000a_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
    <d v="2023-06-09T00:00:00"/>
    <s v="30/11/2023"/>
    <m/>
    <s v="_x000a__x000a_13/10/2023 Mediante Memorando 20237010130173 del 31 de agosto de 2023, el Coordinador del GIT de Defensa Judicial, remitió “(…) la formulación del Plan de Mejoramiento por Procesos de las No Conformidades 3962 (…) a cargo del G.I.T. de Defensa Judicial de la Vicepresidencia Jurídica, anexando el formato SEPG-F-019 que contiene acciones con las cuales se mitigan las causas que le dieron origen a esta NC.”_x000a__x000a_Mediante Memorando 20237010147143 del 30 de septiembre de 2023, el Coordinador del GIT de Defensa Judicial, presentó reporte de avances y cumplimiento del Plan de Mejoramiento de la No Conformidad 3962 a cargo de esa dependencia, así:_x000a__x000a_“AVANCE ACCIONES DE MEJORAMIENTO (AM)_x000a__x000a_UM 1: La considera cumplida: &quot;Para dar cumplimiento a esta unidad de medida, mediante memorando 20237010146813, se comunicó la versión número tres del procedimiento GEJU-P-013 GESTIÓN PARA EL INICIO DE LA ACCIÓN DE REPETICIÓN a los miembros del Comité de Conciliación de la Agencia.” _x000a__x000a_En efecto, mediante Memorando 20237010146813 del 29 de septiembre de 2023, el Coordinador del GIT de Defensa Judicial, socializó a los integrantes del Comité de Conciliación de la Entidad, y a la Jefe de la Oficina de Control Interno, &quot;(...) la versión número tres del procedimiento GEJU-P-013 GESTIÓN PARA EL INICIO DE LA ACCIÓN DE REPETICIÓN, realizado por el G.I.T. de Defensa Judicial de la Vicepresidencia Jurídica, incorporando las modificaciones introducidas en la Ley 678 del año 2001 y con la entrada en vigencia de la Ley 2220 de 2022, actualización concertada con las gerencias que intervienen en algunas de las actividades dentro del procedimiento&quot;._x000a__x000a_Precisa que: “Teniendo en cuenta que una de las funciones del comité de conciliación consiste en determinar la procedencia de la acción de repetición, de manera que, se pide a los miembros del comité disponer del tiempo suficiente dentro de las actividades que exige el ejercicio de la función pública, con el fin de sesionar con el quorum requerido para decidir válidamente, siempre que se requiera convocar a una sesión para el estudio de este medio de control, coordinando que todo ello se produzca dentro de los términos previstos en la legislación antes mencionada e incorporado en el procedimiento que por este memorando se pone en conocimiento de todos para su cumplimiento”._x000a__x000a_Mediante correo electrónico del 2 de octubre de 2023, la Presidencia de la ANI comunicó a los miembros del Comité de Conciliación y a la Jefe de la Oficina de Control Interno, la versión 3 del procedimiento GEJU-P-013 GESTIÓN PARA EL INICIO DE LA ACCIÓN DE REPETICIÓN._x000a__x000a_En este orden de ideas y verificados los soportes que fueron aportados por el Coordinador del GIT de Defensa Judicial, la UM 1 del Plan de Mejoramiento formulado, se encuentra cumplida.  (Martha Guzmán León)_x000a__x000a_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2 Terminación 30 noviembre 2023. (Martha Guzmán León)_x000a__x000a_20/12/2023 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_x000a_NC 3962-3963 memorando 20237010179183 Propuesta de – Radicado:  2023701014714300012 del 30 de noviembre de 2023._x000a__x000a_&quot;AVANCE ACCIONES DE MEJORAMIENTO_x000a_A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a__x000a_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_x000a_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_x000a_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quot;._x000a__x000a_ (Martha Guzmán León)"/>
    <n v="0.5"/>
    <x v="1"/>
    <m/>
    <m/>
    <m/>
    <s v="28/07/2023"/>
    <n v="325"/>
    <s v="Seguimiento Normativo"/>
    <s v="https://anionline.sharepoint.com/:f:/s/PMPMotor/EohDLdojCGJNktCrfJ0KlaUB8MdYuyjrqa6U7RP6UMkXlA?e=outIZB"/>
  </r>
  <r>
    <n v="3963"/>
    <n v="18"/>
    <x v="10"/>
    <s v="8.1.2  Se verificó  el cumplimiento del artículo 3 del Decreto No. 1167 de 2016, que modifica el artículo 2.2.4.3.1.2.12. del Decreto 1069 de 2015, respecto a la presentación de las demandas en ejercicio del medio de control de repetición._x000d__x000a_Se evidencia que, las demandas con Radicados 11001333603320230006100 del 2 de marzo de 2023, y 520013333005202300048 del 13 de marzo de 2023, no se presentaron dentro de los dos (2) meses siguientes a la decisión, como lo establece la norma. _x000d__x000a_"/>
    <s v="Incumplimiento normativo"/>
    <m/>
    <s v="Seguimiento Acciones de Repetición. Período 1° de noviembre de 2022 al 30 de junio de 2023"/>
    <s v="Jurídico"/>
    <s v="GESTIÓN JURÍDICA"/>
    <x v="1"/>
    <s v="Grupo interno de trabajo de defensa judicial"/>
    <s v="Keiri Yulith Araújo Rodríguez"/>
    <s v="Julio de 2023"/>
    <s v="JULIO"/>
    <n v="2023"/>
    <m/>
    <m/>
    <s v="Acción correctiva y preventiva"/>
    <s v="Remitir a la OCI y a los abogados del GIT de Defensa Judicial la actualización del procedimiento GEJU-P-013, donde se fijan los tiempos para la presentación de demandas luego de la decisión por parte del comité de autorizar la presentación de la demanda."/>
    <d v="2023-06-09T00:00:00"/>
    <s v="30/11/2023"/>
    <m/>
    <s v="_x000a__x000a_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3 Terminación 30 noviembre 2023. (Martha Guzmán León)_x000a__x000a_20/12/2023 _x000d__x000a_Mediante Memorando 20237010180213 del 30 de noviembre de 2023,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d__x000a__x000d__x000a_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_x000d__x000a_“(…)_x000d__x000a_AVANCE ACCIONES DE MEJORAMIENTO:_x000d__x000a_U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_x000a_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_x000d__x000a__x000d__x000a_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_x000d__x000a_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_x000d__x000a__x000d__x000a_ (Martha Guzmán León)"/>
    <n v="0"/>
    <x v="1"/>
    <m/>
    <m/>
    <m/>
    <s v="28/07/2023"/>
    <n v="325"/>
    <s v="Seguimiento Normativo"/>
    <s v="https://anionline.sharepoint.com/:f:/s/PMPMotor/Eq1bkPHEl_pNgTEBm28RBFkBYNW0iaXvXqncgMyrLRWlsQ?e=CovzQA"/>
  </r>
  <r>
    <n v="3964"/>
    <n v="19"/>
    <x v="10"/>
    <s v="No se evidenció que la Interventoría haga entrega en tiempo de los informes mensuales; lo anterior es una obligación contractual consignada en el contrato de interventoría No. VE-525-2021, cláusula 28, numeral 27.2 (sic), numeral (iii), que se cita así:_x000d__x000a_“…Preparar y presentar a la ANI dentro de los diez (10) primeros días calendario de cada mes, un Informe mensual que, metodológicamente, comprenderá una parte ejecutiva y otra de temas generales.”"/>
    <s v="Retrasos o deficiencias en la entrega y/o aprobación de documentación contractual"/>
    <m/>
    <s v="Dorada - Chiriguaná"/>
    <s v="Técnico"/>
    <s v="GESTIÓN CONTRACTUAL Y SEGUIMIENTO DE PROYECTOS DE INFRAESTRUCTURA DE TRANSPORTE"/>
    <x v="0"/>
    <s v="Bogotá - Belencito y Dorada - Chiriguana"/>
    <s v="Ricardo Mauricio Hernández Gómez"/>
    <s v="Julio de 2023"/>
    <s v="JULIO"/>
    <n v="2023"/>
    <m/>
    <m/>
    <s v="Acción preventiva"/>
    <s v="1.La Gerencia Férrea de la Vicepresidencia de Gestión Contractual, realizará el seguimiento al cumplimiento de entrega de los Informes mensuales de interventoría; soportado en los informes entregados durante el periodo de revisión de octubre de 2023 hasta la terminación del contrato de interventoría. Productor a entregar: Informe de interventoría dentro de los plazos. Peso porcentual de la acción: 60%._x000d__x000a__x000d__x000a_2.El Líder de Proyecto o quien se designe, realizará la verificación mediante correo electrónico o comunicación oficial de la cláusula donde se describe el plazo de entrega del informe de interventoría, y realizara los requerimientos a que haya lugar. Peso porcentual de la acción: 40%."/>
    <d v="2023-10-12T00:00:00"/>
    <s v="30/09/2024"/>
    <m/>
    <s v="_x000a__x000a_30/08/2023 Mediante correo electrónico del día 24 de agosto de 2023 se informo el cumplimiento del término previsto para la formulación de los planes de mejoramiento. Se solicitó el envío de los mismos. (Ricardo Mauricio Hernández Gómez)_x000a__x000a_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_x000a__x000a_12/10/2023 Se incorpora el plan de mejora radicado mediante memorando  20233070153123 del 12 de octubre 2023 (Ricardo Mauricio Hernández Gómez)"/>
    <n v="0"/>
    <x v="1"/>
    <m/>
    <m/>
    <m/>
    <s v="21/07/2023"/>
    <n v="332"/>
    <s v="Auditoría Interna a Proyectos"/>
    <s v="https://anionline.sharepoint.com/:f:/s/PMPMotor/Esb4GhgfDzVKj7_CSeQX2HcBQ4bqQTw3LGE7xrhCHvJqdQ?e=tfDok4"/>
  </r>
  <r>
    <n v="3965"/>
    <n v="20"/>
    <x v="10"/>
    <s v="No se evidenció que la interventoría mantenga un sistema de gestión de calidad; esto es una obligación contractual, consignada en el Anexo 1 – Anexo Técnico Interventoría, numeral 3.1.12, literal a del contrato de interventoría No. VE-525-2021, que se cita así:_x000d__x000a__x000d__x000a_“Implementar un plan de aseguramiento de calidad en el proceso de interventoría, que asegure la adecuada documentación y archivo de los procesos de verificación y control de calidad, de acuerdo a la Norma ISO 9001, ISO 14001 y OHAS 18001 o las que la sustituya o complemente.”_x000d__x000a_"/>
    <s v="Incumplimiento normativo"/>
    <m/>
    <s v="Dorada - Chiriguaná"/>
    <s v="Técnico"/>
    <s v="GESTIÓN CONTRACTUAL Y SEGUIMIENTO DE PROYECTOS DE INFRAESTRUCTURA DE TRANSPORTE"/>
    <x v="0"/>
    <s v="Bogotá - Belencito y Dorada - Chiriguana"/>
    <s v="Ricardo Mauricio Hernández Gómez"/>
    <s v="Julio de 2023"/>
    <s v="JULIO"/>
    <n v="2023"/>
    <m/>
    <m/>
    <s v="Acción preventiva"/>
    <s v="1.El equipo de coordinación y seguimiento realizará comunicado para informar a la interventoría nueva del cumplimiento de esta obligación contractual, con el fin de que genere avisos informativos y sea incluido dentro de los informes mensuales de interventoría. Esto en función del Manual de Seguimiento a Proyectos de Interventoría y supervisión contractual. Peso porcentual de la acción: 65%._x000d__x000a_2.El equipo de coordinación y seguimiento socializará mensualmente en los comités mensuales con la interventoría y la ANI para que se rinda informe de los avances o estado del control de calidad conforme lo establece la normativa indicada en el numeral 5.12 “Funciones generales” literal (a) “Área Administrativa” del Anexo 1 – Anexo Técnico del contrato de interventoría del proyecto. Peso porcentual de la acción: 35%."/>
    <d v="2023-10-12T00:00:00"/>
    <s v="30/09/2024"/>
    <m/>
    <s v="_x000a__x000a_30/08/2023 Mediante correo electrónico del día 24 de agosto de 2023 se informo el cumplimiento del término previsto para la formulación de los planes de mejoramiento y se solicitó el envío de los mismos. (Ricardo Mauricio Hernández Gómez)_x000a__x000a_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_x000a__x000a_12/10/2023 Se incorpora el plan de mejora radicado mediante memorando  20233070153123 del 12 de octubre 2023 (Ricardo Mauricio Hernández Gómez)"/>
    <n v="0"/>
    <x v="1"/>
    <m/>
    <m/>
    <m/>
    <s v="21/07/2023"/>
    <n v="332"/>
    <s v="Auditoría Interna a Proyectos"/>
    <s v="https://anionline.sharepoint.com/:f:/s/PMPMotor/EiYvyzTSzYFHnMVaU1PNeAoB4Cfh0FiER16DhBcF92N2lA?e=GRA4jk"/>
  </r>
  <r>
    <n v="3966"/>
    <n v="21"/>
    <x v="10"/>
    <s v="No se evidenciaron registros sobre capacitaciones, actualizaciones o entrenamientos que sean realizados al personal de Interventoría; lo anterior es una obligación contractual consignada en el anexo 1 – Anexo Técnico al contrato de interventoría No. VE-525-2021, cláusula 28, numeral 3.1.12, literal (a), que se cita así: _x000d__x000a_“Realizar las acciones necesarias para garantizar su actualización científica y tecnológica en las áreas de su competencia, incorporar el nuevo conocimiento en el desarrollo del trabajo y, en general, propender porque los servicios prestados tengan el mayor valor agregado posible para beneficio del respectivo Contrato”_x000d__x000a_"/>
    <s v="Incumplimiento normativo"/>
    <m/>
    <s v="Dorada - Chiriguaná"/>
    <s v="Técnico"/>
    <s v="GESTIÓN CONTRACTUAL Y SEGUIMIENTO DE PROYECTOS DE INFRAESTRUCTURA DE TRANSPORTE"/>
    <x v="0"/>
    <s v="Bogotá - Belencito y Dorada - Chiriguana"/>
    <s v="Ricardo Mauricio Hernández Gómez"/>
    <s v="Julio de 2023"/>
    <s v="JULIO"/>
    <n v="2023"/>
    <m/>
    <m/>
    <s v="Acción preventiva"/>
    <s v="1.El equipo de coordinación y seguimiento emitirá comunicación a la interventoría a fin de que se informe las capacitaciones o metodología utilizada que en el estudio del desarrollo del proyecto ameriten los profesionales de la interventoría y esta gestión sea evidenciada mensualmente en el informe de interventoría.Peso porcentual de la acción: 70%._x000d__x000a_2.El equipo de coordinación y seguimiento realizará el seguimiento conforme lo establece el Manual de Seguimiento a Proyectos de Interventoría y supervisión contractual, a fin de mensualmente socializar en comité la metodología utilizada por la interventoría para determinar las necesidades del personal y propender porque en el desarrollo del contrato sea beneficioso los servicios prestados por los profesionales. Peso porcentual de la acción: 30%."/>
    <d v="2023-10-12T00:00:00"/>
    <s v="30/09/2024"/>
    <m/>
    <s v="_x000a__x000a_30/08/2023 Mediante correo electrónico del día 24 de agosto de 2023 se informo el cumplimiento del término previsto para la formulación de los planes de mejoramiento y se solicitó el envío de los mismos. (Ricardo Mauricio Hernández Gómez)_x000a__x000a_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_x000a__x000a_12/10/2023 Se incorpora el plan de mejora radicado mediante memorando  20233070153123 del 12 de octubre 2023 (Ricardo Mauricio Hernández Gómez)"/>
    <n v="0"/>
    <x v="1"/>
    <m/>
    <m/>
    <m/>
    <s v="21/07/2023"/>
    <n v="332"/>
    <s v="Auditoría Interna a Proyectos"/>
    <s v="https://anionline.sharepoint.com/:f:/s/PMPMotor/Ejp0jzfcY2VNq-u8ev-mtOYBnsXCNFSFYVuaCGd-Y5tRRQ?e=1MDerS"/>
  </r>
  <r>
    <n v="3967"/>
    <n v="22"/>
    <x v="10"/>
    <s v="La Oficina de Control Interno, en el informe de auditoría a este proyecto en 2019,  recomendó tomar medidas que subsanaran de fondo la no conclusión en la estructuración de un proyecto de concesión u otra forma de Asociación Público Privada (APP) para el corredor La Dorada – Chiriguaná, habiendo transcurrido 5 años en ese momento, a través de la administración del corredor férreo; situación que persiste a junio del 2023 a pesar de las acciones formuladas en el Plan de Mejoramiento Institucional, generando incumplimiento al artículo 2 literal b y al artículo 4 literal g de la Ley 87 de 1993 que establecen: _x000d__x000a_“ARTÍCULO 2. Objetivos del sistema de Control Interno. Atendiendo los principios constitucionales que debe caracterizar la administración pública, el diseño y el desarrollo del Sistema de Control Interno se orientará al logro de los siguientes objetivos fundamentales…_x000d__x000a_b. Garantizar la eficacia, la eficiencia y economía en todas las operaciones promoviendo y facilitando la correcta ejecución de las funciones y actividades definidas para el logro de la misión institucional...”_x000d__x000a_ “ARTÍCULO 4. Elementos para el Sistema de Control Interno. Toda entidad bajo la responsabilidad de sus directivos debe por lo menos implementar los siguientes aspectos que deben orientar la aplicación del control interno…: _x000d__x000a_g. Aplicación de las recomendaciones resultantes de las evaluaciones del control interno…”._x000d__x000a_"/>
    <s v="Deficiencias en gestión institucional y/o interinstitucional"/>
    <m/>
    <s v="Dorada - Chiriguaná"/>
    <s v="Técnico"/>
    <s v="ESTRUCTURACIÓN DE PROYECTOS DE INFRAESTRUCTURA DE TRANSPORTE"/>
    <x v="2"/>
    <s v="Estructuración."/>
    <s v="Ricardo Mauricio Hernández Gómez"/>
    <s v="Julio de 2023"/>
    <s v="JULIO"/>
    <n v="2023"/>
    <m/>
    <m/>
    <s v="Acción correctiva"/>
    <s v="_x000d__x000a_1. Informe de estructuración corredor férreo La Dorada - Chiríguaná. Peso porcentual de la acción: 50%._x000d__x000a__x000d__x000a_2. Publicación del Proyecto de Pliego de Condiciones del proceso de selección cuyo objeto es adjudicar un contrato de concesión del proyecto corredor férreo la Dorada - Chiríguaná. Peso porcentual de la acción: 50%."/>
    <s v="15/11/2023"/>
    <s v="15/06/2024"/>
    <m/>
    <s v="_x000a__x000a_30/08/2023 Mediante correo electrónico del día 28/ago/2023 se informo el cumplimiento del término previsto para la formulación del plan de mejoramiento y se solicitó el envío del mismo. (Ricardo Mauricio Hernández Gómez)_x000a__x000a_12/09/2023 Mediante memorando radicado con no. ANI 20231020135593 del 11 de septiembre 2023, se solicitó el envío del plan de mejoramiento (Ricardo Mauricio Hernández Gómez)_x000a__x000a_15/11/2023 Se incorpora el plan de mejora radicado mediante memorando  20232000168223 del 09 de noviembre de 2023 (Ricardo Mauricio Hernández Gómez)"/>
    <n v="0"/>
    <x v="1"/>
    <m/>
    <m/>
    <m/>
    <s v="21/07/2023"/>
    <n v="332"/>
    <s v="Auditoría Interna a Proyectos"/>
    <s v="https://anionline.sharepoint.com/:f:/s/PMPMotor/EhWAhGT5FLtOkzT7PwBgREIBAeSBoT49v-vfNnWYG7F0Ug?e=KzJQmc"/>
  </r>
  <r>
    <n v="3968"/>
    <n v="23"/>
    <x v="10"/>
    <s v="_x0009_Se evidenció publicación extemporánea en el SIGEP II, de la declaración de bienes y rentas periódica en el caso de 7 servidores y la ausencia de publicación por parte de 2 servidores de la entidad, lo cual incumple el “artículo 2.2.16.1 del Decreto 1083 de 2015, (Modificado por el Decreto Nacional 484 de 2017, art. 2 Actualización de la declaración de bienes y rentas y de la actividad económica. La actualización de bienes y rentas será efectuada a través del Sistema de Información y Gestión de Empleo Público-SIGEP y presentada para cada anualidad en el siguiente orden: a) Servidores públicos de las entidades y organismos públicos de orden nacional entre el 01 de abril y el 31 de mayo de cada vigencia.”. "/>
    <s v="Incumplimiento normativo"/>
    <m/>
    <s v="Informe de seguimiento reporte de informacion en SIGEP"/>
    <s v="Administrativo"/>
    <s v="GESTIÓN DEL TALENTO HUMANO"/>
    <x v="5"/>
    <s v="Grupo interno de trabajo de talento humano."/>
    <s v="Yuri Lizeth Mateus Gómez"/>
    <s v="Agosto de 2023"/>
    <s v="AGOSTO"/>
    <n v="2023"/>
    <m/>
    <m/>
    <s v="Acción correctiva"/>
    <s v="Actualizar la lista de chequeo proceso vinculación, para verificar los requisitos que debe cumplir un servidor público para posesionarse y el cumplimiento periódico de sus obligaciones de acuerdo con la normatividad."/>
    <s v="13/10/2023"/>
    <s v="30/11/2023"/>
    <m/>
    <m/>
    <n v="1"/>
    <x v="0"/>
    <m/>
    <m/>
    <m/>
    <s v="16/08/2023"/>
    <n v="306"/>
    <s v="Seguimiento Normativo"/>
    <s v="https://anionline.sharepoint.com/:f:/s/PMPMotor/EnqIMAeYxkpOuv0DhO3EALABmQYuo41cTfJx1Ayrsj21TQ?e=N6XZG0"/>
  </r>
  <r>
    <n v="3969"/>
    <n v="24"/>
    <x v="10"/>
    <s v="_x0009_Un servidor publicó para su ingreso, de manera extemporánea en el SIGEP II los formularios: “Publicación Proactiva Declaración de Bienes y rentas y Registro de Conflicto de Interés” y la declaración ante la DÍAN, lo cual incumple el parágrafo 1 del artículo 2 de la Ley 2013 de 2019, que establece: “…PARÁGRAFO 1. La publicación de esta información será requisito para posesionarse, ejercer y retirarse del cargo…”. (negrita fuera de texto)."/>
    <s v="Incumplimiento normativo"/>
    <m/>
    <s v="Al cumplimiento del reporte en el Sistema de Información y Gestión del Empleo "/>
    <s v="Administrativo"/>
    <s v="GESTIÓN DEL TALENTO HUMANO"/>
    <x v="5"/>
    <s v="Grupo interno de trabajo de talento humano."/>
    <s v="Yuri Lizeth Mateus Gómez"/>
    <s v="Agosto de 2023"/>
    <s v="AGOSTO"/>
    <n v="2023"/>
    <m/>
    <m/>
    <s v="Acción correctiva"/>
    <s v="Cada vez que se posesione un Directivo en la Entidad se deben verificar todos los registros que deben realizar para ejercer el cargo."/>
    <s v="13/10/2023"/>
    <s v="30/11/2023"/>
    <m/>
    <m/>
    <n v="1"/>
    <x v="0"/>
    <m/>
    <m/>
    <m/>
    <s v="16/08/2023"/>
    <n v="306"/>
    <s v="Seguimiento Normativo"/>
    <s v="https://anionline.sharepoint.com/:f:/s/PMPMotor/EtIocGKv9zpFs5VczyUMyv4BObEcXmrJgQaeHzhV1Z0sKA?e=wm8THO"/>
  </r>
  <r>
    <n v="3970"/>
    <n v="25"/>
    <x v="10"/>
    <s v="De la caja menor de Servicios Generales, se observó que las siguientes facturas de compra y suministro de bienes y servicios T3 5121 del 07/03/2023, 6303100222368 del 06/03/2023, 920T 9987 del 19/04/2023, W5861032448 del 07/03/2023 y la cuenta cobro Cerrajeros 24 horas por $300.000,00 del 27/02/2023, se registraron inoportunamente en el SIIF Nación algunas en el mes siguiente y otras dos tres meses después; denotando inobservancia del Artículo 12° Registro de Operaciones, del Decreto 2768 de 2012."/>
    <s v="Incumplimiento normativo"/>
    <m/>
    <s v="Auditoría cumplimiento Decreto 2768 de 2012."/>
    <s v="Administrativo"/>
    <s v="GESTIÓN ADMINISTRATIVA Y FINANCIERA"/>
    <x v="5"/>
    <s v="Grupo interno de trabajo administrativo y financiero"/>
    <s v="Yuber Alexander Peña Cárdenas"/>
    <s v="Septiembre de 2023"/>
    <s v="SEPTIEMBRE"/>
    <n v="2023"/>
    <m/>
    <m/>
    <s v="Acción correctiva y preventiva"/>
    <s v="ACCIONES_x000d__x000a_1) Revisar los procedimientos de Servicios Generales. Responsable Fanny Florez Reyes, fecha de cumplimiento 15/09/2023_x000d__x000a_2) Recibir capacitación para realizar el registro correcto de los pagos _x0009_en el SIIF Nación. Responsable Emiro Silva Florez, fecha de cumplimiento 05/10/2023._x000d__x000a_3) Realizar el registro de los pagos en el aplicativo SIIF Nación dentro de los 5 días hábiles autorizados. Responsable Emiro Silva Florez, fecha de cumplimiento 15/12/2023._x000d__x000a_4) Registrar en el archivo de control de los movimientos del SIIF la fecha de causación del egreso y la fecha de registro en el aplicativo SIIF Nación. Responsable Fanny Florez, fecha de cumplimiento 15/12/2023"/>
    <s v="29/11/2023"/>
    <s v="15/12/2023"/>
    <m/>
    <s v="_x000a__x000a_20/03/2024 Acción 1: Se observó cargado en el repositorio el documento GADF-F-058 Solicitud de gastos de caja menor, el cual, fue actualizado a la versión 2 con fecha de vigencia del 21/11/2023 este incluye los requisitos a tener en cuenta para la solicitud, legalización y autorización de los gastos por caja menor. Por lo tanto la acción de mejora se da como cumplida._x000d__x000a_Acción 2: En el repositorio, se observaron cargadas las evidencias de las capacitaciones recibidas por parte del SIIF Nación, así: i) capacitación virtual sobre el cierre de la caja menor del 29/11/2023, ii) capacitación virtual sobre el cierre de vigencia 2023 y apertura de 2024 recibida entre el 21 y el 22 de noviembre de 2023. Por lo tanto la acción de mejora se da como cumplida._x000d__x000a_Acción 3: En el repositorio, se observó base de datos en Excel denominada “Seguimiento registros caja menor”, la cual, es la herramienta de control para el registro de los movimientos de la caja menor de Servicios Generales. Por lo tanto la acción de mejora se da como cumplida._x000d__x000a_Acción 4: En el repositorio, se observó base de datos en Excel denominada “Seguimiento registros caja menor”, en la que se registró cada uno de los movimientos con la fecha de causación del egreso y la fecha de registro en el SIIF Nación. Por lo tanto la acción de mejora se da como cumplida. (Yuber Alexander Peña Cárdenas)"/>
    <n v="1"/>
    <x v="2"/>
    <m/>
    <n v="3"/>
    <n v="2024"/>
    <s v="29/09/2023"/>
    <n v="262"/>
    <s v="Auditoría Interna"/>
    <s v="https://anionline.sharepoint.com/:f:/s/PMPMotor/Eq_USj7EkUJLgffuJs5iQ2sB-k66xqdNZPTivfH9O3aILQ?e=Dn8ehs"/>
  </r>
  <r>
    <n v="3971"/>
    <n v="26"/>
    <x v="10"/>
    <s v="Para el Equipo de Coordinación y Seguimiento:_x000d__x000a__x000d__x000a_No se evidenció pronunciamiento ni aprobación de la ANI ante diferentes actualizaciones de las pólizas del contrato de interventoría No. 239 de 2016, según lo reportado por la Interventoría a través de la comunicación con radicado ANI No. 20224090071932 del 24 de enero de 2022, lo que genera un incumplimiento al procedimiento interno del proceso de gestión contractual y seguimiento de proyectos de infraestructura de transporte denominado Aprobación y administración de pólizas y demás garantías (GCSP-P-012)._x000d__x000a__x000d__x000a_Según la actividad No. 12 del procedimiento GCSP-P-012, la ANI debe emitir una aprobación a la actualización de las pólizas: “Aprobar la póliza de conformidad con el formato Aprobación de Pólizas (GCSP-F-003), el formato Aprobación Póliza de permisos para uso de la infraestructura vial nacional concesionada y férrea (GCSP-F-200) o Actualización de Póliza (GCSP-F-197), según corresponda”_x000d__x000a_"/>
    <s v="Incumplimiento normativo"/>
    <m/>
    <s v="Informe de auditoría a la función pública de la Supervisión y de Interventoría asociadas al proyecto de concesión carretera Bucaramanga - Pamplona"/>
    <s v="Administrativo"/>
    <s v="GESTIÓN CONTRACTUAL Y SEGUIMIENTO DE PROYECTOS DE INFRAESTRUCTURA DE TRANSPORTE"/>
    <x v="4"/>
    <s v="Bucaramanga - Pamplona"/>
    <s v="Daniel Felipe Sáenz Lozano"/>
    <s v="Septiembre de 2023"/>
    <s v="SEPTIEMBRE"/>
    <n v="2023"/>
    <m/>
    <m/>
    <s v="Acción correctiva y preventiva"/>
    <s v="UNIDADES DE MEDIDA CORRECTIVAS _x000d__x000a_1. Aprobación de garantías o comunicado de remisión de observaciones a Interventoría. _x000d__x000a__x000d__x000a_UNIDADES DE MEDIDA PREVENTIVAS_x000d__x000a_2. Procedimiento GCSP-P-012 Aprobación y administración de pólizas y demás garantías. _x000d__x000a_"/>
    <d v="2023-10-11T00:00:00"/>
    <s v="30/06/2024"/>
    <m/>
    <s v="_x000a__x000a_4/11/2023 Mediante correo electrónico del 03-11-2023, el Líder del Equipo de Coordinación y Seguimiento solicitó un plazo adicional para presentar el plan de mejoramiento, en los siguientes términos:_x000d__x000a__x000d__x000a_&quot;De manera atenta nos permitimos solicitarle su apoyo para concedernos un plazo adicional máximo hasta el viernes 10 de noviembre para responder lo solicitado en el memorando ANI No. 20231020148103 del 3 de octubre de 2023 relacionada a la auditoria del proyecto Bucaramanga Pamplona, el cual ya se encuentra en revisión interna y algunos ajustes del equipo con el respectivo plan de mejoramiento._x000d__x000a_ _x000d__x000a_Le agradecemos nos confirme si encuentra viable dicha solicitud.&quot;_x000d__x000a__x000d__x000a_Ante lo que la Oficina de Control Interno se pronunció favorablemente, también mediante correo electrónico._x000d__x000a_ (Daniel Felipe Sáenz Lozano)_x000a__x000a_10/11/2023 Mediante memorando con radicado ANI No. 20235010168093 del 09 de noviembre de 2023 la Vicepresidencia Ejecutivo presentó el plan de mejoramiento. Respecto a la acción de mejoramiento No. 2, se evidenció que, en el Sistema de Planeación y Gestión de la ANI, el procedimiento GCSP-P-012 (Aprobación y administración de pólizas y demás garantías) ha sido actualizado a su versión No. 2 en 2023 , con la participación de la Vicepresidencia Ejecutiva; por ende, se establece un porcentaje de avance del plan de mejoramiento de 50%._x000d__x000a__x000d__x000a_Lo anterior se notificó a la Vicepresidencia Ejecutiva a través del memorando con radicado ANI No. 20231020168893 del 10-11-2023._x000d__x000a_ (Daniel Felipe Sáenz Lozano)"/>
    <n v="0.5"/>
    <x v="1"/>
    <m/>
    <m/>
    <m/>
    <d v="2023-10-03T00:00:00"/>
    <n v="258"/>
    <s v="Auditoría Interna a Proyectos"/>
    <s v="https://anionline.sharepoint.com/:f:/s/PMPMotor/EoLYDzEYCTJNrVLO-j1MkF0Bc2GIvjjplvzpRWdudloDrA?e=8faXcW"/>
  </r>
  <r>
    <n v="3972"/>
    <n v="27"/>
    <x v="10"/>
    <s v="No se evidenció la correcta supervisión del contrato de interventoría dado que la Interventoría Unión Temporal Meta no está cumpliendo con la contratación del personal mínimo estipulado en el contrato de interventoría N. 251 de 2015 para la fase de construcción dado que a septiembre de 2023 tiene pendiente la contratación de 8 profesionales, y el Equipo de Coordinación y seguimiento no ha notificado el inicio de un procedimiento administrativo sancionatorio ni la determinación de un plazo de cura, por lo que se concluye que el Equipo de Coordinación y Seguimiento no está cumpliendo la función establecida en Manual de Seguimiento a Proyectos e Interventoría y Supervisión Contractual (GCSP-M-002) sección 2.2.2 Funciones o actividades del Equipo de Coordinación y Seguimiento del Proyecto:_x000d__x000a_(…)_x000d__x000a_e) Verificar el adecuado ejercicio de la interventoría que ejerce la supervisión integral del contrato de concesión; _x000d__x000a_f) Recomendar al ordenador del gasto respectivo la solicitud de inicio de procedimientos sancionatorios, en el marco de los contratos que se suscriban para la ejecución del proyecto (…)_x000d__x000a_"/>
    <s v="Deficiencias en gestión institucional y/o interinstitucional"/>
    <m/>
    <s v="Informe de auditoría a la función pública de la Supervisión y de Interventoría asociadas al proyecto de concesión carretera Malla Vial del Meta"/>
    <s v="Administrativo"/>
    <s v="GESTIÓN CONTRACTUAL Y SEGUIMIENTO DE PROYECTOS DE INFRAESTRUCTURA DE TRANSPORTE"/>
    <x v="4"/>
    <s v="Malla Vial del Meta"/>
    <s v="Adriana Barrios Rodríguez"/>
    <s v="Septiembre de 2023"/>
    <s v="SEPTIEMBRE"/>
    <n v="2023"/>
    <m/>
    <m/>
    <s v="Acción correctiva"/>
    <s v="1.     Oficios de aprobación del personal de interventoría relacionado en el cuadro de personal mínimo reportado en el memorando 20235000165773 del 3 de noviembre de 2023._x000d__x000a__x000d__x000a_2.     Contratos suscritos con personal aprobado por la Agencia_x000d__x000a__x000d__x000a_3.     Revisión y aprobación de los informes Mensuales de Interventoría, en específico en el componente Administrativo sobre el seguimiento de personal de Interventoría y los soportes de planillas de seguridad Social."/>
    <d v="2023-08-11T00:00:00"/>
    <s v="28/02/2024"/>
    <m/>
    <s v="_x000a__x000a_3/05/2024 Mediante memorando con radicado ANI No. 20241020073823 del 02-05-2024 se solicitaron evidencias del cumplimiento del plan de mejoramiento. (Adriana Barrios Rodríguez)_x000a__x000a_22/05/2024 Mediante comunicación con radicado ANI No. 20235030198623 del 21 de diciembre de 2023 el Equipo de Coordinación y Seguimiento del Proyecto remitió evidencias del cumplimiento del plan de mejoramiento, ante lo que la Oficina de Control Interno se pronunció favorablemente a través del radicado ANI No. 20231020200273 del 22 de diciembre de 2023, precisando que se verificó que la Interventoría está cumpliendo con la contratación del personal mínimo estipulado en el contrato de interventoría N. 251 de 2015 para la fase de construcción, lo que se asocia a la causa de la No Conformidad. (Adriana Barrios Rodríguez)"/>
    <n v="1"/>
    <x v="2"/>
    <m/>
    <n v="5"/>
    <n v="2024"/>
    <d v="2023-10-04T00:00:00"/>
    <n v="257"/>
    <s v="Auditoría Interna a Proyectos"/>
    <s v="https://anionline.sharepoint.com/:f:/s/PMPMotor/Ev7HUGZLnYZJn-NGT61aTGsBvh8yW3ddpjyOHFcJDLIASw?e=K9KZFX"/>
  </r>
  <r>
    <n v="3973"/>
    <n v="28"/>
    <x v="10"/>
    <s v="Se evidenció que no se cuenta con las  vallas informativas en el proyecto incumpliendo la Resolución 20233040025285 de 2023 por la cual se establece la distribución, diseño y parámetros de las vallas y demás elementos de información de las obras y proyectos de infraestructura de transporte que contrate el Instituto Nacional de Vías (Invías), la Agencia Nacional de Infraestructura (ANI) y la Unidad Administrativa Especial de Aeronáutica Civil (Aerocivil) y su anexo; que en particular establece: _x000d__x000a_“(…) ARTÍCULO 6º. ENTREGA. El contratista deberá presentar dentro de los ocho (8) días calendario contados a partir de la fecha de suscripción del acta de inicio, o a la terminación y entrega de la obra o proyecto de infraestructura, según sea el caso, el arte del prototipo de las vallas a instalar para aprobación de la dependencia de comunicaciones de la entidad competente. Una vez aprobado el arte, el contratista deberá instalar las vallas de información de un plazo no mayor a treinta (30) días calendario. Aquellas que no cumplan con los requisitos estipulados en la presente Resolución, deberán ser retiradas y reemplazadas en un plazo no mayor a diez (10) días calendario._x000d__x000a_(…)_x000d__x000a_ARTÍCULO 9º. CUMPLIMIENTO. EL INSTITUTO NACIONAL DE VÍAS – INVIAS, la AGENCIA NACIONAL DE INFRAESTRUCTURA y la UNIDAD ADMINISTRATIVA ESPECIAL DE AERONÁUTICA CIVIL – AEROCIVIL, según el caso, serán responsables que se dé cumplimiento a lo dispuesto en la presente Resolución” (resaltado fuera del texto)._x000d__x000a_"/>
    <s v="Deficiencias en gestión institucional y/o interinstitucional"/>
    <m/>
    <s v="Informe de auditoría a la función pública de la Supervisión y de Interventoría asociadas al proyecto de concesión carretera Malla Vial del Meta"/>
    <s v="Técnico"/>
    <s v="GESTIÓN CONTRACTUAL Y SEGUIMIENTO DE PROYECTOS DE INFRAESTRUCTURA DE TRANSPORTE"/>
    <x v="4"/>
    <s v="Malla Vial del Meta"/>
    <s v="Adriana Barrios Rodríguez"/>
    <s v="Septiembre de 2023"/>
    <s v="SEPTIEMBRE"/>
    <n v="2023"/>
    <m/>
    <m/>
    <s v="Acción preventiva"/>
    <s v="1. Informe definitivo que evidencie el estado de las vallas instaladas en los corredores, atendiendo al cumplimiento de los requisitos exigidos por el Ministerio de Transporte."/>
    <d v="2023-08-11T00:00:00"/>
    <s v="28/02/2024"/>
    <m/>
    <s v="_x000a__x000a_3/05/2024 Mediante memorando con radicado ANI No. 20241020073823 del 02-05-2024 se solicitaron evidencias del cumplimiento del plan de mejoramiento. (Adriana Barrios Rodríguez)_x000a__x000a_22/05/2024 Mediante comunicación con radicado ANI No. 20235030198623 del 21 de diciembre de 2023 el Equipo de Coordinación y Seguimiento del Proyecto remitió evidencias del cumplimiento del plan de mejoramiento, ante lo que la Oficina de Control Interno se pronunció favorablemente a través del radicado ANI No. 20231020200273 del 22 de diciembre de 2023, precisando que se verificó que se cuenta con las vallas informativas en el proyecto, lo que está asociado a la causa de la No Conformidad. (Adriana Barrios Rodríguez)"/>
    <n v="1"/>
    <x v="2"/>
    <m/>
    <n v="5"/>
    <n v="2024"/>
    <d v="2023-10-04T00:00:00"/>
    <n v="257"/>
    <s v="Auditoría Interna a Proyectos"/>
    <s v="https://anionline.sharepoint.com/:f:/s/PMPMotor/EsRwzj8kOKhPusZY-fKBoJYBwObzGVTv8kafNHicV6_HGQ?e=LmficY"/>
  </r>
  <r>
    <n v="3974"/>
    <n v="29"/>
    <x v="10"/>
    <s v="No se evidenció que la Interventoría efectuara la contratación del personal mínimo exigido contractualmente, dado que a septiembre de 2023 se encuentra pendiente la contratación de 6 profesionales en consecuencia no se está dando cumplimiento al contrato de interventoría N. 251 de 2015 cláusula 3.1 Personal del interventor, según se cita a continuación:_x000d__x000a_(..) El interventor deberá contar con todo el personal necesario para desarrollar el objeto del contrato de interventoría._x000d__x000a_(…)_x000d__x000a_(d) El Interventor se compromete a que el personal cumpla con el tempo de dedicación y permanencia exigido para cada cargo en el Pliego de Condiciones y según su ofrecimiento en la Propuesta presentada. Sin perjuicio de lo anterior, en caso de incumplimiento de cualquiera de las obligaciones contenidas en el presente Contrato, la ANI tendrá la facultad de requerir al Interventor para que por su cuenta y riesgo exija mayor dedicación y permanencia de su personal, sin que dicho requerimiento genere para la ANI la obligación de reconocerle al Interventor ningún valor adicional al establecido en el presente Contrato. (…)_x000d__x000a_"/>
    <s v="Deficiencias en gestión institucional y/o interinstitucional"/>
    <m/>
    <s v="Informe de auditoría a la función pública de la Supervisión y de Interventoría asociadas al proyecto de concesión carretera Malla Vial del Meta"/>
    <s v="Administrativo"/>
    <s v="GESTIÓN CONTRACTUAL Y SEGUIMIENTO DE PROYECTOS DE INFRAESTRUCTURA DE TRANSPORTE"/>
    <x v="4"/>
    <s v="Malla Vial del Meta"/>
    <s v="Adriana Barrios Rodríguez"/>
    <s v="Septiembre de 2023"/>
    <s v="SEPTIEMBRE"/>
    <n v="2023"/>
    <m/>
    <m/>
    <s v="Acción correctiva"/>
    <s v="1. Revisión del proceso de talento humano que aplique a las necesidades del proyecto teniendo en cuenta la baja disponibilidad de personal en la región, los procesos de la ANI para aceptación del personal y estrategias de retención de personal.                                  _x000d__x000a__x000d__x000a_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_x000d__x000a__x000d__x000a_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_x000d__x000a__x000d__x000a_4. Implementar los cambios que resulten de la revisión del proceso de talento humano y que estén alineados con las necesidades del proyecto_x000d__x000a__x000d__x000a_5. Realizar la capacitación al personal administrativo y directivo en los cambios propuestas al proceso administrativo y técnico que aporten a la implementación de los cambios al proceso de talento humano._x000d__x000a__x000d__x000a_6. El proceso de Medición, análisis y mejora de  AFA C&amp;C incluir en sus planes de auditoría, la verificación del cumplimiento en la implementación de los cambios y la disponibilidad del personal mínimo de los proyectos._x000d__x000a__x000d__x000a_7. La dirección de interventoría mantener seguimiento al cumplimiento de los requerimientos del personal y escalar con sus comunicaciones internas  para alertar los riesgos de tener vacantes por más de dos semanas en su plan de cargas._x000d__x000a__x000d__x000a_8. Realizar los ajustes necesarios a los procesos administrativos de acuerdo al proceso de verificación interna realizada por los procesos MAM y Ejecución de Proyectos."/>
    <d v="2023-08-11T00:00:00"/>
    <s v="31/12/2024"/>
    <m/>
    <s v="_x000a__x000a_21/05/2024 Mediante comunicación con radicado ANI No. 20244090533732 del 3 de mayo de 2024, la Interventoría remitió las aprobaciones de las hojas de vida del personal faltante, certificando que a la fecha se cumple y se mantiene el personal según plan de cargas, así:_x000a__x000a_1. Ingeniero residente de redes: Didier Vallejo Quiceno. Aprobado mediante comunicación 01-2023-UTM-2512015-311-0969 del 2 de octubre de 2023. Radicado ANI: 20234091130002. Oficio de aprobación: 20235000354521 del 4 de octubre de 2023. _x000a__x000a_2. Ingeniero profesional predial: Sandra Milena Sanabria Galindo. Aprobado mediante comunicación 01-2023-UTM-2512015-311-0919 del 19 de septiembre de 2023. Radicado ANI: 20234091070852. Oficio de aprobación: 20235000357141 del 04 de octubre de 2023. _x000a__x000a_3. Inspector de obra I: Jhonatan Camilo Arias Cañón. Aprobado mediante comunicación 01-2023-UTM-2512015-311-1178 del 16 de noviembre de 2023. Radicado ANI: 20234091318112. Oficio de aprobación: 20235030419201 del 21 de noviembre de 2023._x000a_ _x000a_4. Inspector SISOMA 4: Laura Trejos García. Aprobada mediante comunicación 01-2023-UTM-2512015-311-0992 del 5 de octubre de 2023. Radicado ANI: 20234091149772. Oficio de aprobación: 20235000373831 del 13 de octubre de 2023. _x000a__x000a_5. Cadenero I-1: Fredy Antonio Garavito Gil. Aprobado mediante comunicación 01-2023-UTM-2512015-311-0816 del 23 de agosto de 2023. Radicado ANI: 20234091130002. Oficio de aprobación: 20235000342341 del 22 de septiembre de 2023. _x000a__x000a_6. Cadenero I-2: José Oliverio Castro Céspedes. Aprobado mediante comunicación 01-2023-UTM-2512015-311-1112 del 1 de noviembre de 2023. Radicado ANI: 20234091269682. Oficio de aprobación: 20235030419271 del 21 de noviembre de 2023. _x000a__x000a_Por otro lado, remitió evidencias del cumplimiento para cada una de las acciones de mejoramiento, así:_x000a__x000a_1. Revisión del proceso de talento humano que aplique a las necesidades del proyecto teniendo en cuenta la baja disponibilidad de personal en la región, los procesos de la ANI para aceptación del personal y estrategias de retención de personal: Se evidenció que se realizó revisión del proceso de gestión del talento humano, revisado por la Gerencia Administrativa y aprobados los cambios por la Gerencia general y que se incluyeron cambios como el uso del software SEGI para el requerimiento del personal con anticipación, así como los formatos establecidos para ello.    _x000a__x000a_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Se evidenció que se incluyó el siguiente ítem dentro del procedimiento de talento humano: “El reclutamiento incluye la selección de las hojas de vida teniendo en cuenta como fuentes las siguientes: Personal interno/personal que _x0009__x0009_trabajó anteriormente en proyectos, Base de datos_x0009_de_x0009_hojas_x0009_de_x0009_vida_x0009_y/o, Reclutamiento_x0009_externo (LinkedIn, redes sociales, universidades, Personal recomendado por empleados internos), base de datos de empleos (LinkedIn, páginas de publicación_x0009_de_x0009_vacantes),_x0009_entre otros.”_x000a__x000a_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 Aplica lo evidenciado para las acciones de mejoramiento No. 1 y No. 2._x000a__x000a_4. Implementar los cambios que resulten de la revisión del proceso de talento humano y que estén alineados con las necesidades del proyecto: Adicional a la actualización del procedimiento de talento humano, se evidenció que las vacantes se publicaron a través de diferentes medios virtuales._x000a__x000a_5. Realizar la capacitación al personal administrativo y directivo en los cambios propuestas al proceso administrativo y técnico que aporten a la implementación de los cambios al proceso de talento humano: Se evidenció que se realizaron campañas de divulgación en sedes de la empresa. Para la sede UTM se realizó el día 29 de febrero de 2024 y para sede administrativa Bogotá el día 01 de marzo de 2024; con el fin de dar a conocer los cambios en los procesos administrativos y software SEGI a los colaboradores._x000a__x000a_6. El proceso de Medición, análisis y mejora de  AFA C&amp;C incluir en sus planes de auditoría, la verificación del cumplimiento en la implementación de los cambios y la disponibilidad del personal mínimo de los proyectos: Se evidenció que se realizó plan de auditoria para el proyecto UTM y se incluye esta actividad dentro del alcance de la auditoria interna._x000a__x000a_7. La dirección de interventoría mantener seguimiento al cumplimiento de los requerimientos del personal y escalar con sus comunicaciones internas  para alertar los riesgos de tener vacantes por más de dos semanas en su plan de cargas: El cumplimiento se evidenció con certificación de la Interventoría respecto a la disponibilidad del personal mínimo requerido._x000a__x000a_8. Realizar los ajustes necesarios a los procesos administrativos de acuerdo al proceso de verificación interna realizada por los procesos MAM y Ejecución de Proyectos: Lo que se corrobora con los ajustes hecho al procedimiento de talento humano, al cronograma de auditoría interna y a la atención de no conformidades externas._x000a__x000a_Lo anterior demuestra cumplimiento del plan de mejoramiento. (Adriana Barrios Rodríguez)"/>
    <n v="1"/>
    <x v="2"/>
    <m/>
    <n v="5"/>
    <n v="2024"/>
    <d v="2023-10-04T00:00:00"/>
    <n v="257"/>
    <s v="Auditoría Interna a Proyectos"/>
    <s v="https://anionline.sharepoint.com/:f:/s/PMPMotor/Ej9nXakeJ_BJnYyOVnni3hcBFUB3FoJowY-McnpI5_wcmg?e=rCD70Y"/>
  </r>
  <r>
    <n v="3975"/>
    <n v="30"/>
    <x v="10"/>
    <s v="No se evidenció que la información en tiempo real de los peajes de la Concesión con las cámaras de la Interventoría se realizara desde la página web de la Interventoría dado que se realiza mediante un software especializado que ha instalado la Interventoría en los computadores del personal del Equipo de coordinación, y adicionalmente se evidenció que la Interventoría no cuenta con la transmisión en tiempo real de las cámaras de las básculas de la concesión y no cuenta con cámaras de monitoreo en los principales frentes de obra del proyecto; sin embargo, es su obligación de acuerdo con la sección 5.3.3 Funciones Generales del plan de cargas del contrato de interventoría 251 de 2015, que estipula lo siguiente:_x000d__x000a_(…)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_x000d__x000a_"/>
    <s v="Deficiencias técnicas en corredor vial"/>
    <m/>
    <s v="Informe de auditoría a la función pública de la Supervisión y de Interventoría asociadas al proyecto de concesión carretera Malla Vial del Meta"/>
    <s v="Técnico"/>
    <s v="GESTIÓN CONTRACTUAL Y SEGUIMIENTO DE PROYECTOS DE INFRAESTRUCTURA DE TRANSPORTE"/>
    <x v="4"/>
    <s v="Malla Vial del Meta"/>
    <s v="Adriana Barrios Rodríguez"/>
    <s v="Septiembre de 2023"/>
    <s v="SEPTIEMBRE"/>
    <n v="2023"/>
    <m/>
    <m/>
    <s v="Acción correctiva"/>
    <s v="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_x000d__x000a__x000d__x000a_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_x000d__x000a__x000d__x000a_3. Conforme al estudio previo sobre la viabilidad técnica, realizar la contratación de una empresa encargada de realizar el montaje técnico requerido y la conexión web, para sincronizar la visualización en tiempo real y de forma remota en las estaciones de peaje._x000d__x000a__x000d__x000a_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_x000d__x000a__x000d__x000a_5. El área de Sistemas de la UTM en coordinación con el área de aforos y recaudo realizara el seguimiento respectivo al cumplimiento_x000d__x000a__x000d__x000a_6. El proceso de Medición, análisis y mejora de  AFA C&amp;C incluir en sus planes de auditoría, la verificación del cumplimiento en la implementación de las acciones planeadas._x000d__x000a__x000d__x000a_7. Tomar las acciones pertinentes con el Área de Sistemas de la Interventoría con el fin de resolver posibles inconvenientes y permitir la conexión remota y en tiempo real. "/>
    <d v="2023-08-11T00:00:00"/>
    <s v="31/12/2024"/>
    <m/>
    <s v="_x000a__x000a_22/05/2024 Mediante comunicación con radicado ANI No. 20244090533732 del 3 de mayo de 2024, la Interventoría remitió evidencias de cumplimiento de las acciones de mejoramiento, así:_x000d__x000a__x000d__x000a_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 Se evidenció que se realizó la búsqueda de proveedores en la región sobre disponibilidad y cobertura de la tecnología de transmisión remota. Se reciben cotizaciones de varios proveedores._x000d__x000a__x000d__x000a_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 Se evidenció que se realizó análisis en conjunto con dirección de proyecto; gerencia administrativa y financiera, y se realiza la selección del proveedor para la prestación del servicio, garantizando que cumplen con los requisitos de calidad. (Proveedor de Internet: la empresa Linnetwork - Proveedor de la instalación y funcionamiento en tiempo real de las cámaras, la persona natural: Andrés Sotachá)._x000d__x000a__x000d__x000a_3. Conforme al estudio previo sobre la viabilidad técnica, realizar la contratación de una empresa encargada de realizar el montaje técnico requerido y la conexión web, para sincronizar la visualización en tiempo real y de forma remota en las estaciones de peaje: Se evidenció que se realizó la Se realiza contratación de los servicios de los proveedores seleccionados. Según lo reportado por la Interventoría, se verificó funcionamiento en tiempo real de las cámaras en la página web de la Unión Temporal Meta._x000d__x000a__x000d__x000a_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 Según lo reportado por la Interventoría: “Dentro de la propuesta de servicios a ofrecer por el proveedor se estipulo las revisiones periódicas concertadas para el soporte técnico._x000d__x000a__x000d__x000a_En caso de requerirse, conforme a las necesidades del servicio, adelantar las gestiones que permitan solucionar las posibles fallas en la prestación del servicio técnico y de conexión vía web”_x000d__x000a__x000d__x000a_5. El área de Sistemas de la UTM en coordinación con el área de aforos y recaudo realizara el seguimiento respectivo al cumplimiento: Según lo reportado por la Interventoría, en caso de aplicar, los auxiliares de aforo y recaudo son los encargados de notificar cualquier inconveniente con las cámaras de peajes._x000d__x000a__x000d__x000a_6. El proceso de Medición, análisis y mejora de  AFA C&amp;C incluir en sus planes de auditoría, la verificación del cumplimiento en la implementación de las acciones planeadas: Se evidenció que la Interventoría realizó plan de auditoria para el proyecto UTM y se incluye esta actividad dentro del alcance de la auditoria interna._x000d__x000a__x000d__x000a_7. Tomar las acciones pertinentes con el Área de Sistemas de la Interventoría con el fin de resolver posibles inconvenientes y permitir la conexión remota y en tiempo real: Según lo reportado por la Interventoría: “Cuando aplique se solicitará al proveedor soporte técnico en conjunto con el área de sistemas.”_x000d__x000a__x000d__x000a_Con el fin de corroborar el funcionamiento del acceso remoto a las cámaras instaladas en los peajes, se solicitó a Interventoría la contraseña para acceder al enlace https://uniontemporal meta.interventorias4g. com/union-temporal- meta-documentos-ani/. _x000d__x000a__x000d__x000a_Una vez se verifique el funcionamiento, se establecerá el 100% de cumplimiento._x000d__x000a_ (Adriana Barrios Rodríguez)_x000a__x000a_23/05/2024 El 22-05-24 se evidenció acceso remoto de las cámaras de Interventoría en las estaciones de peaje Ocóa, Iracá y La Libertad. Se tiene pendiente verificación de acceso remoto a Casetabla y Yucao, así como de los frentes de obra activos y estaciones de pesaje. Por lo que, se recomendó a la Interventoría establecer un nuevo plazo para demostrar el acceso remoto a lo mencionado en la no conformidad. (Adriana Barrios Rodríguez)_x000a__x000a_23/05/2024 Mediante correo electrónico, la Interventoría indicó, con la debida justificación, que el acceso remoto a las cámaras de los peajes de Casetabla y Yucao, se encuentra suspendido temporalmente debido a intervenciones en esas estaciones, solicitando a la OCI un plazo de 30 días para demostrar disponibilidad del sistema._x000d__x000a__x000d__x000a_Al respecto, la OCI indicó que en la base de datos del Plan de Mejoramiento por Procesos de la ANI se tiene que la fecha de terminación del plan de mejoramiento para superar la no conformidad No. 3975 se vence el 12-12-2024. Se recomendó tener en cuenta que la no conformidad no solo se asocia al acceso remoto a las cámaras de la Interventoría en las estaciones de peaje desde la página web; también hace referencia al acceso remoto a las cámaras en las estaciones de pesaje y a cámaras de monitoreo en los frentes de obra activos. _x000d__x000a_ (Adriana Barrios Rodríguez)"/>
    <n v="0.86"/>
    <x v="1"/>
    <m/>
    <m/>
    <m/>
    <d v="2023-10-04T00:00:00"/>
    <n v="257"/>
    <s v="Auditoría Interna a Proyectos"/>
    <s v="https://anionline.sharepoint.com/:f:/s/PMPMotor/EtHJUJFbG0VBnHZToHv4G4gBZ1pTFio39K3z3ZHy5n5OCg?e=uId0jE"/>
  </r>
  <r>
    <n v="3976"/>
    <n v="31"/>
    <x v="10"/>
    <s v="En varios casos se evidenció que no aparece publicada la declaración de bienes y rentas de _x000d__x000a_contratistas de prestación de servicios, lo cual incumple el artículo 2 de la Ley 2013 de 2019."/>
    <s v="Incumplimiento normativo"/>
    <m/>
    <s v="Informe de seguimiento al cumplimiento al reporte en el SIGEP II periodo comprendido entre el 1 de enero al 31 de julio de 2023 de contratos de prestación de servicios"/>
    <s v="Administrativo"/>
    <s v="GESTIÓN DEL TALENTO HUMANO"/>
    <x v="1"/>
    <s v="Grupo interno de trabajo contratación."/>
    <s v="Yuri Lizeth Mateus Gómez"/>
    <s v="Septiembre de 2023"/>
    <s v="SEPTIEMBRE"/>
    <n v="2023"/>
    <m/>
    <m/>
    <m/>
    <m/>
    <m/>
    <m/>
    <m/>
    <m/>
    <n v="0"/>
    <x v="3"/>
    <m/>
    <m/>
    <m/>
    <d v="2023-10-05T00:00:00"/>
    <n v="256"/>
    <s v="Seguimiento Normativo"/>
    <s v="https://anionline.sharepoint.com/:f:/s/PMPMotor/Elf30ZYcJDRFvAuTPzbNLGQB277hwlcg4UQx-h32UHdlKw?e=V423nX"/>
  </r>
  <r>
    <n v="3977"/>
    <n v="32"/>
    <x v="10"/>
    <s v="Teniendo en cuenta que la Entidad se encuentra certificada bajo la Norma NTC PE 1000:2017 desde el año 2019 y obedeciendo los lineamientos establecidos en la dimensión de información y comunicación del MIPG y la política de gestión estadística, se presenta  un incumplimiento al numeral 5.2 de la NTC PE 1000:2017, debido a que no se evidenciaron herramientas o actividades implementadas para la identificación de necesidades de los grupos de valor y/o actividades o herramientas implementadas para indagar la satisfacción de las necesidades de información en los grupos de valor. De acuerdo con las competencias asignadas en la Entidad, esta no conformidad la debe atender el Grupo de Gestión Estadística – Planeación."/>
    <s v="Incumplimiento normativo"/>
    <m/>
    <s v="Auditoría a la información y comunicación interna y externa de la ANI"/>
    <s v="Planeación"/>
    <s v="SISTEMA ESTRATÉGICO DE PLANEACIÓN Y GESTIÓN"/>
    <x v="7"/>
    <s v="Grupo interno de trabajo planeación."/>
    <s v="Yuly Andrea Ujueta Castillo "/>
    <s v="Septiembre de 2023"/>
    <s v="SEPTIEMBRE"/>
    <n v="2023"/>
    <m/>
    <m/>
    <s v="Acción correctiva y preventiva"/>
    <s v="Asistir a las capacitaciones ofertadas por el DANE referentes al proceso estadístico y a la NTC PE 1000:2020 (31/12/2023)._x000d__x000a_Elaborar y adoptar en el Sistema de Gestión de Calidad el procedimiento de producción de estadísticas oficiales para la ANI (31/08/2023)._x000d__x000a_Realizar actividades de capacitación y socialización del referente metodológico del proceso estadístico (NTC PE 1000:2020), explicando las fases del proceso estadístico y sus requerimientos al personal de los concesionarios, interventorías y colaboradores de la ANI del GIT TIC y UAT y de la Vicepresidencia Ejecutiva que consultan y gestionan los datos de tráfico y recaudo (27/10/2023)._x000d__x000a_Revisar, elaborar y actualizar los documentos de soporte de la OETR que requiere la NTC PE 1000:2020 (metadatos) (31/01/2024)._x000d__x000a_Realizar actividades de socialización de los documentos soporte de la OETR que requiere la NTC PE 1000:2020 (metadatos) (28/02/2024)._x000d__x000a_Elaborar y presentar para aprobación de directivos el documento de Resolución de conformación del Equipo gestor de la Operación Estadística de Tráfico y Recaudo (06/10/2023)._x000d__x000a_Actualizar las circulares que indican el plazo y la manera en que debe reportarse la información mensual de tráfico y recaudo en ANIscopio, socializándola a todos los concesionarios e interventorías de proyectos carreteros (15/11/2023)._x000d__x000a_Solicitar recursos para la vigencia 2024 con el fin de realizar la auditoría de certificación de la Operación Estadística (20/10/2023)._x000d__x000a_Programar las auditorias de la OETR en el Sistema integrado de Planeación y Gestión (29/02/2024)."/>
    <d v="2023-09-11T00:00:00"/>
    <s v="29/02/2024"/>
    <m/>
    <s v="_x000a__x000a_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_x000a__x000a_14/03/2024 Se envió correo electrónico a los responsables, solicitando evidencia del cumplimientos de las acciones propuestas en el plan de mejoramiento propuesto. (Yuly Andrea Ujueta Castillo )"/>
    <n v="0.44"/>
    <x v="1"/>
    <m/>
    <m/>
    <m/>
    <s v="27/09/2023"/>
    <n v="264"/>
    <s v="Auditoría Interna"/>
    <s v="https://anionline.sharepoint.com/:f:/s/PMPMotor/EuALsMBuYLBOm18Qwv0N1F8B8TjT12S1tQr4TgNsnCZ_hw?e=2uBaSe"/>
  </r>
  <r>
    <n v="3978"/>
    <n v="33"/>
    <x v="10"/>
    <s v="No se evidenciaron actividades relacionadas con auditorías internas adelantadas por parte de la segunda línea de defensa, en el periodo señalado en el alcance de esta auditoría. Por lo anterior, se declara un incumplimiento al numeral 10.2 de la NTC PE 1000:2017, correspondiente a las auditorías internas, en donde se señala que “la entidad debe llevar a cabo auditorías internas a intervalos planificados para verificar que la eficacia y eficiencia del proceso estadístico es conforme…” (subrayado y negrita fuera texto). Es importante resaltar, que los resultados generados a partir de las auditorías internas, corresponden a información interna relevante que debe ser de conocimiento de la alta dirección para la toma de decesiones. De acuerdo con las competencias asignadas en la Entidad, esta no conformidad la debe atender el _x000d__x000a_Grupo de Gestión Estadística – Planeación."/>
    <s v="Incumplimiento normativo"/>
    <m/>
    <s v="Auditoría a la información y comunicación interna y externa de la ANI"/>
    <s v="Planeación"/>
    <s v="SISTEMA ESTRATÉGICO DE PLANEACIÓN Y GESTIÓN"/>
    <x v="7"/>
    <s v="Grupo Interno de Trabajo Planeación"/>
    <s v="Yuly Andrea Ujueta Castillo "/>
    <s v="Septiembre de 2023"/>
    <s v="SEPTIEMBRE"/>
    <n v="2023"/>
    <m/>
    <m/>
    <s v="Acción correctiva y preventiva"/>
    <s v="Asistir a las capacitaciones ofertadas por el DANE referentes al proceso estadístico y a la NTC PE 1000:2020 (31/12/2023)._x000d__x000a_Elaborar y adoptar en el Sistema de Gestión de Calidad el procedimiento de producción de estadísticas oficiales para la ANI (31/08/2023)._x000d__x000a_Realizar actividades de capacitación y socialización del referente metodológico del proceso estadístico (NTC PE 1000:2020), explicando las fases del proceso estadístico y sus requerimientos al personal de los concesionarios, interventorías y colaboradores de la ANI del GIT TIC y UAT y de la Vicepresidencia Ejecutiva que consultan y gestionan los datos de tráfico y recaudo (27/10/2023)._x000d__x000a_Revisar, elaborar y actualizar los documentos de soporte de la OETR que requiere la NTC PE 1000:2020 (metadatos) (31/01/2024)._x000d__x000a_Realizar actividades de socialización de los documentos soporte de la OETR que requiere la NTC PE 1000:2020 (metadatos) (28/02/2024)._x000d__x000a_Elaborar y presentar para aprobación de directivos el documento de Resolución de conformación del Equipo gestor de la Operación Estadística de Tráfico y Recaudo (06/10/2023)._x000d__x000a_Actualizar las circulares que indican el plazo y la manera en que debe reportarse la información mensual de tráfico y recaudo en ANIscopio, socializándola a todos los concesionarios e interventorías de proyectos carreteros (15/11/2023)._x000d__x000a_Solicitar recursos para la vigencia 2024 con el fin de realizar la auditoría de certificación de la Operación Estadística (20/10/2023)._x000d__x000a_Programar las auditorias de la OETR en el Sistema integrado de Planeación y Gestión (29/02/2024)."/>
    <d v="2023-09-11T00:00:00"/>
    <s v="29/02/2024"/>
    <m/>
    <s v="_x000a__x000a_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_x000a__x000a_14/03/2024 Se envió correo electrónico a los responsables, solicitando evidencia del cumplimientos de las acciones propuestas en el plan de mejoramiento propuesto. (Yuly Andrea Ujueta Castillo )"/>
    <n v="0.44"/>
    <x v="1"/>
    <m/>
    <m/>
    <m/>
    <s v="27/09/2023"/>
    <n v="264"/>
    <s v="Auditoría Interna"/>
    <s v="https://anionline.sharepoint.com/:f:/s/PMPMotor/Eo06oI-NbjVCmENgKK95JWIB_vyn-nWhObAw1wEB3A7F9g?e=GG1XBs"/>
  </r>
  <r>
    <n v="3979"/>
    <n v="34"/>
    <x v="10"/>
    <s v="Se observó a través de las entrevistas de auditoría, la publicación del Plan del Código de integridad y el informe de atención de PQRS, en la página web de la Entidad, evidenciando que estos formatos no cuentan con la aprobación de la Oficina de Comunicaciones. De acuerdo con lo anterior, se evidenció el incumplimiento del instructivo de comunicación interna de la Entidad (TPSC-I-006 versión 003 del 4 de julio de 2023) en donde se señala que “Toda la información, atenciones a medios de comunicación, videos y/o diseños gráficos institucionales deben ser canalizados, revisados y aprobados previamente por la Oficina de Comunicaciones, de lo contrario no se podrán tomar como oficiales” (Subrayado fuera de texto). De acuerdo con las competencias asignadas en la Entidad, esta no conformidad la debe atender el Grupo Interno de Trabajo de Talento Humano y el Equipo de Atención al Ciudadano de la Entidad. "/>
    <s v="Incumplimiento normativo"/>
    <m/>
    <s v="Auditoría a la información y comunicación interna y externa de la ANI"/>
    <s v="Administrativo"/>
    <s v="ALGUNOS PROCESOS"/>
    <x v="5"/>
    <s v="Grupo interno de trabajo de talento humano y Equipo Atención al Ciudadano"/>
    <s v="Yuly Andrea Ujueta Castillo "/>
    <s v="Septiembre de 2023"/>
    <s v="SEPTIEMBRE"/>
    <n v="2023"/>
    <m/>
    <m/>
    <s v="Corrección"/>
    <s v="Realizar solicitud a Comunicaciones del formato - plantilla, para el Plan de Gestión de Integridad - Talento Humano. (30/09/2023 cumplida en un 100%)_x000d__x000a_Adoptar el Formato -Plantilla enviada por Comunicaciones, con inclusión del contenido del Plan de Gestión de Integridad - Talento Humano. (30/09/2023 cumplida en un 100%)_x000d__x000a_Publicar el Plan de Integridad en la página web con la plantilla establecida por el Área de Comunicaciones. (15/11/2023 cumplida en un 100%)_x000d__x000a__x000d__x000a_Falta plan de mejoramiento del equipo de atención al ciudadano"/>
    <d v="2023-09-11T00:00:00"/>
    <s v="31/12/2023"/>
    <m/>
    <s v="_x000a__x000a_9/11/2023 Plan de mejoramiento: A través de correo electrónico del 1 de noviembre de 2023, el proceso de gestión de talento humano remite el análisis de causa raíz y el plan de mejoramiento para esta no conformidad. En este sentido, se reportaron 3 actividades, las cuales se cumplieron en un 100% al 15 de noviembre de 2023, de acuerdo con el reporte de seguimiento enviado por parte del auditado. Teniendo en cuenta la información reportada, se validó el cumplimiento de las acciones propuestas en donde se evidenció su cumplimiento con la publicación del Código de Integridad con el formato del documento aprobado por la oficina de comunicaciones (https://www.ani.gov.co/sites/default/files/plantilla_plan_de_integridad_2023_vf.pdf). Sin embargo, se realiza la siguiente recomendación al auditado: “estimo que las acciones que se tomaron son correcciones para superar lo sucedido y no encuentro una acción encaminada a evitar que esto no vuelva a ocurrir en el proceso. Te recomiendo generar una acción correctiva atacando el desconocimiento de los lineamientos establecidos al interior de la Entidad”._x000d__x000a_Por otra parte, el equipo de atención al ciudadano, quien comparte esta no conformidad con el proceso de talento humano no ha reportado el plan de mejoramiento. Se envía correo electrónico el 9 de noviembre, solicitando nuevamente el plan de mejoramiento._x000d__x000a_Por lo anterior, se concluye un avance del 50% del plan de mejoramiento propuesto. (Yuly Andrea Ujueta Castillo )_x000a__x000a_26/12/2023 Se incorpora plan de mejoramiento enviado por el equipo de atención al ciudadano para esta no conformidad. Se solicitó a la Oficina de comunicaciones el diseño y aprobación del formato del informe trismestral de servicio al ciudadano. Esta plantilla se aprobó por parte de la Oficina de Comunicaciones el pasado 9 de octubre de 2023. Se validó el cumplimiento de la acción y se evidenció el cumplimiento del plan en la página web de la Entidad en el siguiente vinculo: https://www.ani.gov.co/sites/default/files/23-10-20-informe_-3er_trimestre_-_servicio_al_ciudadano.pdf_x000d__x000a__x000d__x000a_Por otro lado, a través de correo electrónico del 27 de noviembre de 2023, el proceso de gestión de talento humano incoporó una actividad preventiva al plan de mejoramiento, relacionada con la socialización del instructivo TPSC-I-006. Se compartió con el equipo el documento a través de correo electrónico y se socializó con todo el equipo de TH. Como evidencia se anexa el registro de asistencia._x000d__x000a_Por lo anterior, se da cumplimiento al 100% del plan de mejoramiento. Se da cierre al plan de mejoramiento y la no conformidad queda pendiente para validar el proximo año su efectividad. (Yuly Andrea Ujueta Castillo )"/>
    <n v="1"/>
    <x v="2"/>
    <m/>
    <n v="12"/>
    <n v="2023"/>
    <s v="27/09/2023"/>
    <n v="264"/>
    <s v="Auditoría Interna"/>
    <s v="https://anionline.sharepoint.com/:f:/s/PMPMotor/ErYJHAn-5j5GkNIMnNhWnwUBYDTlaYaUc23og2Uts06lHQ?e=wRxjzv"/>
  </r>
  <r>
    <n v="3980"/>
    <n v="35"/>
    <x v="10"/>
    <s v="_x000d__x000a_No se evidenció gestión para dar inicio al proceso administrativo sancionatorio con ocasión del incumplimiento reportado por la Interventoría Inter4g, a través del informe recibido con el radicado ANI No. 20224091278282 del 15 de noviembre de 2022; incumplimiento relacionado con el uso de los recursos de la Subcuenta Predios y la entrega del informe técnico de exclusión del predio PHPV-2-192 al no ser un predio requerido para el proyecto._x000d__x000a_Lo anterior evidencia un incumplimiento de:_x000d__x000a_1._x0009_Función 2.2.2 Funciones o actividades del Equipo de Coordinación y Seguimiento del Proyecto / Manual de Seguimiento a Proyectos e Interventoría y Supervisión contractual (GCSP-M-002):_x000d__x000a_b)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_x000a_(…)_x000d__x000a_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_x000a_(…)_x000d__x000a_i) De acuerdo con su competencia, tramitar y dar respuesta completa, correcta y oportuna a los requerimientos, peticiones o solicitudes que sean radicadas en la Agencia en relación con el proyecto, solicitando la información o complementos necesarios por parte de la Interventoría del contrato de concesión, cuando a ello haya lugar;_x000d__x000a_2._x0009_Parágrafo 1 Artículo 84 Ley 1474 de 2011 Facultades y deberes de los supervisores y los interventores, según el cual la Supervisión es responsable de mantener informada a la Entidad contratante de los hechos o circunstancias que “puedan poner o pongan en riesgo el cumplimiento del contrato, o cuando tal incumplimiento se presente.”_x000d__x000a_Asimismo, la falta de gestión frente al incumplimiento reportado por la Interventoría impide que se dé cumplimiento al capítulo X del contrato (Sanciones y Esquemas de Apremio) de la parte general del contrato de APP No. 007/2015. _x000d__x000a_"/>
    <s v="Deficiencias en la gestión predial"/>
    <m/>
    <s v="Informe de auditoría transversal con énfasis en la gestión predial durante la ejecución de proyectos de infraestructura de transporte a cargo de la Agencia Nacional de Infraestructura"/>
    <s v="Técnico"/>
    <s v="GESTIÓN CONTRACTUAL Y SEGUIMIENTO DE PROYECTOS DE INFRAESTRUCTURA DE TRANSPORTE"/>
    <x v="4"/>
    <s v="Puerta de Hierro - Cruz del Viso"/>
    <s v="July Paola Rodríguez Ortiz"/>
    <s v="Septiembre de 2023"/>
    <s v="SEPTIEMBRE"/>
    <n v="2023"/>
    <m/>
    <m/>
    <s v="Acción correctiva y preventiva"/>
    <s v="1. Informe de Interventoría sobre Incumplimiento_x000d__x000a__x000d__x000a_2. Concepto de las Áreas de Apoyo Involucradas_x000d__x000a__x0009__x000d__x000a_3. solicitud Formal Inicio de Sancionatorio_x000d__x000a__x000d__x000a_4. Informe de Cierre_x000d__x000a_"/>
    <s v="30/11/2023"/>
    <s v="30/04/2024"/>
    <m/>
    <s v="28/11/2023 _x000a_Mediante radicado ANI 20236040169483 del 10-11-2023 se recibe las unidades de medida del Plan de Mejoramiento por Procesos - PMP  (July Paola Rodríguez Ortiz)_x000a__x000a_3/05/2024 Mediante memorando con radicado ANI No. 20241020073823 del 02-05-2024 se solicitaron evidencias del cumplimiento del plan de mejoramiento. (July Paola Rodríguez Ortiz)_x000a__x000a_21/05/2024 _x000a_Mediante memorando con radicado ANI No. 20243120079183 del 09-05-2024 la Vicepresidencia Ejecutiva atendió el requerimiento hecho por la Oficina de Control Interno a través del memorando ANI No. 20241020073823 del 02-05-2024; a partir de lo que se concluyó lo siguiente para cada acción de mejoramiento:_x000a__x000a_1. Informe de Interventoría sobre Incumplimiento: En el capítulo III de la solicitud del inicio del proceso administrativo sancionatorio con radicado ANI No. 20243120015953 del 23-01-2024, y con alcance hecho a través de la comunicación con radicado ANI No. 20243120069343 del 29 de abril de 2024, se sintetizan las gestiones de la Interventoría frente al incumplimiento detectado que dio origen a la no conformidad. Asimismo, hace parte de los anexos de la solicitud del inicio del procedimiento sancionatorio el informe de incumplimiento de la Interventoría Consorcio Infraestructura Inter 4G presentado con la comunicación CI4G-ANI-5284-2022 del 15 de noviembre de 2022._x000a__x000a_2. Concepto de las Áreas de Apoyo Involucradas: Las evidencias remitidas no demuestran con claridad el cumplimiento de la acción de mejoramiento._x0009__x000a__x000a_3. Solicitud Formal Inicio de Sancionatorio: Se realizó la solicitud formal de Inicio de Sancionatorio mediante memorando No. 20243120015953 del 23 de enero de 2024 y mediante radicado No. 20243120069343 del 29 de abril de 2024 se da alcance dando respuesta a la solicitud de aclaración y complementación de información de sancionatorios con radicado No. 20247070032443 del 19 de febrero de 2024._x000a__x000a_4. Informe de Cierre: Las evidencias remitidas no demuestran con claridad el cumplimiento de la acción de mejoramiento._x000a__x000a_Por lo anterior, mediante correo electrónico del 21 de mayo de 2024, se solicitó a la Líder del Equipo de Coordinación y Seguimiento del proyecto, las aclaraciones correspondientes para las acciones No. 2 y 4. Debido a que se evidenció el cumplimiento de dos de cuatro acciones de mejoramiento, se establece un porcentaje de avance del 50%. (July Paola Rodríguez Ortiz)_x000a__x000a_30/05/2024 Mediante correo electrónico se reiteró a la Líder del Equipo atención al correo del 21/05/2024. (July Paola Rodríguez Ortiz)"/>
    <n v="0.5"/>
    <x v="1"/>
    <m/>
    <m/>
    <m/>
    <s v="29/09/2023"/>
    <n v="262"/>
    <s v="Auditoría Interna a Proyectos"/>
    <s v="https://anionline.sharepoint.com/:f:/s/PMPMotor/Eh7cR7GpueZGs4drwUswtiwBRY05EDdoKiJoF0241f7BAQ?e=IrnN5j"/>
  </r>
  <r>
    <n v="3981"/>
    <n v="36"/>
    <x v="10"/>
    <s v="Al verificar una muestra aleatoria de las actas de comités de previa aprobación realizadas en los proyectos seleccionados en la auditoría, no se evidenció cumplimiento de los numerales 6, 8 y 9 del instructivo GCSP-I-016  “PREVIA APROBACIÓN FONDEO POR SOBRECOSTOS PREDIALES A CARGO DE LA ANI”, en lo que se refiere a: i) reunión dentro de los 10 días hábiles siguientes a la radicación del oficio de solicitud por parte del Concesionario, ii) diligenciar y firmar el acta de realización de comité de previa aprobación y iii) pronunciamiento de la ANI respecto a la previa aprobación solicitada por el Concesionario dentro de los 5 días hábiles siguientes a la recepción del original del acta del comité debidamente suscrita por todos los intervinientes, respectivamente."/>
    <s v="Deficiencias en la gestión predial"/>
    <m/>
    <s v="Informe de auditoría transversal con énfasis en la gestión predial durante la ejecución de proyectos de infraestructura de transporte a cargo de la Agencia Nacional de Infraestructura"/>
    <s v="Técnico"/>
    <s v="GESTIÓN CONTRACTUAL Y SEGUIMIENTO DE PROYECTOS DE INFRAESTRUCTURA DE TRANSPORTE"/>
    <x v="7"/>
    <s v="Vicepresidencia de Planeación Riesgos y entorno"/>
    <s v="July Paola Rodríguez Ortiz"/>
    <s v="Septiembre de 2023"/>
    <s v="SEPTIEMBRE"/>
    <n v="2023"/>
    <m/>
    <m/>
    <s v="Acción correctiva y preventiva"/>
    <s v="1. Proyecto de Actualización al instructivo GCSP-I-016 “PREVIA APROBACIÓN FONDEO POR SOBRECOSTOS PREDIALES A CARGO DE LA ANI._x000d__x000a__x000d__x000a_2. Socialización de la Actualización al instructivo GCSPI-016,  al  interior  de  la  ANI, frente  a  las  gerencias involucradas en el proceso._x000d__x000a__x000d__x000a_3. Socialización de la Actualización al instructivo GCSPI-016, a los Concesionarios e interventorías._x000d__x000a__x000d__x000a_4. Informe de Cierre_x000d__x000a_"/>
    <s v="30/11/2023"/>
    <s v="31/12/2024"/>
    <m/>
    <s v="30/11/2023 _x000a_Mediante radicado ANI 20236040169483 del 10-11-2023 se recibe las unidades de medida del Plan de Mejoramiento por Procesos - PMP  (July Paola Rodríguez Ortiz)_x000a__x000a_3/05/2024 Mediante memorando con radicado ANI No. 20241020073823 del 02-05-2024 se solicitaron evidencias del cumplimiento del plan de mejoramiento. (July Paola Rodríguez Ortiz)_x000a__x000a_21/05/2024  -Modificación de fecha- Por medio del memorando con radicado ANI No. 20246040081753 del 14 de mayo de 2024, la Vicepresidencia de Planeación, Riesgos y Entorno solicitó prórroga para dar cumplimiento al plan de mejoramiento hasta el 31 de diciembre de 2024, debido a la “(…) demora en la contratación del personal que se ha presentado en la entidad ha dificultado el cumplimiento de los cronogramas y programas internos.”_x000a__x000a_Por lo anterior, se establece 31 de diciembre de 2024 como fecha de terminación del plan de mejoramiento. (July Paola Rodríguez Ortiz)"/>
    <n v="0"/>
    <x v="1"/>
    <m/>
    <m/>
    <m/>
    <s v="29/09/2023"/>
    <n v="262"/>
    <s v="Auditoría Interna a Proyectos"/>
    <s v="https://anionline.sharepoint.com/:f:/s/PMPMotor/EnF3bkPP3GhBk1u-OLz5lMcBG2xVtQcMrWAKeBay4Goh5w?e=7aaYpM"/>
  </r>
  <r>
    <n v="3982"/>
    <n v="37"/>
    <x v="10"/>
    <s v="No se evidenció que en los comités de previa aprobación se contara con los conceptos previos de la interventoría Joyco S.A.S, lo que da lugar a un incumplimiento de lo establecido en el numeral 7. PARTICIPACIÓN DE LA INTERVENTORIA DEL PROYECTO EN EL COMITÉ DE PREVIA APROBACION DE APORTES del instructivo GCSP-I-016"/>
    <s v="Deficiencias en la gestión predial"/>
    <m/>
    <s v="Informe de auditoría transversal con énfasis en la gestión predial durante la ejecución de proyectos de infraestructura de transporte a cargo de la Agencia Nacional de Infraestructura"/>
    <s v="Técnico"/>
    <s v="GESTIÓN CONTRACTUAL Y SEGUIMIENTO DE PROYECTOS DE INFRAESTRUCTURA DE TRANSPORTE"/>
    <x v="4"/>
    <s v="Transversal del Sisga"/>
    <s v="July Paola Rodríguez Ortiz"/>
    <s v="Septiembre de 2023"/>
    <s v="SEPTIEMBRE"/>
    <n v="2023"/>
    <m/>
    <m/>
    <s v="Acción correctiva y preventiva"/>
    <s v="1. Recolección de información de los conceptos de Interventoría  _x000d__x000a__x000d__x000a_2. Socialización al Concesionario e interventoría de instructivo GCSP-I-016 de Previa Aprobación de Aportes. _x000d__x000a__x000d__x000a_3. Socialización interna de instructivo GCSP-I-016 de Previa Aprobación de Aportes._x000d__x000a__x000d__x000a_4. Informe de Cierre_x000d__x000a_"/>
    <s v="30/11/2023"/>
    <s v="30/08/2024"/>
    <m/>
    <s v="_x000a__x000a_30/11/2023 _x000d__x000a_Mediante radicado ANI 20236040169483 del 10-11-2023 se recibe las unidades de medida del Plan de Mejoramiento por Procesos - PMP  (July Paola Rodríguez Ortiz)"/>
    <n v="0"/>
    <x v="1"/>
    <m/>
    <m/>
    <m/>
    <s v="29/09/2023"/>
    <n v="262"/>
    <s v="Auditoría Interna a Proyectos"/>
    <s v="https://anionline.sharepoint.com/:f:/s/PMPMotor/EmYI_pvTTvtDgfW79pQ_j0wBJve3JGbcA0ES2ft8OFD_cw?e=GmPs14"/>
  </r>
  <r>
    <n v="3983"/>
    <n v="38"/>
    <x v="10"/>
    <s v="5.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s v="Deficiencias en gestión institucional y/o interinstitucional"/>
    <m/>
    <s v="Informe de evaluación en el marco de la atención al ciudadano y en particular sobre Derechos de Peticiones, Quejas, Reclamos y Sugerencias –Primer semestre 2023."/>
    <s v="Tecnológico"/>
    <s v="GESTIÓN TECNOLÓGICA"/>
    <x v="7"/>
    <s v="GIT Tecnologías de la Información y las Telecomunicaciones"/>
    <s v="Yuly Andrea Ujueta Castillo "/>
    <s v="Octubre de 2023"/>
    <s v="OCTUBRE"/>
    <n v="2023"/>
    <m/>
    <m/>
    <m/>
    <m/>
    <m/>
    <m/>
    <m/>
    <s v="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3/05/2024 Se realiza modificación del responsable de la NC, pasando de Luz Mary Hernández Villadiego a Yuly Andrea Ujueta Castillo, de acuerdo con correo electrónico de la fecha. (JuanDiego Toro Bautista)"/>
    <n v="0"/>
    <x v="3"/>
    <m/>
    <m/>
    <m/>
    <d v="2023-11-02T00:00:00"/>
    <n v="228"/>
    <s v="Seguimiento Normativo"/>
    <s v="https://anionline.sharepoint.com/:f:/s/PMPMotor/Eib-eYrhy4pNqEnzwcrj1aIBesREUVFin0RsUjPqqk8r8w?e=HvGs7Y"/>
  </r>
  <r>
    <n v="3984"/>
    <n v="39"/>
    <x v="10"/>
    <s v="Se evidenciaron incumplimientos reiterativos a los términos de respuesta establecidos en el artículo 14 del Código de Procedimiento Administrativo y de lo Contencioso Administrativo (Ley 1437 de 2011, modificado por la Ley 1755 de 2015), toda vez que en la muestra auditada el 28% del total de (300) registros, se tramitaron de manera extemporánea."/>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x v="3"/>
    <s v="Vicepresidencia Ejecutiva - Vicepresidencia de Gestión Contractual - Vicepresidencia de Gestión Corporativa"/>
    <s v="Luz Mary Hernández Villadiego"/>
    <s v="Octubre de 2023"/>
    <s v="OCTUBRE"/>
    <n v="2023"/>
    <m/>
    <m/>
    <s v="Acción correctiva y preventiva"/>
    <s v="Mediante Rad. 20234000180953 del 01/12/2023, la Vicepresidencia de Gestión Corporativa, realiza dos (2) precisiones relacionadas con las NO Conformidades: 3984 y 3985:_x000d__x000a_En lo pertinente con la NO Conformidad 3984, informan sobre el análisis efectuado sobre los Rad. 20234090434822 (El sistema Orfeo, NO tomó la respuesta valida, debido a que es un memorando) y Rad. 20234090586182 (informan que se dio respuesta con posterioridad, se brindará una capacitación al equipo de Talento Humano._x000d__x000a_En lo que respecta a la No Conformidad 3985, indican que es competencia de la Vicepresidencia Ejecutiva._x000d__x000a_"/>
    <s v="13/12/2023"/>
    <d v="2023-12-29T00:00:00"/>
    <m/>
    <s v="_x000a__x000a_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6/12/2023 Mediante correo electrónico del 22/12/2023, la Vicepresidencia Ejecutiva, remitió el plan de mejoramiento el cual contiene de manera detallada las acciones de mejora a desarrollar frente a las no conformidades presentadas._x000a_Se describieron las siguientes acciones de mejora,con fecha de finalización  30/12/2024._x000a_1. Con los colaboradores que apoyan a las gerencias de la Vicepresidencia en las labores administrativas se continuará el seguimiento semanal a las PQR, para evitar que se incumpla el término de respuesta_x000a_2. Solicitar capacitación en el manejo del sistema ORFEO para los colaboradores de la Vicepresidencia Ejecutiva._x000a_3. Enviar correos masivos al personal de la VEJ recordando la importancia de atender oportunamente las peticiones a su cargo._x000a__x000a_ (Luz Mary Hernández Villadiego)_x000a__x000a_26/12/2023 Mediante memorando Rad. 20234000198343 del 21/12/2023, la Vicepresidencia de Gestión Corporativa, realiza una solicitud de cierre de la presente NO Conformidad. La OCI, advierte que es una NO Conformidad compartida en donde las acciones propuestas por la Vicepresidencia Ejecutiva vncen el 30/12/2024. (Luz Mary Hernández Villadiego)_x000a__x000a_27/12/2023 Mediante Memorando Rad. 20236010204743 del 27/12/2023, la VPRE, remitió a la OCI, el plan de mejoramiento, con las siguientes acciones; así:_x000a_1._x0009_Acción: Verificar semanalmente y emitir alerta a las Gerencias de la VPRE cuando se evidencien PQRS que se reportan fuera de termino en el ORFEO (cuando aplique)._x000a_2._x0009_Realizar seguimiento a la gestión de alertas de PQRS de cada gerencia, según la verificación mensual remitida por El Equipo de Servicio al ciudadano._x000a_3._x0009_Realizar seguimiento trimestral a las alertas preliminares preventivas emitidas por parte de la OCI (cuando aplique)._x000a_ (Luz Mary Hernández Villadiego)_x000a__x000a_28/12/2023 Mediante memorando Rad. 20231020208323 del 28/12/2023, la OCI, informó a la VP- Gestión Corporativa que las acciones de mejoramiento implementadas :_x000a_- Se dispuso realizar una sesión virtual de capacitación al GIT-Talento Humano, en temas relacionados a derechos de petición, términos de respuesta a las PQRSy el correcto manejo documental del Orfeo. Por consiguiente, teniendo en cuenta que la presente No Conformidad involucra a varias depedencias, en lo que respecta a la vicepresidencia de Gestión Corporativa las acciones de mejoramieno implementadas se tomarán como cumplidas para esa depedencia.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
    <n v="1"/>
    <x v="2"/>
    <m/>
    <m/>
    <m/>
    <d v="2023-11-02T00:00:00"/>
    <n v="228"/>
    <s v="Seguimiento Normativo"/>
    <s v="https://anionline.sharepoint.com/:f:/s/PMPMotor/EngLPHu3xXtFiHszffLeocIBXudv0kAE4qSFnyP4gubMEg?e=zEmW4f"/>
  </r>
  <r>
    <n v="3985"/>
    <n v="40"/>
    <x v="10"/>
    <s v="2._x0009_Se evidenció ausencia de respuesta a solicitudes, incumpliendo lo establecido en el art. 14 de la Ley 1437 de 2011, que, en el consolidado del segundo semestre de 2022, representa el 18%, del total de la muestra auditada (300) registros."/>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x v="3"/>
    <s v="Vicepresidencia de Gestión Contractual - Vicepresidencia Ejecutiva - Vicepresidencia de Planeación, Riesgos y Entorno - Vicepresidencia Jurídica"/>
    <s v="Yuly Andrea Ujueta Castillo "/>
    <s v="Octubre de 2023"/>
    <s v="OCTUBRE"/>
    <n v="2023"/>
    <m/>
    <m/>
    <s v="Acción correctiva y preventiva"/>
    <s v="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_x000a__x000d__x000a_1. Con los colaboradores que apoyan a las gerencias de la Vicepresidencia en las labores administrativas se continuará el seguimiento semanal a las PQR, para evitar que se incumpla el término de respuesta._x000d__x000a_2. Solicitar capacitación en el manejo del sistema ORFEO para los colaboradores de la Vicepresidencia Ejecutiva_x000d__x000a_3. Enviar correos masivos al personal de la VEJ recordando la importancia de atender oportunamente las peticiones a su cargo._x000d__x000a_"/>
    <s v="26/12/2023"/>
    <s v="30/12/2024"/>
    <m/>
    <s v="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7/12/2023 Mediante Memorando Rad. 20236010204743 del 27/12/2023, la VPRE, remitió a la OCI, el plan de mejoramiento, con las siguientes acciones; así:_x000a_1._x0009_Acción: Verificar semanalmente y emitir alerta a las Gerencias de la VPRE cuando se evidencien PQRS que se reportan fuera de termino en el ORFEO (cuando aplique)._x000a_2._x0009_Realizar seguimiento a la gestión de alertas de PQRS de cada gerencia, según la verificación mensual remitida por El Equipo de Servicio al ciudadano._x000a_3._x0009_Realizar seguimiento trimestral a las alertas preliminares preventivas emitidas por parte de la OCI (cuando aplique)._x000a_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_x000a__x000a_23/05/2024 Se realiza modificación del responsable de la NC, pasando de Luz Mary Hernández Villadiego a Yuly Andrea Ujueta Castillo, de acuerdo con correo electrónico de la fecha. (JuanDiego Toro Bautista)"/>
    <n v="0.1"/>
    <x v="1"/>
    <m/>
    <m/>
    <m/>
    <d v="2023-11-02T00:00:00"/>
    <n v="228"/>
    <s v="Seguimiento Normativo"/>
    <s v="https://anionline.sharepoint.com/:f:/s/PMPMotor/EsoYhW782S5Bk9Dky3yzp5gBUGIxsC66y0r8BhqXz9DfoA?e=scUrn0"/>
  </r>
  <r>
    <n v="3986"/>
    <n v="41"/>
    <x v="10"/>
    <s v="Respuestas extemporáneas al Congreso de la República. Se evidenció incumplimiento en el término de atención del 14% de las solicitudes provenientes del Congreso de la República, previsto en el art. 258 de la ley 5 de 1992."/>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x v="3"/>
    <s v="Vicepresidencia de Gestión Contractual - Vicepresidencia Ejecutiva - Vicepresidencia de Planeación, Riesgos y Entorno - Vicepresidencia Jurídica"/>
    <s v="Yuly Andrea Ujueta Castillo "/>
    <s v="Octubre de 2023"/>
    <s v="OCTUBRE"/>
    <n v="2023"/>
    <m/>
    <m/>
    <s v="Acción preventiva"/>
    <s v="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_x000a__x000d__x000a_El enlace de la VEJ elaborará estadística mensual sobre la atención por parte de la VEJ de todos los requerimientos provenientes del Congreso, que le sean asignados verificando que sean respondidos dentro de los términos solicitados._x000d__x000a_"/>
    <s v="26/12/2023"/>
    <s v="30/12/2024"/>
    <m/>
    <s v="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7/12/2023 Mediante Memorando Rad. 20236010204743 del 27/12/2023, la VPRE, remitió a la OCI, el plan de mejoramiento, con las siguientes acciones; así:_x000a_1._x0009_Acción: Verificar semanalmente y emitir alerta a las Gerencias de la VPRE cuando se evidencien PQRS que se reportan fuera de termino en el ORFEO (cuando aplique)._x000a_2._x0009_Realizar seguimiento a la gestión de alertas de PQRS de cada gerencia, según la verificación mensual remitida por El Equipo de Servicio al ciudadano._x000a_3._x0009_Realizar seguimiento trimestral a las alertas preliminares preventivas emitidas por parte de la OCI (cuando aplique)._x000a_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_x000a__x000a_23/05/2024 Se realiza modificación del responsable de la NC, pasando de Luz Mary Hernández Villadiego a Yuly Andrea Ujueta Castillo, de acuerdo con correo electrónico de la fecha. (JuanDiego Toro Bautista)_x000a__x000a_23/05/2024 Se realiza unificación de la no conformidad con la NC 3958 de acuerdo con el correo remitido por la auditora. Se destaca que para realizar la unificación esta NC queda con los mismos responsables y su avance no se modifica. (Juan Diego Toro Bautista)"/>
    <n v="0.1"/>
    <x v="1"/>
    <m/>
    <m/>
    <m/>
    <d v="2023-11-02T00:00:00"/>
    <n v="228"/>
    <s v="Seguimiento Normativo"/>
    <s v="https://anionline.sharepoint.com/:f:/s/PMPMotor/Emvm_R8ifZVHls5GhACjhmgBASY8ELwst1vUlPU0wYDs5g?e=p8RjxY"/>
  </r>
  <r>
    <n v="3987"/>
    <n v="42"/>
    <x v="10"/>
    <s v="4._x0009_En la muestra auditada, se evidenciaron, diferentes eventos que contravienen los lineamientos establecidos en la Res. 20214000021385 de 2021, tales como: peticiones incompletas, sin alcance, traslado por competencia efectuados posterior a los cinco (5) días hábiles siguientes a la recepción y sin comunicar al interesado el plazo razonable en el cual se le dará trámite, el cual no podrá exceder al doble del inicialmente estipulado."/>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x v="3"/>
    <s v="Vicepresidencia de Gestión Contractual - Vicepresidencia Ejecutiva - Vicepresidencia Jurídica"/>
    <s v="Yuly Andrea Ujueta Castillo "/>
    <s v="Octubre de 2023"/>
    <s v="OCTUBRE"/>
    <n v="2023"/>
    <m/>
    <m/>
    <s v="Acción preventiva"/>
    <s v="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_x000a__x000d__x000a_1. Con los colaboradores que apoyan a las gerencias de la Vicepresidencia en las labores administrativas se continuará el seguimiento semanal a las PQR, para evitar que se incumpla el término de respuesta._x000d__x000a_2. Solicitar capacitación en el manejo del sistema ORFEO para los colaboradores de la Vicepresidencia Ejecutiva._x000d__x000a_3. Enviar correos masivos al personal de la VEJ recordando la importancia de atender oportunamente las peticiones a su cargo._x000d__x000a_"/>
    <s v="26/12/2023"/>
    <s v="30/12/2024"/>
    <m/>
    <s v="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7/12/2023 Mediante Memorando Rad. 20236010204743 del 27/12/2023, la VPRE, remitió a la OCI, el plan de mejoramiento, con las siguientes acciones; así:_x000a_1._x0009_Acción: Verificar semanalmente y emitir alerta a las Gerencias de la VPRE cuando se evidencien PQRS que se reportan fuera de termino en el ORFEO (cuando aplique)._x000a_2._x0009_Realizar seguimiento a la gestión de alertas de PQRS de cada gerencia, según la verificación mensual remitida por El Equipo de Servicio al ciudadano._x000a_3._x0009_Realizar seguimiento trimestral a las alertas preliminares preventivas emitidas por parte de la OCI (cuando aplique)._x000a_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_x000a__x000a_23/05/2024 Se realiza modificación del responsable de la NC, pasando de Luz Mary Hernández Villadiego a Yuly Andrea Ujueta Castillo, de acuerdo con correo electrónico de la fecha. (JuanDiego Toro Bautista)_x000a__x000a_23/05/2024 Se realiza unificación de la no conformidad con la NC 3959 de acuerdo con el correo remitido por la auditora. Se destaca que para realizar la unificación esta NC queda con los mismos responsables y su avance no se modifica. (Juan Diego Toro Bautista)"/>
    <n v="0.1"/>
    <x v="1"/>
    <m/>
    <m/>
    <m/>
    <d v="2023-11-02T00:00:00"/>
    <n v="228"/>
    <s v="Seguimiento Normativo"/>
    <s v="https://anionline.sharepoint.com/:f:/s/PMPMotor/EiguDbn1Lb5KjRrbRj71UtsB5_KOW2y9RsAyq8sOVH2NYA?e=t2nrey"/>
  </r>
  <r>
    <n v="3988"/>
    <n v="43"/>
    <x v="10"/>
    <s v="No se evidenció que la interventoría entregue los informes mensuales dentro del plazo contractual establecido de los primeros 5 días hábiles de cada mes; sin embargo, esta es una de sus obligaciones contractuales, consignada en la cláusula 5.2 del Contrato de Interventoría No. VGCON-532 de 2022 y la sección 2.4 del plan de cargas de interventoría, según se cita a continuación:_x000d__x000a_“(…) 2.4. INFORMES Y CRONOGRAMA_x000d__x000a_(…) 2.4.1. Informes._x000d__x000a_El Interventor deberá presentar informes que se detallan a continuación, sin perjuicio de los demás informes que le solicite la ANI._x000d__x000a_(…) (iii) Informes Mensuales_x000d__x000a_El Interventor deberá preparar y presentar a la ANI dentro de los cinco (5) primeros días hábiles de cada mes, un Informe mensual que, metodológicamente, comprenderá una parte ejecutiva y otra de temas generales. (…)” "/>
    <s v="Retrasos o deficiencias en la entrega y/o aprobación de documentación contractual"/>
    <m/>
    <s v="Auditoria a la función pública de Supervisión e Interventoría del proyecto portuario Sociedad Puerto Bahía Colombia de Urabá - Puerto Antioquia"/>
    <s v="Administrativo"/>
    <s v="GESTIÓN CONTRACTUAL Y SEGUIMIENTO DE PROYECTOS DE INFRAESTRUCTURA DE TRANSPORTE"/>
    <x v="0"/>
    <s v="Puerto Antioquia"/>
    <s v="Adriana Barrios Rodríguez"/>
    <s v="Diciembre de 2023"/>
    <s v="DICIEMBRE"/>
    <n v="2023"/>
    <m/>
    <m/>
    <s v="Acción correctiva"/>
    <s v="1. Antes de la radicación a la ANI del Informe Mensual de Interventoría, la Interventoría presentará mediante correo electrónico a cada uno de los apoyos de la supervisión el capítulo correspondiente a cada una de las áreas con el fin de evidenciar o no posibles faltas de información; esta evidencia se hará mediante el registro del envío, el cual será anexado en los soportes del Informe Mensual _x000d__x000a_2. Radicación de los informes mensuales de Intervntoría dentro cinco (5) primeros días hábiles de cada mes._x000d__x000a_"/>
    <s v="20/12/2023"/>
    <s v="30/05/2024"/>
    <m/>
    <s v="_x000a__x000a_29/02/2024 Mediante correo electrónico el Líder del Equipo de Coordinación y Seguimiento presentó soportes que contribuyen a acreditar el cumplimiento de la acción de mejoramiento No. 2, correspondientes a las evidencias de radicación de los informes de interventoría correspondientes a noviembre y diciembre de 2023 y a enero de 2024 dentro de los tiempos contractuales; comunicaciones con radicado ANI No. 20234091392152 del 05-12-23, 20244090010402 del 05-01-24 y 20244090141132 del 05-02-24. La OCI dio respuesta al correo electrónico, dando recomendaciones respecto a la acreditación total del cumplimiento del plan de mejoramiento. (Adriana Barrios Rodríguez)_x000a__x000a_1/03/2024 Mediante correo electrónico, el Líder del Equipo de Coordinación y Seguimiento remitió evidencias de la remisión de los informes preliminares de interventoría correspondientes a diciembre de 2023 y a enero de 2024, antes de su radicación en la Entidad. Lo anterior contribuyendo al cumplimiento de la acción de mejoramiento No. 1. (Adriana Barrios Rodríguez)_x000a__x000a_4/03/2024 Mediante correo electrónico, el Líder del Equipo de Coordinación y Seguimiento remitió las evidencias de cumplimiento del plan de mejoramiento en lo que corresponde al informe de febrero de 2024.  (Adriana Barrios Rodríguez)_x000a__x000a_9/05/2024 A la fecha se ha evidenciado que se ha cumplido con las acciones de mejoramiento a abril de 2024, lo que permitiría registrar un avance del 86%. (Adriana Barrios Rodríguez)_x000a__x000a_6/06/2024 Mediante correo electrónico, el Líder del Equipo de Coordinación y Seguimiento remitió las evidencias de cumplimiento del plan de mejoramiento en lo que corresponde al informe de mayo de 2024; por lo tanto, se establece cumplimiento al 100% del plan de mejoramiento. Pendiente análisis de efectividad.   (Adriana Barrios Rodríguez)"/>
    <n v="1"/>
    <x v="2"/>
    <m/>
    <n v="6"/>
    <n v="2024"/>
    <d v="2023-12-12T00:00:00"/>
    <n v="188"/>
    <s v="Auditoría Interna a Proyectos"/>
    <s v="https://anionline.sharepoint.com/:f:/s/PMPMotor/ElpoUdOySWhOoVeHn8NVjnIBiryX_sqWX0PCSqOFepZdqA?e=o2WV8p"/>
  </r>
  <r>
    <n v="3989"/>
    <n v="44"/>
    <x v="10"/>
    <s v="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_x000a_“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_x000a_Lo anterior se observó en los siguientes contratos: _x000d__x000a__x0009_Contratos cuya ejecución se encuentra a cargo de la Vicepresidencia Jurídica: Contratos VJ-142-2023, VJ-480-2023, VJ-486-2023, VJ-515-2022, VJ-519-2022 y VJ-179-2023 "/>
    <s v="Incumplimiento normativo"/>
    <m/>
    <s v="Auditoría al Proceso de Contratación en la Agencia Nacional de Infraestructura"/>
    <s v="Jurídico"/>
    <s v="GESTIÓN JURÍDICA"/>
    <x v="1"/>
    <s v="Grupo Interno de Trabajo de Contratación"/>
    <s v="Keiri Yulith Araújo Rodríguez"/>
    <s v="Diciembre de 2023"/>
    <s v="DICIEMBRE"/>
    <n v="2023"/>
    <m/>
    <m/>
    <m/>
    <m/>
    <m/>
    <m/>
    <m/>
    <m/>
    <n v="0"/>
    <x v="3"/>
    <m/>
    <m/>
    <m/>
    <s v="28/12/2023"/>
    <n v="172"/>
    <s v="Auditoría Interna"/>
    <s v="https://anionline.sharepoint.com/:f:/s/PMPMotor/EpHL9FGqq-pCqCZxWz3g-vEBTVTPUvPqAacjNpz2OhkfxQ?e=mKoIdg"/>
  </r>
  <r>
    <n v="3990"/>
    <n v="45"/>
    <x v="10"/>
    <s v="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_x000a_“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_x000a_Lo anterior se observó en los siguientes contratos: _x000d__x000a_(...)_x000d__x000a__x0009_Contratos cuya ejecución se encuentra a cargo Vicepresidencia Ejecutiva: Contrato VEJ-499-2023."/>
    <s v="Incumplimiento normativo"/>
    <m/>
    <s v="Auditoría al Proceso de Contratación en la Agencia Nacional de Infraestructura"/>
    <s v="Jurídico"/>
    <s v="GESTIÓN JURÍDICA"/>
    <x v="4"/>
    <s v="Vicepresidencia de Gestión Contractual - Vicepresidencia Ejecutiva"/>
    <s v="Keiri Yulith Araújo Rodríguez"/>
    <s v="Diciembre de 2023"/>
    <s v="DICIEMBRE"/>
    <n v="2023"/>
    <m/>
    <m/>
    <m/>
    <m/>
    <m/>
    <m/>
    <m/>
    <m/>
    <n v="0"/>
    <x v="3"/>
    <m/>
    <m/>
    <m/>
    <s v="28/12/2023"/>
    <n v="172"/>
    <s v="Auditoría Interna"/>
    <s v="https://anionline.sharepoint.com/:f:/s/PMPMotor/EuwoJcV9SCRAiSaShh2VlSQBRzYzc1Y32miyuqV6e1Gmbw?e=7SSf3Q"/>
  </r>
  <r>
    <n v="3991"/>
    <n v="46"/>
    <x v="10"/>
    <s v="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_x000a_“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_x000a_Lo anterior se observó en los siguientes contratos: _x000d__x000a_(...)_x000d__x000a__x0009_Contratos cuya ejecución se encuentra a cargo Vicepresidencia de Planeación, Riesgos y Entorno: Contratos VJ-VPRE-MC-001-2023 y VPRE-626-2022."/>
    <s v="Incumplimiento normativo"/>
    <m/>
    <s v="Auditoría &quot;Proceso de contratación en la Agencia Nacional de Infraestructura&quot;"/>
    <s v="Jurídico"/>
    <s v="GESTIÓN JURÍDICA"/>
    <x v="7"/>
    <s v="Vicepresidencia de Gestión Contractual Vicepresidencia de Planeación Riesgos y entorno._x000d__x000a_Vicepresidencia Ejecutiva._x000d__x000a_Vicepresidencia Jurídica."/>
    <s v="Keiri Yulith Araújo Rodríguez"/>
    <s v="Diciembre de 2023"/>
    <s v="DICIEMBRE"/>
    <n v="2023"/>
    <m/>
    <m/>
    <s v="Corrección"/>
    <s v="1. Realizar el cargue de los documentos en el SECOP II con el usuario del supervisor del contrato._x000a__x000a_2. Reiterar al equipo de trabajo la verificación periódica del cargue de los documentos que evidencian la ejecución de los contratos en el SECOP II"/>
    <d v="2024-01-27T00:00:00"/>
    <d v="2024-03-30T00:00:00"/>
    <m/>
    <s v="30/01/2024 Se incorpora el Plan de Mejora, informado mediante correo electrónico de fecha 30 de enero de 2024. (Juan Diego Toro Bautista)"/>
    <n v="0"/>
    <x v="1"/>
    <m/>
    <m/>
    <m/>
    <s v="28/12/2023"/>
    <n v="172"/>
    <s v="Auditoría Interna"/>
    <s v="https://anionline.sharepoint.com/:f:/s/PMPMotor/EtlWgLwge9NMkpgkT1_GqJ8BnxcV0OR8GKVJj7j3umczZA?e=M6cqw2"/>
  </r>
  <r>
    <n v="3992"/>
    <n v="47"/>
    <x v="10"/>
    <s v="SOLICITUDES EXTEMPORÁNEAS ANTE LA COMISIÓN NACIONAL DEL SERVICIO CIVIL PARA REALIZAR ANOTACIONES EN EL REGISTRO PÚBLICO DE CARRERA ADMINISTRATIVA._x000a__x000a_Se evidenció extemporaneidad en las solicitudes presentadas por el Grupo Interno de Trabajo de Talento Humano a la Comisión Nacional del Servicio Civil – a través de la plataforma SIMO 4.0 para realizar anotaciones en el Registro Público de Carrera Administrativa a los funcionarios públicos de carrera administrativa cuyos Nos. de identificación terminan en xxxx522, xxxx440 y xxxx354, situación que contraría lo establecido en el numeral 1 de la Circular 011 de 2022, emitida por la Comisión Nacional del Servicio Civil con el fin de evitar la posible materialización de riesgos asociados al proceso de selección de personal en la Entidad."/>
    <s v="Incumplimiento normativo"/>
    <m/>
    <s v="Informe de seguimiento Circular 010 de 2020 de la CNSC y Directiva 015 de 2022 de la PGN"/>
    <s v="Administrativo"/>
    <s v="GESTIÓN DEL TALENTO HUMANO"/>
    <x v="5"/>
    <s v="Grupo interno de trabajo de talento humano."/>
    <s v="Keiri Yulith Araújo Rodríguez"/>
    <s v="Diciembre de 2023"/>
    <s v="DICIEMBRE"/>
    <n v="2023"/>
    <m/>
    <m/>
    <s v="Corrección"/>
    <s v="Mediante radicado No. 20244030018093 del 26/01/2024 el Grupo Interno de Trabajo de Talento Humano remitió la siguiente acción de mejora:_x000d__x000a__x000d__x000a_&quot;Ajustar la base de datos de registro (excel) para evidenciar las fechas límite para el registro en el RPCA de las novedades de servidores de carrera.&quot;"/>
    <d v="2024-08-02T00:00:00"/>
    <s v="29/02/2024"/>
    <m/>
    <s v="_x000a__x000a_4/03/2024 Mediante correo electrónico solicité al Grupo Interno de Trabajo de Talento Humano el soporte de las evidencias del cumplimiento de las acciones de mejora propuestas para la No Conformidad, toda vez que la fecha de cumplimiento fue el 29/02/2024. (Keiri Yulith Araújo Rodríguez)_x000a__x000a_19/03/2024 Mediante correo electrónico del 4/03/2024, el G.I.T. de Talento Humano informó sobre la implementación en la base de datos de control de la columna denominada &quot;fecha límite&quot;, en la que se hace indica sobre el plazo máximo de la presentación de solicitudes de anotaciones en el Registro Público de Carrera Administrativa ante la CNSC, lo cual se implementó, de acuerdo con lo informado en el correo electrónico, desde el 10 de enero de 2024. (Keiri Yulith Araújo Rodríguez)"/>
    <n v="1"/>
    <x v="2"/>
    <m/>
    <n v="3"/>
    <n v="2024"/>
    <s v="28/12/2023"/>
    <n v="172"/>
    <s v="Seguimiento Normativo"/>
    <s v="https://anionline.sharepoint.com/:f:/s/PMPMotor/EuxQMzBoBn5LnpxefF6cNEoBZLGuPOKCOS0lx-4R6iPFwQ?e=0Aulrg"/>
  </r>
  <r>
    <n v="3993"/>
    <n v="48"/>
    <x v="10"/>
    <s v="NO CONFORMIDAD No. 1. INCUMPLIMIENTO DE LO ESTABLECIDO EN EL ACTIVIDAD No. 1 DEL PROCEDIMIENTO BITÁCORA DE PROYECTO CÓDIGO SEPG-P-001 VERSIÓN 002._x000d__x000a_No se observó soporte del cumplimiento de la actividad No. 1 del procedimiento denominado “BITÁCORA DE PROYECTO” código SEPG-P-001 versión 002. (Solicitar al Gerente de Planeación la codificación para Estructurar y/o Contratar nuevos proyectos, para realizar modificaciones Contractuales a proyectos existentes o para proyectos de Mayor Cuantía. El correo debe contener el objeto del contrato o de la modificación contractual y el nombre del proyecto al cual se hace referencia.), situación que se evidenció en las siguientes bitácoras de modificaciones contractuales: _x000d__x000a_Vicepresidencia de Gestión Contractual_x000d__x000a_•_x0009_OTROSÍ 4 Nueva Sociedad Portuaria Zona Atlántica S.A_x000d__x000a_•_x0009_OTROSÍ 13 Aeropuerto Internacional Alfonso Bonilla Aragón_x000d__x000a_ Vicepresidencia Ejecutiva_x000d__x000a_•_x0009_OTROSÍ 1 Troncal del Magdalena 2 Sabana de Torres Curumaní_x000d__x000a_•_x0009_OTROSÍ 27 Armenia Pereira Manizales"/>
    <s v="Incumplimiento normativo"/>
    <m/>
    <s v="Procedimiento Bitácora de Proyecto "/>
    <s v="Planeación"/>
    <s v="SISTEMA ESTRATÉGICO DE PLANEACIÓN Y GESTIÓN"/>
    <x v="7"/>
    <s v="Vicepresidencia de Gestión Contractual Vicepresidencia de Planeación Riesgos y entorno._x000d__x000a_Vicepresidencia Ejecutiva._x000d__x000a_Vicepresidencia Jurídica."/>
    <s v="Aurora Andrea Reyes Saavedra"/>
    <s v="Diciembre de 2023"/>
    <s v="DICIEMBRE"/>
    <n v="2023"/>
    <m/>
    <m/>
    <s v="Acción correctiva"/>
    <s v="1. Ajustar y actualizar la Resolución 959 de 2013_x000a_“Por medio de la cual se adopta la Bitácora de_x000a_proyecto como metodología para la trazabilidad_x000a_de los procesos de estructuración y celebración_x000a_de contratos, así como para la suscripción de_x000a_modificaciones contractuales de la Agencia_x000a_Nacional de Infraestructura&quot;._x000a_2. Ajustar y actualizar el Procedimiento “BITÁCORA DE PROYECTO” Código SEPG-P-001."/>
    <d v="2024-01-02T00:00:00"/>
    <s v="31/12/2024"/>
    <m/>
    <s v="_x000a__x000a_1/02/2024 1. Mediante radicado No. 20246010001773 del 4 de enero de 2024 la VPRE suscribe el Plan de Mejoramiento a la Oficina de Control Interno. (Aurora Andrea Reyes Saavedra)"/>
    <n v="0"/>
    <x v="1"/>
    <m/>
    <m/>
    <m/>
    <s v="22/12/2023"/>
    <n v="178"/>
    <s v="Auditoría Interna"/>
    <s v="https://anionline.sharepoint.com/:f:/s/PMPMotor/Ev1rI15yL05MjBGmdFT_BL4BeZvxW4JE6lsOItwkXZvxQQ?e=Ugiibc"/>
  </r>
  <r>
    <n v="3994"/>
    <n v="49"/>
    <x v="10"/>
    <s v="NO CONFORMIDAD No. 2. INCUMPLIMIENTO DE LO ESTABLECIDO EN EL ACTIVIDAD No. 3 DEL PROCEDIMIENTO BITÁCORA DE PROYECTO CÓDIGO SEPG-P-001 VERSIÓN 002._x000d__x000a_No se observó soporte del cumplimiento de la actividad No. 3 del procedimiento denominado “BITÁCORA DE PROYECTO” código SEPG-P-001 versión 002. (3. Generar el nuevo código de identificación de proyecto y enviarlo a la Vicepresidencia responsable de realizar la Bitácora de Proyecto // Responsable: Gerente de Planeación.), situación que se evidenció en las siguientes bitácoras de modificaciones contractuales: _x000d__x000a_Vicepresidencia de Gestión Contractual_x000d__x000a_•_x0009_OTROSÍ 4 Nueva Sociedad Portuaria Zona Atlántica S.A_x000d__x000a_•_x0009_OTROSÍ 13 Aeropuerto Internacional Alfonso Bonilla Aragón_x000d__x000a_ Vicepresidencia Ejecutiva_x000d__x000a_•_x0009_OTROSÍ 1 Troncal del Magdalena 2 Sabana de Torres Curumaní_x000d__x000a_•_x0009_OTROSÍ 27 Armenia Pereira Manizales_x000d__x000a__x000d__x000a_"/>
    <s v="Incumplimiento normativo"/>
    <m/>
    <s v="Procedimiento Bitácora de Proyecto "/>
    <s v="Planeación"/>
    <s v="SISTEMA ESTRATÉGICO DE PLANEACIÓN Y GESTIÓN"/>
    <x v="7"/>
    <s v="Vicepresidencia de Gestión Contractual Vicepresidencia de Planeación Riesgos y entorno._x000d__x000a_Vicepresidencia Ejecutiva._x000d__x000a_Vicepresidencia Jurídica."/>
    <s v="Aurora Andrea Reyes Saavedra"/>
    <s v="Diciembre de 2023"/>
    <s v="DICIEMBRE"/>
    <n v="2023"/>
    <m/>
    <m/>
    <s v="Acción correctiva"/>
    <s v="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_x000a_2. Ajustar y actualizar el Procedimiento “BITÁCORA DE PROYECTO” Código SEPG-P-001._x000d__x000a_"/>
    <d v="2024-01-02T00:00:00"/>
    <s v="31/12/2024"/>
    <m/>
    <s v="_x000a__x000a_1/02/2024 1. Mediante radicado No. 20246010001773 del 4 de enero de 2024 la VPRE suscribe el Plan de Mejoramiento a la Oficina de Control Interno. (Aurora Andrea Reyes Saavedra)"/>
    <n v="0"/>
    <x v="1"/>
    <m/>
    <m/>
    <m/>
    <s v="22/12/2023"/>
    <n v="178"/>
    <s v="Auditoría Interna"/>
    <s v="https://anionline.sharepoint.com/:f:/s/PMPMotor/EjelJkj-E31Pufl1NJWEZlQBvlwe64MZ2jiNK1XujK_PPw?e=h0s0yj"/>
  </r>
  <r>
    <n v="3995"/>
    <n v="50"/>
    <x v="10"/>
    <s v="_x000d__x000a_NO CONFORMIDAD No. 3. INCUMPLIMIENTO DE LO ESTABLECIDO EN EL ACTIVIDAD No. 13 DEL PROCEDIMIENTO BITÁCORA DE PROYECTO CÓDIGO SEPG-P-001 VERSIÓN 002._x000d__x000a_No se observó soporte del cumplimiento de la actividad No. 13 del procedimiento denominado “BITÁCORA DE PROYECTO” código SEPG-P-001 versión 002. (13. Categorizar el correo electrónico de Outlook de acuerdo al Instructivo &quot;Categorización de Correos”, esta categorización será identificada con el nombre del proyecto.), situación que se evidenció en las siguientes bitácoras de modificaciones contractuales: _x000d__x000a_Vicepresidencia de Gestión Contractual_x000d__x000a_•_x0009_OTROSÍ 4 Nueva Sociedad Portuaria Zona Atlántica S.A_x000d__x000a_•_x0009_OTROSÍ 13 Aeropuerto Internacional Alfonso Bonilla Aragón_x000d__x000a__x000d__x000a_ Vicepresidencia Ejecutiva_x000d__x000a__x000d__x000a_•_x0009_OTROSÍ 1 Troncal del Magdalena 2 Sabana de Torres Curumaní_x000d__x000a_•_x0009_OTROSÍ 27 Armenia Pereira Manizales_x000d__x000a_"/>
    <s v="Incumplimiento normativo"/>
    <m/>
    <s v="Procedimiento Bitácora de Proyecto "/>
    <s v="Planeación"/>
    <s v="SISTEMA ESTRATÉGICO DE PLANEACIÓN Y GESTIÓN"/>
    <x v="7"/>
    <s v="Vicepresidencia de Gestión Contractual Vicepresidencia de Planeación Riesgos y entorno._x000d__x000a_Vicepresidencia Ejecutiva._x000d__x000a_Vicepresidencia Jurídica."/>
    <s v="Aurora Andrea Reyes Saavedra"/>
    <s v="Diciembre de 2023"/>
    <s v="DICIEMBRE"/>
    <n v="2023"/>
    <m/>
    <m/>
    <s v="Acción correctiva"/>
    <s v="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_x000a_2. Ajustar y actualizar el Procedimiento “BITÁCORA DE PROYECTO” Código SEPG-P-001._x000d__x000a_"/>
    <d v="2024-01-02T00:00:00"/>
    <s v="31/12/2024"/>
    <m/>
    <s v="_x000a__x000a_1/02/2024 1. Mediante radicado No. 20246010001773 del 4 de enero de 2024 la VPRE suscribe el Plan de Mejoramiento a la Oficina de Control Interno. (Aurora Andrea Reyes Saavedra)"/>
    <n v="0"/>
    <x v="1"/>
    <m/>
    <m/>
    <m/>
    <s v="22/12/2023"/>
    <n v="178"/>
    <s v="Auditoría Interna"/>
    <s v="https://anionline.sharepoint.com/:f:/s/PMPMotor/Elb3m1NzspJMlJRocDEmZUMBaZvYQbRg4BiBv9V1vnmytg?e=Ab4Sml"/>
  </r>
  <r>
    <n v="3996"/>
    <n v="51"/>
    <x v="10"/>
    <s v="NO CONFORMIDAD No. 4. INCUMPLIMIENTO DE LO ESTABLECIDO EN EL ACTIVIDAD No. 15 DEL PROCEDIMIENTO BITÁCORA DE PROYECTO CÓDIGO SEPG-P-001 VERSIÓN 002._x000d__x000a_No se observó soporte del cumplimiento de la actividad No. 15 del procedimiento denominado “BITÁCORA DE PROYECTO” código SEPG-P-001 versión 002. (15. Diligenciar la matriz de seguimiento al proyecto según lo establecido en la Resolución 959 del 30 de agosto de 2013. Guardar en la carpeta compartida la matriz de seguimiento al proyecto. (Ya sea de Estructuración, Contratación, Modificaciones contractuales o proyectos de funcionamiento u operación)), situación que se evidenció en la siguiente bitácora de modificación contractual: _x000d__x000a__x000d__x000a_Vicepresidencia Ejecutiva_x000d__x000a__x000d__x000a_•_x0009_OTROSÍ 1 Troncal del Magdalena 2 Sabana de Torres Curumaní_x000d__x000a_"/>
    <s v="Incumplimiento normativo"/>
    <m/>
    <s v="Procedimiento Bitácora de Proyecto "/>
    <s v="Planeación"/>
    <s v="SISTEMA ESTRATÉGICO DE PLANEACIÓN Y GESTIÓN"/>
    <x v="7"/>
    <s v="Grupo Interno de Trabajo Planeación"/>
    <s v="Aurora Andrea Reyes Saavedra"/>
    <s v="Diciembre de 2023"/>
    <s v="DICIEMBRE"/>
    <n v="2023"/>
    <m/>
    <m/>
    <s v="Acción correctiva"/>
    <s v="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_x000a_2. Ajustar y actualizar el Procedimiento “BITÁCORA DE PROYECTO” Código SEPG-P-001._x000d__x000a_"/>
    <d v="2024-01-02T00:00:00"/>
    <s v="31/12/2024"/>
    <m/>
    <s v="_x000a__x000a_1/02/2024 1. Mediante radicado No. 20246010001773 del 4 de enero de 2024 la VPRE suscribe el Plan de Mejoramiento a la Oficina de Control Interno. (Aurora Andrea Reyes Saavedra)"/>
    <n v="0"/>
    <x v="1"/>
    <m/>
    <m/>
    <m/>
    <s v="22/12/2023"/>
    <n v="178"/>
    <s v="Auditoría Interna"/>
    <s v="https://anionline.sharepoint.com/:f:/s/PMPMotor/EntZLPZs4NxLqfI3_vPSzpoBwWlfRiG6DYnmOUt4fZU4xg?e=CDX4wd"/>
  </r>
  <r>
    <n v="3997"/>
    <n v="52"/>
    <x v="10"/>
    <s v="_x0009_Debido a que la Entidad no ha implementado los lineamientos establecidos en el Manual Operativo del Modelo Integrado de Planeación – MIPG, en materia de riesgos de seguridad de la información, en donde se señalan herramientas que permiten la adopción de la metodología para administrar los riesgos de seguridad de la información y teniendo en cuenta los resultados del cumplimiento de las responsabilidades asignadas a la segunda línea de defensa en materia de riesgos, se evidenció un incumplimiento al artículo 2.2.23.2 del Decreto 1499 de 2017, en donde se establece que “la actualización del Modelo Estándar de Control Interno para el Estado Colombiano - MECI, se efectuará a través del Manual Operativo del Modelo Integrado de Planeación y Gestión - MIPG, el cual será de obligatorio cumplimiento y aplicación para las entidades y organismos a que hace referencia el artículo 5 de la Ley 87 de 1993.”"/>
    <s v="Incumplimiento normativo"/>
    <m/>
    <s v="Administración del riesgo"/>
    <s v="Riesgos"/>
    <s v="SISTEMA ESTRATÉGICO DE PLANEACIÓN Y GESTIÓN"/>
    <x v="7"/>
    <s v="Equipo sistemas de información y tecnología."/>
    <s v="Yuly Andrea Ujueta Castillo "/>
    <s v="Diciembre de 2023"/>
    <s v="DICIEMBRE"/>
    <n v="2023"/>
    <m/>
    <m/>
    <m/>
    <m/>
    <m/>
    <m/>
    <m/>
    <s v="_x000a__x000a_14/03/2024 Se envió correo electrónico a los responsables, requiriendo el plan de mejoramiento para la no conformidades. Se les da plazo hasta el 15 de abril de 2024. (Yuly Andrea Ujueta Castillo )"/>
    <n v="0"/>
    <x v="3"/>
    <m/>
    <m/>
    <m/>
    <s v="26/12/2023"/>
    <n v="174"/>
    <s v="Auditoría Interna"/>
    <s v="https://anionline.sharepoint.com/:f:/s/PMPMotor/EjMAqj0WnLZNnmJBJQwxnbEBD8C_IEEJMqozQ7s4kc2efw?e=GvFqkd"/>
  </r>
  <r>
    <n v="3998"/>
    <n v="53"/>
    <x v="10"/>
    <s v="_x0009_Se evidenció que la segunda línea de defensa relacionada con la gestión del riesgo de seguridad de la información no cumple con la aplicación de las recomendaciones relacionadas con la implementación de estrategias para abordar la metodología asociada a la administración de los riesgos de seguridad de la información, generadas en las evaluaciones del control interno, incumpliendo de esta manera el literal g del artículo 4 de la Ley 87 de 1993, donde se señala que toda entidad bajo la responsabilidad de sus directivos debe por lo menos implementar los aspectos que deben orientar la aplicación del control interno, entre estos aspectos se encuentra la aplicación de las recomendaciones resultantes de las evaluaciones del control interno como elemento para el Sistema de Control Interno."/>
    <s v="Incumplimiento normativo"/>
    <m/>
    <s v="Administración del riesgo"/>
    <s v="Riesgos"/>
    <s v="SISTEMA ESTRATÉGICO DE PLANEACIÓN Y GESTIÓN"/>
    <x v="7"/>
    <s v="Equipo sistemas de información y tecnología."/>
    <s v="Yuly Andrea Ujueta Castillo "/>
    <s v="Diciembre de 2023"/>
    <s v="DICIEMBRE"/>
    <n v="2023"/>
    <m/>
    <m/>
    <m/>
    <m/>
    <m/>
    <m/>
    <m/>
    <s v="_x000a__x000a_14/03/2024 Se envió correo electrónico a los responsables, requiriendo el plan de mejoramiento para la no conformidades. Se les da plazo hasta el 15 de abril de 2024. (Yuly Andrea Ujueta Castillo )"/>
    <n v="0"/>
    <x v="3"/>
    <m/>
    <m/>
    <m/>
    <s v="26/12/2023"/>
    <n v="174"/>
    <s v="Auditoría Interna"/>
    <s v="https://anionline.sharepoint.com/:f:/s/PMPMotor/Ehqs5QD83NZCtIA7CcIsUQcBQGkbKTg47qohTLmPYirJbA?e=Qqfwb3"/>
  </r>
  <r>
    <n v="3999"/>
    <n v="54"/>
    <x v="10"/>
    <s v="Para el Equipo de Coordinación y Seguimiento:_x000d__x000a__x000d__x000a_No se evidenció un pronunciamiento oportuno de aceptación o negación por parte de la ANI ante solicitudes del Concesionario con relación al reconocimiento de Eventos Eximentes de Responsabilidad._x000d__x000a__x000d__x000a_Por lo tanto, se identifica incumplimiento a la parte General del Contrato de Concesión N. 012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
    <s v="Deficiencias en gestión institucional y/o interinstitucional"/>
    <m/>
    <s v="Informe de auditoría a la función pública de la Supervisión y de Interventoría asociadas al proyecto Santana - Mocoa - Neiva"/>
    <s v="Administrativo"/>
    <s v="GESTIÓN CONTRACTUAL Y SEGUIMIENTO DE PROYECTOS DE INFRAESTRUCTURA DE TRANSPORTE"/>
    <x v="4"/>
    <s v="Santana - Mocoa - Neiva"/>
    <s v="July Paola Rodríguez Ortiz"/>
    <s v="Diciembre de 2023"/>
    <s v="DICIEMBRE"/>
    <n v="2023"/>
    <m/>
    <m/>
    <s v="Acción preventiva"/>
    <s v="1) Remitir oficio al Concesionario como respuesta parcial a la solicitud de EER en un término máximo de quince (15) días, indicando que el tema se encuentra en estudio y que el trámite de la solicitud incluye el análisis y concepto del interventor y de los diferentes GIT de la ANI responsables de la coordinación y seguimiento del proyecto. 25%_x000d__x000a_2) Requerir a la Interventoría para que emita los conceptos de las_x000d__x000a_solicitudes de los Eventos Eximentes de Responsabilidad solicitados por_x000d__x000a_el Concesionario en un plazo máximo de diez (10) días calendario. 25%_x000d__x000a_3) Tratar el tema del Evento Eximente en reunión de seguimiento del proyecto o en una reunión citada para tal fin, para realizar previo a_x000d__x000a_emitir concepto una revisión rápida del cumplimiento de los requisitos_x000d__x000a_establecidos en el contrato. 25%_x000d__x000a_4) Solicitar al equipo de Coordinación y Seguimiento del proyecto, emitir_x000d__x000a_concepto sobre los Eventos Eximentes de Responsabilidad en un plazo máximo de siete (7) días hábiles para lo cual se deberá contar_x000d__x000a_previamente con el concepto del interventor. 25%_x000d__x000a_5) Informe de cierre."/>
    <s v="16/02/2024"/>
    <s v="31/12/2024"/>
    <m/>
    <s v="_x000a__x000a_16/02/2024 Se recibió plan de mejoramiento a través de la comunicación ANI No. 20243050014613 del 19/02/2024, que tuvo respuesta de la OCI a través de la comunicación ANI No. 20241020030833 del 16/02/2024. (July Paola Rodríguez Ortiz)"/>
    <n v="0"/>
    <x v="1"/>
    <m/>
    <m/>
    <m/>
    <s v="20/12/2023"/>
    <n v="180"/>
    <s v="Auditoría Interna a Proyectos"/>
    <s v="https://anionline.sharepoint.com/:f:/s/PMPMotor/EsOfoCAkGJVDlGM-ctag1WcBoh4nHrbW-QqJqy9ruRXXyA?e=YYAhqy"/>
  </r>
  <r>
    <n v="4000"/>
    <n v="55"/>
    <x v="10"/>
    <s v="Para el Equipo de Coordinación y Seguimiento:_x000d__x000a__x000d__x000a_Se evidenció que no hay respuesta oportuna a las comunicaciones radicadas por parte de la interventoría Interra TLS, acorde a los tiempos establecidos en el Plan de Cargas (PROCEDIMIENTO PARA LA APROBACIÓN DE DOCUMENTOS Y DE LAS DEMÁS SOLICITUDES) _x000d__x000a_del contrato VEJ-634 de 2022, establecidos de la siguiente manera:_x000d__x000a__x000d__x000a_“Todas las solicitudes que la ANI y el Interventor eleven entre sí, deberán ser resueltas dentro de los quince (15) Días Hábiles contados a partir del Día siguiente a su recibo. Lo anterior, sin perjuicio de lo establecido en el numeral 16 del artículo 25 de la Ley 80 de 1993, respecto de las solicitudes que presente el Interventor en relación con aspectos derivados de la ejecución del Contrato de Interventoría.” "/>
    <s v="Deficiencias en gestión institucional y/o interinstitucional"/>
    <m/>
    <s v="Informe de auditoría a la función pública de la Supervisión y de Interventoría asociadas al proyecto de concesión carretera Santana – Mocoa – Neiva"/>
    <s v="Administrativo"/>
    <s v="GESTIÓN CONTRACTUAL Y SEGUIMIENTO DE PROYECTOS DE INFRAESTRUCTURA DE TRANSPORTE"/>
    <x v="4"/>
    <s v="Santana - Mocoa - Neiva"/>
    <s v="July Paola Rodríguez Ortiz"/>
    <s v="Diciembre de 2023"/>
    <s v="DICIEMBRE"/>
    <n v="2023"/>
    <m/>
    <m/>
    <s v="Acción correctiva y preventiva"/>
    <s v="ACCIONES CORRECTIVAS_x000d__x000a_1) Implementar la base de datos que permita realizar el Control y_x000d__x000a_Seguimiento Periódico a las solicitudes de la Interventoría. 50%_x000d__x000a__x000d__x000a_ACCIONES PREVENTIVAS_x000d__x000a_2) Manual de Interventoría y Supervisión. 50%_x000d__x000a__x000d__x000a_INFORME DE CIERRE_x000d__x000a_3) Informe de cierre."/>
    <s v="16/02/2024"/>
    <s v="30/04/2024"/>
    <m/>
    <s v="_x000a__x000a_16/02/2024 Se recibió plan de mejoramiento a través de la comunicación ANI No. 20243050014613 del 19/02/2024, que tuvo respuesta de la OCI a través de la comunicación ANI No. 20241020030833 del 16/02/2024. (July Paola Rodríguez Ortiz)_x000a__x000a_3/05/2024 Mediante memorando con radicado ANI No. 20241020073823 del 02-05-2024 se solicitaron evidencias del cumplimiento del plan de mejoramiento. (July Paola Rodríguez Ortiz)_x000a__x000a_21/05/2024 _x000d__x000a_Por medio del memorando con radicado ANI No. 20243050079583 del 09-05-2024 la Gerencia del Proyecto remitió el informe de cierre al igual que copia de la base de datos de correspondencia, mencionada en la acción de mejoramiento No. 1, y el manual de interventoría y supervisión contractual, mencionado en la acción de mejoramiento No. 2. Demostrando así el cumplimiento del plan de mejoramiento._x000d__x000a_ (July Paola Rodríguez Ortiz)"/>
    <n v="1"/>
    <x v="2"/>
    <m/>
    <n v="5"/>
    <n v="2024"/>
    <s v="20/12/2023"/>
    <n v="180"/>
    <s v="Auditoría Interna a Proyectos"/>
    <s v="https://anionline.sharepoint.com/:f:/s/PMPMotor/EsvVdjGaUlRCmHjMRCAXqvsBAWRiXNfws0RWdDmbbDcvNw?e=aCNZdG"/>
  </r>
  <r>
    <n v="4001"/>
    <n v="56"/>
    <x v="10"/>
    <s v="Para la Interventoría:_x000d__x000a__x000d__x000a_No se evidenció que la Interventoría atienda las solicitudes que realiza la ANI y/o el Concesionario, acordé a los términos establecidos en el Plan de Cargas (Área Administrativa) del contrato VEJ-634 de 2022, establecidos de la siguiente manera:_x000d__x000a__x000d__x000a_“Para lo anterior, una vez realizada la solicitud o consulta, mediante cualquier medio, el Interventor proyectará la respuesta y la pondrá a consideración de la ANI, en los siguientes plazos:_x000d__x000a__x000d__x000a_Si se trata de solicitudes o consultas hechas por la ANI: _x000d__x000a_Las peticiones deberán ser resueltas dentro de los siguientes plazos y se contarán a partir del día siguiente _x000d__x000a_a la fecha de su radicación en el Interventor:_x000d__x000a__x000d__x000a_a) Peticiones generales o particulares: Quince (15) Días Hábiles; _x000d__x000a_b) Expedición de certificaciones: Diez (10) Días Hábiles, salvo que se trate de certificaciones laborales, para lo cual se dispone de tres (3) Días Hábiles; _x000d__x000a_c) Peticiones con el propósito de obtener copias de documentos: Diez (10) Días Hábiles para comunicar al peticionario, en concordancia con la resolución interna de la ANI que fija el plazo para su entrega.  _x000d__x000a_d) Consultas en materia de gestión contractual: Treinta (30) Días Hábiles; _x000d__x000a_e) Solicitudes de información realizadas por los Senadores y Representantes de la República, en ejercicio del control político y los organismos de control: La ANI tiene cinco (5) días calendario. Para este último caso en particular, el interventor tendrá la obligación de remitir la respuesta solicitada por la ANI en un término no mayor _x000d__x000a_a dos (2) días calendario, una vez reciba el equerimiento.” "/>
    <s v="Incumplimiento normativo"/>
    <m/>
    <s v="Informe de auditoría a la función pública de la Supervisión y de Interventoría asociadas al proyecto de concesión carretera Santana – Mocoa – Neiva"/>
    <s v="Administrativo"/>
    <s v="GESTIÓN CONTRACTUAL Y SEGUIMIENTO DE PROYECTOS DE INFRAESTRUCTURA DE TRANSPORTE"/>
    <x v="4"/>
    <s v="Santana - Mocoa - Neiva"/>
    <s v="July Paola Rodríguez Ortiz"/>
    <s v="Diciembre de 2023"/>
    <s v="DICIEMBRE"/>
    <n v="2023"/>
    <m/>
    <m/>
    <s v="Acción correctiva y preventiva"/>
    <s v="ACCIONES CORRECTIVAS_x000d__x000a_1) Implementar medidas de Control y Seguimiento Periódico a las_x000d__x000a_solicitudes recibidas. 33.33%_x000d__x000a_ACCIONES PREVENTIVAS_x000d__x000a_2) Comunicado de la Dirección de la Interventoría a todas las áreas del_x000d__x000a_equipo de la Interventoría con la directriz de verificación de tiempos para cada tipo de solicitud. 33.33%_x000d__x000a_3) Optimización interna de los tiempos de respuesta establecidos_x000d__x000a_contractualmente. 33.33%"/>
    <s v="16/02/2024"/>
    <s v="31/12/2024"/>
    <m/>
    <s v="_x000a__x000a_16/02/2024 Se recibió plan de mejoramiento a través de la comunicación ANI No. 20243050014613 del 19/02/2024, que tuvo respuesta de la OCI a través de la comunicación ANI No. 20241020030833 del 16/02/2024. (July Paola Rodríguez Ortiz)"/>
    <n v="0"/>
    <x v="1"/>
    <m/>
    <m/>
    <m/>
    <s v="20/12/2023"/>
    <n v="180"/>
    <s v="Auditoría Interna a Proyectos"/>
    <s v="https://anionline.sharepoint.com/:f:/s/PMPMotor/EmsD2oNyShFHm1uktpJ-4skBYhvAxDi9KJkLLOYANVS_wg?e=dAm2it"/>
  </r>
  <r>
    <n v="4002"/>
    <n v="57"/>
    <x v="10"/>
    <s v="Para la Interventoría:_x000d__x000a__x000d__x000a_No se evidenció que la Interventoría entregue los informes mensuales dentro de los plazos establecidos en el Plan de Cargas (Sección Ordenes, comunicaciones e Informes. _x000d__x000a_Clausula Informes.) del contrato VEJ-634 de 2022, establecidos de la siguiente manera:_x000d__x000a__x000d__x000a_La interventoría entrega los informes dentro de los plazos definidos contractualmente: 3) Informes mensuales (Dentro de los primeros 10 o 15 días calendario de cada mes, según indique el contrato de interventoría). "/>
    <s v="Incumplimiento normativo"/>
    <m/>
    <s v="Informe de auditoría a la función pública de la Supervisión y de Interventoría asociadas al proyecto de concesión carretera Santana – Mocoa – Neiva"/>
    <s v="Administrativo"/>
    <s v="GESTIÓN CONTRACTUAL Y SEGUIMIENTO DE PROYECTOS DE INFRAESTRUCTURA DE TRANSPORTE"/>
    <x v="4"/>
    <s v="Santana - Mocoa - Neiva"/>
    <s v="July Paola Rodríguez Ortiz"/>
    <s v="Diciembre de 2023"/>
    <s v="DICIEMBRE"/>
    <n v="2023"/>
    <m/>
    <m/>
    <s v="Acción correctiva y preventiva"/>
    <s v="ACCIONES CORRECTIVAS_x000d__x000a_1) Control y Seguimiento a los componentes del informe, con el fin de contar con la información en el tiempo estipulado. 50%_x000d__x000a__x000d__x000a_ACCIONES PREVENTIVAS_x000d__x000a_2) Comunicado de la Dirección de la Interventoría a todas las áreas del_x000d__x000a_equipo de la Interventoría con la directriz de entrega oportuna. 50%"/>
    <s v="16/02/2024"/>
    <s v="31/12/2024"/>
    <m/>
    <s v="_x000a__x000a_16/02/2024 Se recibió plan de mejoramiento a través de la comunicación ANI No. 20243050014613 del 19/02/2024, que tuvo respuesta de la OCI a través de la comunicación ANI No. 20241020030833 del 16/02/2024. (July Paola Rodríguez Ortiz)"/>
    <n v="0"/>
    <x v="1"/>
    <m/>
    <m/>
    <m/>
    <s v="20/12/2023"/>
    <n v="180"/>
    <s v="Auditoría Interna a Proyectos"/>
    <s v="https://anionline.sharepoint.com/:f:/s/PMPMotor/EmrRdLLsShhIlj80oaUrQHQBjm7pHlPlB9K91pWVbSNUSQ?e=hZDWMK"/>
  </r>
  <r>
    <n v="4003"/>
    <n v="1"/>
    <x v="11"/>
    <s v="EXTEMPORANEIDAD EN LA APROBACIÓN DE LA POLÍTICA DE PREVENCIÓN DEL DAÑO ANTIJURÍDICO EN LA AGENCIA NACIONAL DE INFRAESTRUCTURA PARA EL PERIODO 2024 – 2025._x000d__x000a__x000d__x000a_Como se ilustró en el informe, se evidenció que en los meses de noviembre y diciembre de 2023 no fue aprobada la Política de Prevención del Daño Antijurídico en la Agencia Nacional de Infraestructura, situación que contraría lo establecido en el numeral 2.7 de la Circular Externa 9 del 24 de julio de 2023, emitida por la Agencia Nacional de Infraestructura, que a la letra indica:_x000d__x000a__x000d__x000a_“Las entidades públicas del orden nacional deben registrar la Política de Prevención del Daño Antijurídico aprobada por el Comité de Conciliación en el software de prevención Sistema Único de Gestión e Información litigiosa del Estado e-Kogui, dentro de los meses de noviembre y diciembre de 2023 y a partir de allí cada dos (2) años durante el mismo período.”_x000d__x000a__x000d__x000a_Lo anterior, puede generar la posible materialización del riesgo identificado en el mapa de riesgos por proceso y seguimiento a los riesgos y descrito como “posibilidad de pérdida reputacional, por el aumento en las demandas en_x000d__x000a_contra de la ANI debido a la falta de una estrategia de prevención del daño antijurídico o seguimiento de la misma.”"/>
    <s v="Incumplimiento normativo"/>
    <m/>
    <s v="Informe Política de Prevención del Daño Antijurídico en la Agencia Nacional de Infraestructura"/>
    <s v="Jurídico"/>
    <s v="GESTIÓN JURÍDICA"/>
    <x v="1"/>
    <s v="Grupo interno de trabajo de defensa judicial"/>
    <s v="Keiri Yulith Araújo Rodríguez"/>
    <s v="Marzo de 2024"/>
    <s v="MARZO"/>
    <n v="2024"/>
    <m/>
    <m/>
    <s v="Acción correctiva y preventiva"/>
    <s v="1. Actualizar el procedimiento GEJU-P-004 (31/10/2024)_x000a_2. Realizar la búsqueda y recolección para generar el insumo de la política de prevención del daño antijuridico, atendiendo los plazos establecidos por la Agencia Nacional de Defensa Jurídica del Estado. (31/10/2025)_x000a_3. Realizar socializaciones y mesas de trabajo por parte del Formulador de la PPPDA junto con la Gerencia del GIT Defensa Judicial, la Vicepresidencia jurídica y las áreas involucradas para generar las observaciones, correcciones o modificaciones al insumo generado de manera previa a su presentación al comité para su aprobación. (30/11/2025)"/>
    <d v="2024-04-29T00:00:00"/>
    <d v="2025-11-30T00:00:00"/>
    <m/>
    <s v="29/04/2024 Mediante correo electrónico del 26 de abril de 2024 la dependencia remite la formulación del plan de mejoramiento con fecha de cumplimiento 30 de noviembre de 2025 (Juan Diego Toro Bautista)_x000a__x000a_31/05/2024 Mediante memorando 20247010072243 el GIT de Defensa Judicial de la ANI, formalizó el PMP de solicitado a través del informe de auditoría de Política de Prevención del Daño Antijurídico en la Agencia Nacional de Infraestructura. (Aurora Andrea Reyes Saavedra)"/>
    <n v="0"/>
    <x v="1"/>
    <m/>
    <m/>
    <m/>
    <s v="26/03/2024"/>
    <n v="83"/>
    <s v="Auditoría Interna"/>
    <s v="https://anionline.sharepoint.com/:f:/s/PMPMotor/ErbOLVn0FsVEnoMUvt_IOzsBLheesfw4w8r0Dypp0j7yQA?e=qZfyFg"/>
  </r>
  <r>
    <n v="4004"/>
    <n v="2"/>
    <x v="11"/>
    <s v="Para el Equipo de Coordinación y Seguimiento_x000d__x000a__x000d__x000a_No se evidenció una gestión oportuna para la revisión y aprobación de la póliza de responsabilidad civil extracontractual No. M100038031 – Anexo 4 del contrato de interventoría No. VEJ 54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_x000d__x000a__x000d__x000a_“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_x000d__x000a__x000d__x000a_(…)_x000d__x000a__x000d__x000a_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_x000a__x000d__x000a_A su vez, la falta de gestión para la revisión y aprobación de la póliza de responsabilidad civil extracontractual No. M100038031 – Anexo 4 del contrato de interventoría No. VEJ 545 genera una alerta de materialización del riesgo del proceso de gestión contractual y seguimiento de proyectos de infraestructura de transporte denominado:_x000d__x000a__x000d__x000a_“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
    <s v="Deficiencias en gestión institucional y/o interinstitucional"/>
    <m/>
    <s v="Informe de auditoría a la función pública de la Interventoría y del Equipo de Coordinación y Seguimiento del contrato de concesión No. 447 de 1994, correspondiente al proyecto de concesión carretera Bogotá - Villeta"/>
    <s v="Administrativo"/>
    <s v="GESTIÓN CONTRACTUAL Y SEGUIMIENTO DE PROYECTOS DE INFRAESTRUCTURA DE TRANSPORTE"/>
    <x v="4"/>
    <s v="Bogotá - Villeta"/>
    <s v="Daniel Felipe Sáenz Lozano"/>
    <s v="Abril de 2024"/>
    <s v="ABRIL"/>
    <n v="2024"/>
    <m/>
    <m/>
    <s v="Acción correctiva y preventiva"/>
    <s v="Acciones correctivas:_x000d__x000a__x000d__x000a_1. Aprobación póliza RCE No. M-100038031 – Anexo 4._x000d__x000a__x000d__x000a_Acciones preventivas:_x000d__x000a__x000d__x000a_2._x0009_Crear alerta en outlook 15 días antes para hacer seguimiento de la radicación de las pólizas y su correspondiente actualización._x000d__x000a_3._x0009_Crear cuadro en excel de trazabilidad de las pólizas en el que se pueda evidenciar su estado y las fechas próximas a su actualización._x000d__x000a_"/>
    <d v="2024-11-06T00:00:00"/>
    <s v="14/08/2024"/>
    <m/>
    <s v="_x000a__x000a_23/05/2024 Mediante correo electrónico se recibe copia del formato de aprobación de la póliza de responsabilidad civil extracontractual No. M100038031 - Anexo 4 del contrato de interventoría No. VEJ 545, formalizado a través del memorando con radicado ANI No. 20243060158241 del 15 de mayo de 2024. Pendiente el recibo del plan de mejoramiento. (Daniel Felipe Sáenz Lozano)_x000a__x000a_5/06/2024 Por medio de correo electrónico se solicitó plan de mejoramiento. (Daniel Felipe Sáenz Lozano)_x000a__x000a_7/06/2024 Mediante correo electrónico, el Equipo de Coordinación y Seguimiento del Proyecto remitió una propuesta de plan de mejoramiento en el formato de acción correctiva (SEPG-F-019), entendido de la siguiente manera:_x000d__x000a__x000d__x000a_Acciones correctivas:_x000d__x000a__x000d__x000a_1. Aprobación póliza RCE No. M-100038031 – Anexo 4.  Fecha de cumplimiento: 15-05-2024_x000d__x000a__x000d__x000a_Acciones preventivas:_x000d__x000a__x000d__x000a_2._x0009_Crear alerta en outlook 15 días antes para hacer seguimiento de la radicación de las pólizas y su correspondiente actualización._x000d__x000a_3._x0009_Crear cuadro en excel de trazabilidad de las pólizas en el que se pueda evidenciar su estado y las fechas próximas a su actualización._x000d__x000a__x000d__x000a_La Oficina de Control Interno, mediante correo electrónico, recomendó establecer pesos porcentuales y fechas de terminación de las acciones preventivas. (Daniel Felipe Sáenz Lozano)_x000a__x000a_11/06/2024 Se incorporá plan de mejoramiento, que se encuentra pendiente de atención de recomendaciones de la Oficina de Control Interno. A la fecha se cuenta con evidencia de del formato de aprobación de la póliza de responsabilidad civil extracontractual No. M100038031 - Anexo 4 del contrato de interventoría No. VEJ 545, formalizado a través del memorando con radicado ANI No. 20243060158241 del 15 de mayo de 2024. Debido a que se ha evidenciado 1/3 del cumplimiento del plan de mejoramiento, se establece un porcentaje de avance del 33%. (Daniel Felipe Sáenz Lozano)"/>
    <n v="0.33"/>
    <x v="1"/>
    <m/>
    <m/>
    <m/>
    <d v="2024-04-18T00:00:00"/>
    <n v="60"/>
    <s v="Auditoría Interna a Proyectos"/>
    <s v="https://anionline.sharepoint.com/:f:/s/PMPMotor/EmJCCAjP0wFAlc1v7hqJpQ8BZb8xTAEDXahf4c6l57YnFw?e=aDlZ24"/>
  </r>
  <r>
    <n v="4005"/>
    <n v="3"/>
    <x v="11"/>
    <s v="Se observó que para los compromisos 7122, 186222, 257422, 264422, 38422 y 108422 de reserva presupuestal de la vigencia 2022, con saldo sin utilizar al cierre de la vigencia 2023 por valor total de $325.367.406, no se elaboró el acta de cancelación de reserva, ni los ajustes de cancelación o liberación de los saldos, denotando inobservancia de lo establecido en los artículos 2.8.1.7.3.2. y 2.8.1.7.3.3. del Decreto 1068 de 2015 “Por medio del cual se expide el Decreto Único Reglamentario del Sector Hacienda y Crédito Público” y las directrices del numeral “1.8.2. Rezago Presupuestal de la Vigencia Anterior” del Manual Financiero GADF-M-007 y del procedimiento “GADF-P-010 Gestión Administrativa y Financiera”."/>
    <s v="Incumplimiento normativo"/>
    <m/>
    <s v="Seguimiento Ejecución Presupuestal corte al 31/12/2023"/>
    <s v="Financiero"/>
    <s v="ALGUNOS PROCESOS"/>
    <x v="3"/>
    <s v="Grupo interno de trabajo administrativo y financiero"/>
    <s v="Yuber Alexander Peña Cárdenas"/>
    <s v="Mayo de 2024"/>
    <s v="MAYO"/>
    <n v="2024"/>
    <m/>
    <m/>
    <m/>
    <m/>
    <m/>
    <m/>
    <m/>
    <m/>
    <n v="0"/>
    <x v="4"/>
    <m/>
    <m/>
    <m/>
    <d v="2024-05-20T00:00:00"/>
    <n v="28"/>
    <s v="Seguimiento Normativo"/>
    <s v="https://anionline.sharepoint.com/:f:/s/PMPMotor/EtwMnJjwI6tLh816xT8OJ_8BARvICRbECcFxKAayX9bKxQ?e=gbpDUS"/>
  </r>
  <r>
    <n v="4006"/>
    <n v="4"/>
    <x v="11"/>
    <s v="En el Convenió Interadministrativo No. 02 del 30 de diciembre de 2023 del Convenio Marco 939 de 2023, se determinó que la ANI, tenía previsto para la vigencia 2024 la recepción de los bienes y servicios, dado que en dicho Convenio la CLAUSULA CUARTA. PLAZO DE EJECUCIÓN DEL CONVENIO, se estableció como plazo de ejecución hasta el 31 de diciembre de 2024 y el acta de inicio se suscribió el 30 de diciembre de 2023, por lo que se evidencia que la ejecución del objeto no se realizaría en la vigencia 2023, situación que llevó a la ANI a solicitar cupo PAC el 30 de diciembre, el cual no fue otorgado, por lo que se constituyó reserva presupuestal inducida por falta de PAC, cuando lo que procedía, si se hubiese realizado el trámite con la debida antelación era la solicitud de una vigencia futura, situación que además fue advertida por el Departamento Nacional de Planeación – DNP - en el Concepto 20234300004756 del 7 de diciembre de 2023, sobre concepto favorable del traslado de recursos por $21.820 millones en el presupuesto de gastos de inversión de la ANI, por lo que se observa incumplimiento de lo estipulado en el Articulo 2.8.1.7.6 del Decreto 1068 de 2015."/>
    <s v="Incumplimiento normativo"/>
    <m/>
    <s v="Seguimiento Ejecución Presupuestal con corte al 31/12/2023"/>
    <s v="Planeación"/>
    <s v="SISTEMA ESTRATÉGICO DE PLANEACIÓN Y GESTIÓN"/>
    <x v="7"/>
    <s v="Grupo Interno de Trabajo Planeación"/>
    <s v="Yuber Alexander Peña Cárdenas"/>
    <s v="Mayo de 2024"/>
    <s v="MAYO"/>
    <n v="2024"/>
    <m/>
    <m/>
    <m/>
    <m/>
    <m/>
    <m/>
    <m/>
    <m/>
    <n v="0"/>
    <x v="4"/>
    <m/>
    <m/>
    <m/>
    <d v="2024-05-20T00:00:00"/>
    <n v="28"/>
    <s v="Seguimiento Normativo"/>
    <s v="https://anionline.sharepoint.com/:f:/s/PMPMotor/Eux93PHFRqVFvLz6hi6RFy4B0hwjmuUeuJiKslL7ciiEdw?e=JWLTrJ"/>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18B395F-DF99-4278-9D22-D64841DDE7CA}" name="TablaDinámica2" cacheId="2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N10" firstHeaderRow="1" firstDataRow="2" firstDataCol="1" rowPageCount="1" colPageCount="1"/>
  <pivotFields count="32">
    <pivotField dataField="1" showAll="0"/>
    <pivotField showAll="0"/>
    <pivotField axis="axisCol" showAll="0">
      <items count="13">
        <item x="0"/>
        <item x="1"/>
        <item x="2"/>
        <item x="3"/>
        <item x="4"/>
        <item x="5"/>
        <item x="6"/>
        <item x="7"/>
        <item x="8"/>
        <item x="9"/>
        <item x="10"/>
        <item x="11"/>
        <item t="default"/>
      </items>
    </pivotField>
    <pivotField showAll="0"/>
    <pivotField showAll="0"/>
    <pivotField showAll="0"/>
    <pivotField showAll="0"/>
    <pivotField showAll="0"/>
    <pivotField showAll="0"/>
    <pivotField axis="axisPage" showAll="0">
      <items count="9">
        <item x="6"/>
        <item x="4"/>
        <item x="2"/>
        <item x="0"/>
        <item x="5"/>
        <item x="7"/>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axis="axisRow" showAll="0">
      <items count="6">
        <item x="1"/>
        <item x="3"/>
        <item x="0"/>
        <item x="2"/>
        <item x="4"/>
        <item t="default"/>
      </items>
    </pivotField>
    <pivotField showAll="0"/>
    <pivotField showAll="0"/>
    <pivotField showAll="0"/>
    <pivotField showAll="0"/>
    <pivotField showAll="0"/>
    <pivotField showAll="0"/>
    <pivotField showAll="0"/>
  </pivotFields>
  <rowFields count="1">
    <field x="24"/>
  </rowFields>
  <rowItems count="6">
    <i>
      <x/>
    </i>
    <i>
      <x v="1"/>
    </i>
    <i>
      <x v="2"/>
    </i>
    <i>
      <x v="3"/>
    </i>
    <i>
      <x v="4"/>
    </i>
    <i t="grand">
      <x/>
    </i>
  </rowItems>
  <colFields count="1">
    <field x="2"/>
  </colFields>
  <colItems count="13">
    <i>
      <x/>
    </i>
    <i>
      <x v="1"/>
    </i>
    <i>
      <x v="2"/>
    </i>
    <i>
      <x v="3"/>
    </i>
    <i>
      <x v="4"/>
    </i>
    <i>
      <x v="5"/>
    </i>
    <i>
      <x v="6"/>
    </i>
    <i>
      <x v="7"/>
    </i>
    <i>
      <x v="8"/>
    </i>
    <i>
      <x v="9"/>
    </i>
    <i>
      <x v="10"/>
    </i>
    <i>
      <x v="11"/>
    </i>
    <i t="grand">
      <x/>
    </i>
  </colItems>
  <pageFields count="1">
    <pageField fld="9" hier="-1"/>
  </pageFields>
  <dataFields count="1">
    <dataField name="Cuenta de Consecutivo" fld="0" subtotal="count" baseField="0" baseItem="25637756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4EC0266-ECE3-4E54-8648-4CF1D325755E}" name="TABLA" displayName="TABLA" ref="A1:AF73" totalsRowShown="0" headerRowDxfId="1942" dataDxfId="1940" headerRowBorderDxfId="1941" tableBorderDxfId="1939">
  <autoFilter ref="A1:AF73" xr:uid="{00000000-0009-0000-0100-000003000000}"/>
  <tableColumns count="32">
    <tableColumn id="1" xr3:uid="{DA947E7C-B6D7-4B5B-84A9-B404536A7278}" name="Consecutivo" dataDxfId="1938"/>
    <tableColumn id="2" xr3:uid="{5D6199E5-3753-4612-95FC-41468C7D0D30}" name="Vigencia" dataDxfId="1937"/>
    <tableColumn id="3" xr3:uid="{DB304DC8-08D7-4F4B-A6BE-125C3012A8E6}" name="Año" dataDxfId="1936"/>
    <tableColumn id="4" xr3:uid="{6BAA724C-A892-4E64-AD4D-1F3ABB994CD6}" name="Descripción No Conformidad" dataDxfId="1935"/>
    <tableColumn id="5" xr3:uid="{D2A151E8-0082-4C82-B555-CADA5BE7CEF5}" name="Categoría" dataDxfId="1934"/>
    <tableColumn id="6" xr3:uid="{E875AD28-98C3-4827-A0F9-5FC5D452D2D0}" name="Subcategoría" dataDxfId="1933"/>
    <tableColumn id="7" xr3:uid="{9A4661B3-C0D1-4A93-BE3F-189A613AC086}" name="Nombre Informe Auditoría" dataDxfId="1932"/>
    <tableColumn id="8" xr3:uid="{E6F40E81-E0C9-4965-811D-5633856228A9}" name="Área de Conocimiento" dataDxfId="1931"/>
    <tableColumn id="9" xr3:uid="{1AE977B8-01F4-462E-A71F-86FD669D1FAC}" name="Proceso" dataDxfId="1930"/>
    <tableColumn id="10" xr3:uid="{7D9E5441-8808-4441-B021-657435311486}" name="Vicepresidencia" dataDxfId="1929"/>
    <tableColumn id="11" xr3:uid="{3948270E-02BF-4F8C-B5DD-69B39592AC7C}" name="Proyecto o GIT" dataDxfId="1928"/>
    <tableColumn id="12" xr3:uid="{99E01621-462E-41D7-BE60-75ACB6FE08A5}" name="Auditor" dataDxfId="1927"/>
    <tableColumn id="13" xr3:uid="{55DB5695-E9DD-4B50-999C-70BD77EB7BF2}" name="Fecha Auditoría" dataDxfId="1926"/>
    <tableColumn id="14" xr3:uid="{96624DCC-1172-4EE2-833E-67E561626599}" name="Mes de Auditoría" dataDxfId="1925"/>
    <tableColumn id="15" xr3:uid="{78B39A3C-6B1B-4EDA-B534-16AD55CB4180}" name="Año Auditoría" dataDxfId="1924"/>
    <tableColumn id="16" xr3:uid="{E7A46B93-AD97-4EC3-975C-C95867E7AC67}" name="Documento Efectividad" dataDxfId="1923"/>
    <tableColumn id="17" xr3:uid="{C7FBA8B1-3447-44B6-BF8C-A642BBBF1D6D}" name="Fecha Efectividad" dataDxfId="1922"/>
    <tableColumn id="18" xr3:uid="{49A0EC3C-15B6-4D12-878C-8CFF539C6DC4}" name="Tipo de Acción" dataDxfId="1921"/>
    <tableColumn id="19" xr3:uid="{A6A6A7DA-B0BA-43E3-B61A-3296CCFB2502}" name="Plan de Mejoramiento" dataDxfId="1920"/>
    <tableColumn id="20" xr3:uid="{FC7BEF02-EAC2-4F4F-B552-155494B77F18}" name="Fecha de Inicio" dataDxfId="1919"/>
    <tableColumn id="21" xr3:uid="{3B575F02-75F5-4AF5-934F-C30F4A3ABEA5}" name="Fecha de Terminación" dataDxfId="1918"/>
    <tableColumn id="22" xr3:uid="{79DF41F6-897D-45EB-A008-B66E5B960694}" name="Concepto Efectividad" dataDxfId="1917"/>
    <tableColumn id="23" xr3:uid="{223F3FA5-FC1B-4535-9FDE-9B9A15537E7B}" name="Seguimiento Control Interno" dataDxfId="1916"/>
    <tableColumn id="24" xr3:uid="{A7FF1115-AFEF-493F-9B92-C0B898522773}" name="Avance" dataDxfId="1915"/>
    <tableColumn id="25" xr3:uid="{95D66B22-6CA3-4D96-B39C-F2228EB0B839}" name="Estado" dataDxfId="1914"/>
    <tableColumn id="26" xr3:uid="{E5CDDFEB-054D-4007-8723-D3A891D96601}" name="Efectivo / No Efectivo" dataDxfId="1913"/>
    <tableColumn id="27" xr3:uid="{4A62537C-9D4E-4FE5-9EBF-BA760B44C581}" name="MES DE CIERRE" dataDxfId="1912"/>
    <tableColumn id="28" xr3:uid="{2B7DB28E-DEBA-4263-8D1E-B676EE1D257D}" name="AÑO DE CIERRE" dataDxfId="1911"/>
    <tableColumn id="31" xr3:uid="{494CF624-2265-47B5-8DF8-12BB745B47FC}" name="Fecha radicación informe" dataDxfId="1910"/>
    <tableColumn id="30" xr3:uid="{38A9CAE9-6004-4745-94F7-020A56B99E19}" name="Dias" dataDxfId="1909">
      <calculatedColumnFormula>TODAY()-TABLA[[#This Row],[Fecha radicación informe]]</calculatedColumnFormula>
    </tableColumn>
    <tableColumn id="29" xr3:uid="{C6FA3A77-7380-43CE-9CCA-A1A07D490F53}" name="TIPO" dataDxfId="1908"/>
    <tableColumn id="32" xr3:uid="{923DAC31-48DF-48E8-B6CA-BA0931992B31}" name="Soportes" dataDxfId="1907"/>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7CF87FB-E653-4EF0-8641-A89B9892BD0E}" name="TABLA3" displayName="TABLA3" ref="A1:AF69" totalsRowShown="0" headerRowDxfId="1906" dataDxfId="1905" headerRowBorderDxfId="1903" tableBorderDxfId="1904">
  <autoFilter ref="A1:AF69" xr:uid="{00000000-0009-0000-0100-000003000000}"/>
  <tableColumns count="32">
    <tableColumn id="1" xr3:uid="{5328547A-09BC-4D89-BFA7-A930113DAA3D}" name="Consecutivo" dataDxfId="1902"/>
    <tableColumn id="2" xr3:uid="{AED1984C-87CA-4B55-8A76-A80FB5EBCB9E}" name="Vigencia" dataDxfId="1901"/>
    <tableColumn id="3" xr3:uid="{0631DC0F-069B-4F47-A08C-3B23FD233395}" name="Año" dataDxfId="1900"/>
    <tableColumn id="4" xr3:uid="{A8718CE5-89D3-4DBD-9715-F341CB39004E}" name="Descripción No Conformidad" dataDxfId="1899"/>
    <tableColumn id="5" xr3:uid="{32867114-D393-46C0-AB88-61EFD92851E2}" name="Categoría" dataDxfId="1898"/>
    <tableColumn id="6" xr3:uid="{30631E23-4A28-4EB0-A73D-C23F4B991E2C}" name="Subcategoría" dataDxfId="1897"/>
    <tableColumn id="7" xr3:uid="{45280307-C02C-404F-91AA-EFB21763103C}" name="Nombre Informe Auditoría" dataDxfId="1896"/>
    <tableColumn id="8" xr3:uid="{F7E69E27-1CA5-4175-BBE1-8E66AB6D2BC2}" name="Área de Conocimiento" dataDxfId="1895"/>
    <tableColumn id="9" xr3:uid="{367E3551-FC6E-4FBA-9540-7ED46F501DB4}" name="Proceso" dataDxfId="1894"/>
    <tableColumn id="10" xr3:uid="{B1AEA207-8A18-4C59-B191-3AED8854FFB0}" name="Vicepresidencia" dataDxfId="1893"/>
    <tableColumn id="11" xr3:uid="{C01B370B-4516-4AC2-A624-A6829F5A4FE0}" name="Proyecto o GIT" dataDxfId="1892"/>
    <tableColumn id="12" xr3:uid="{B19B8B6C-7641-4E74-AC44-1E99D2F7B197}" name="Auditor" dataDxfId="1891"/>
    <tableColumn id="13" xr3:uid="{EB4D5301-A9CD-4161-87A8-F29AAAD847BD}" name="Fecha Auditoría" dataDxfId="1890"/>
    <tableColumn id="14" xr3:uid="{7E3E7D0A-2B92-4A8D-8C84-7867FE54FF2E}" name="Mes de Auditoría" dataDxfId="1889"/>
    <tableColumn id="15" xr3:uid="{27F19F6F-D935-4571-97AF-106F85DC5430}" name="Año Auditoría" dataDxfId="1888"/>
    <tableColumn id="16" xr3:uid="{0003C2FB-6365-4CD9-B65D-300E3C1FBF24}" name="Documento Efectividad" dataDxfId="1887"/>
    <tableColumn id="17" xr3:uid="{E5AF4BC7-CAAF-4216-859F-F2CC7DC74043}" name="Fecha Efectividad" dataDxfId="1886"/>
    <tableColumn id="18" xr3:uid="{3FE248AE-2A82-40B3-9FDF-2EA9BF71CE48}" name="Tipo de Acción" dataDxfId="1885"/>
    <tableColumn id="19" xr3:uid="{2068FA78-39C4-44C0-B4E7-733C1E2E5A50}" name="Plan de Mejoramiento" dataDxfId="1884"/>
    <tableColumn id="20" xr3:uid="{657F47FA-3A0F-4560-B209-F18F136734E2}" name="Fecha de Inicio" dataDxfId="1883"/>
    <tableColumn id="21" xr3:uid="{4BF680E5-0CE1-4A12-B827-BD8B786AE938}" name="Fecha de Terminación" dataDxfId="1882"/>
    <tableColumn id="22" xr3:uid="{EEC2DDAC-B56D-4907-9731-62DE1E0821F5}" name="Concepto Efectividad" dataDxfId="1881"/>
    <tableColumn id="23" xr3:uid="{15965853-BC43-411F-B961-975F8FC3CF4B}" name="Seguimiento Control Interno" dataDxfId="1880"/>
    <tableColumn id="24" xr3:uid="{DD60254C-4759-4761-B1B6-838C595326DF}" name="Avance" dataDxfId="1879"/>
    <tableColumn id="25" xr3:uid="{8FDC3B45-5945-47CE-8ABF-EF92F4F470D2}" name="Estado" dataDxfId="1878"/>
    <tableColumn id="26" xr3:uid="{42B06025-0807-4E20-9390-9DD4BB631172}" name="Efectivo / No Efectivo" dataDxfId="1877"/>
    <tableColumn id="27" xr3:uid="{7B7058E4-4A1B-4FFF-B6A4-FA3D7182B810}" name="MES DE CIERRE" dataDxfId="1876"/>
    <tableColumn id="28" xr3:uid="{5DAE7A11-35C9-440B-9A54-CB86C7DAD030}" name="AÑO DE CIERRE" dataDxfId="1875"/>
    <tableColumn id="31" xr3:uid="{8C4391FD-4501-45DD-BECD-51F8A682BB56}" name="Fecha radicación informe" dataDxfId="1874"/>
    <tableColumn id="30" xr3:uid="{63FA0AFE-E4AB-4088-9D34-1090BCD8ABB8}" name="Dias" dataDxfId="1873">
      <calculatedColumnFormula>TODAY()-TABLA3[[#This Row],[Fecha radicación informe]]</calculatedColumnFormula>
    </tableColumn>
    <tableColumn id="29" xr3:uid="{57A4714A-1606-4883-B77E-B5CB2A394AE1}" name="TIPO" dataDxfId="1872"/>
    <tableColumn id="32" xr3:uid="{5FBD6D54-2005-4B0A-AB74-03B706789D25}" name="Soportes" dataDxfId="1871"/>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DB6616D-8483-4453-A267-C8FF05FA7C58}" name="TABLA34" displayName="TABLA34" ref="A1:AF348" totalsRowShown="0" headerRowDxfId="1870" dataDxfId="1869" headerRowBorderDxfId="1867" tableBorderDxfId="1868">
  <autoFilter ref="A1:AF348" xr:uid="{00000000-0009-0000-0100-000003000000}"/>
  <tableColumns count="32">
    <tableColumn id="1" xr3:uid="{79C70201-412B-4817-A015-BD23EAE7C4F6}" name="Consecutivo" dataDxfId="1866"/>
    <tableColumn id="2" xr3:uid="{B19DD8F6-CE90-4740-A9B4-678B02ED98AA}" name="Vigencia" dataDxfId="1865"/>
    <tableColumn id="3" xr3:uid="{CCD9B5D5-67AB-4B28-8907-7E4E6759142B}" name="Año" dataDxfId="1864"/>
    <tableColumn id="4" xr3:uid="{62300E7A-2F7F-488C-8180-03A00DAABDE7}" name="Descripción No Conformidad" dataDxfId="1863"/>
    <tableColumn id="5" xr3:uid="{F9DE8692-98E2-4900-B08A-C31A8296DC6C}" name="Categoría" dataDxfId="1862"/>
    <tableColumn id="6" xr3:uid="{1A257867-BFE5-4BEA-84C0-473ABB31A562}" name="Subcategoría" dataDxfId="1861"/>
    <tableColumn id="7" xr3:uid="{30E38E46-7AA5-473F-A78A-991A7ECE5550}" name="Nombre Informe Auditoría" dataDxfId="1860"/>
    <tableColumn id="8" xr3:uid="{BB29053E-E4FB-4D70-8F2A-1B53117F40EE}" name="Área de Conocimiento" dataDxfId="1859"/>
    <tableColumn id="9" xr3:uid="{E5B57F20-400A-4D23-B528-F88ECF553164}" name="Proceso" dataDxfId="1858"/>
    <tableColumn id="10" xr3:uid="{D8DF1A8C-D418-4B41-9E95-C6A06A0F41EF}" name="Vicepresidencia" dataDxfId="1857"/>
    <tableColumn id="11" xr3:uid="{0C2A9694-2BAE-490F-9B86-F086FB1BD963}" name="Proyecto o GIT" dataDxfId="1856"/>
    <tableColumn id="12" xr3:uid="{DD03FEF9-C914-4489-8BDF-51BA08EE1441}" name="Auditor" dataDxfId="1855"/>
    <tableColumn id="13" xr3:uid="{E46203EA-C7DB-49A7-93E8-0767C5ED35E4}" name="Fecha Auditoría" dataDxfId="1854"/>
    <tableColumn id="14" xr3:uid="{82232A71-D758-40AD-AEF9-F7F6D62D06CE}" name="Mes de Auditoría" dataDxfId="1853"/>
    <tableColumn id="15" xr3:uid="{6D7C7DA2-A0BD-4138-9A99-1D11613CF1B2}" name="Año Auditoría" dataDxfId="1852"/>
    <tableColumn id="16" xr3:uid="{A898AC13-E6A9-4000-ABAE-DAD5F4514C96}" name="Documento Efectividad" dataDxfId="1851"/>
    <tableColumn id="17" xr3:uid="{D9FA3396-A09E-4517-A196-31B5B1C9F44F}" name="Fecha Efectividad" dataDxfId="1850"/>
    <tableColumn id="18" xr3:uid="{CCA9A66E-DD92-426B-9BC2-5B99FDE4C318}" name="Tipo de Acción" dataDxfId="1849"/>
    <tableColumn id="19" xr3:uid="{7D865F9D-B83A-4801-98CC-7FD646E8459C}" name="Plan de Mejoramiento" dataDxfId="1848"/>
    <tableColumn id="20" xr3:uid="{87E09F73-9301-4DFF-A0C0-91D99C3AD8FA}" name="Fecha de Inicio" dataDxfId="1847"/>
    <tableColumn id="21" xr3:uid="{826A0EDD-9AE2-42AE-BB1C-91F8CF3D631A}" name="Fecha de Terminación" dataDxfId="1846"/>
    <tableColumn id="22" xr3:uid="{31053478-FC32-409C-A13A-44CEA82FF401}" name="Concepto Efectividad" dataDxfId="1845"/>
    <tableColumn id="23" xr3:uid="{6FA837DA-8116-4A93-9610-7C4A8933DBC5}" name="Seguimiento Control Interno" dataDxfId="1844"/>
    <tableColumn id="24" xr3:uid="{5977D558-18D4-49D5-BDAB-813DCC9A2B6F}" name="Avance" dataDxfId="1843"/>
    <tableColumn id="25" xr3:uid="{75BC7250-1EDA-440C-9E1A-5DC8E808909C}" name="Estado" dataDxfId="1842"/>
    <tableColumn id="26" xr3:uid="{E3F1CEF8-E283-4FBD-B78B-D0FA87B5CD87}" name="Efectivo / No Efectivo" dataDxfId="1841"/>
    <tableColumn id="27" xr3:uid="{71100A8B-7D59-4477-8E6A-11E27C71237D}" name="MES DE CIERRE" dataDxfId="1840"/>
    <tableColumn id="28" xr3:uid="{06F5F4B0-93F8-4356-A47B-609167D4EDBD}" name="AÑO DE CIERRE" dataDxfId="1839"/>
    <tableColumn id="31" xr3:uid="{834995D6-3A4F-4A13-9202-63B5C84319B1}" name="Fecha radicación informe" dataDxfId="1838"/>
    <tableColumn id="30" xr3:uid="{30BAFABC-EBAC-4B88-9BFF-E9CE09754ED8}" name="Dias" dataDxfId="1837">
      <calculatedColumnFormula>TODAY()-TABLA34[[#This Row],[Fecha radicación informe]]</calculatedColumnFormula>
    </tableColumn>
    <tableColumn id="29" xr3:uid="{6CF51B1E-3E27-4354-9260-4568DB86DAC3}" name="TIPO" dataDxfId="1836"/>
    <tableColumn id="32" xr3:uid="{7E1E320A-6AE7-4854-BA9C-4021E3B486AD}" name="Soportes" dataDxfId="1835"/>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6D61CC6-4170-40AB-A525-8FA79019EFC3}" name="TABLA345" displayName="TABLA345" ref="A1:AF488" totalsRowShown="0" headerRowDxfId="1834" dataDxfId="1833" headerRowBorderDxfId="1831" tableBorderDxfId="1832">
  <autoFilter ref="A1:AF488" xr:uid="{00000000-0009-0000-0100-000003000000}"/>
  <tableColumns count="32">
    <tableColumn id="1" xr3:uid="{902D13A3-F8E2-432C-9F05-A73115FCE7A7}" name="Consecutivo" dataDxfId="1830"/>
    <tableColumn id="2" xr3:uid="{914FCBDD-7BCD-4C73-B2AE-7390F0CE8503}" name="Vigencia" dataDxfId="1829"/>
    <tableColumn id="3" xr3:uid="{6C1E9D9D-130A-4E93-A239-584AF3115FF1}" name="Año" dataDxfId="1828"/>
    <tableColumn id="4" xr3:uid="{B75A68A2-8F38-40AD-A480-50096A81A77D}" name="Descripción No Conformidad" dataDxfId="1827"/>
    <tableColumn id="5" xr3:uid="{A4D563F2-EA2C-4BFF-845B-D2860F662A28}" name="Categoría" dataDxfId="1826"/>
    <tableColumn id="6" xr3:uid="{E4B04700-B496-4F48-995B-DE920A62601A}" name="Subcategoría" dataDxfId="1825"/>
    <tableColumn id="7" xr3:uid="{843D5584-0D1D-4AD9-BF60-EF8BE5EA8745}" name="Nombre Informe Auditoría" dataDxfId="1824"/>
    <tableColumn id="8" xr3:uid="{0415DC1F-1C0F-48AD-9A36-125E7A6824D9}" name="Área de Conocimiento" dataDxfId="1823"/>
    <tableColumn id="9" xr3:uid="{2C83C2C9-8A37-4531-BA6B-916C5627A32E}" name="Proceso" dataDxfId="1822"/>
    <tableColumn id="10" xr3:uid="{8C7A877D-7FAD-4265-9909-1177C3FA75E8}" name="Vicepresidencia" dataDxfId="1821"/>
    <tableColumn id="11" xr3:uid="{6FAE1F8E-D026-42B9-B0E6-97C24A963C07}" name="Proyecto o GIT" dataDxfId="1820"/>
    <tableColumn id="12" xr3:uid="{C1E1499F-0872-47EF-942E-45DD407C5273}" name="Auditor" dataDxfId="1819"/>
    <tableColumn id="13" xr3:uid="{F9F30FBE-F184-4AAE-A28C-4FE814382274}" name="Fecha Auditoría" dataDxfId="1818"/>
    <tableColumn id="14" xr3:uid="{AE1C112C-3C74-4AB3-AFA9-B41DE53FD8A0}" name="Mes de Auditoría" dataDxfId="1817"/>
    <tableColumn id="15" xr3:uid="{30FF3981-E7FC-478B-99E5-C950348CB563}" name="Año Auditoría" dataDxfId="1816"/>
    <tableColumn id="16" xr3:uid="{1DA35C92-ADA9-4710-BFAE-2D6E90543A7C}" name="Documento Efectividad" dataDxfId="1815"/>
    <tableColumn id="17" xr3:uid="{C7F2F18D-4D9A-4A66-9441-B1A4B80B0E3C}" name="Fecha Efectividad" dataDxfId="1814"/>
    <tableColumn id="18" xr3:uid="{9E767182-71F2-4066-AC68-6B03F002AB56}" name="Tipo de Acción" dataDxfId="1813"/>
    <tableColumn id="19" xr3:uid="{69EDE57D-99F0-4A90-A747-25AAF99B74E2}" name="Plan de Mejoramiento" dataDxfId="1812"/>
    <tableColumn id="20" xr3:uid="{C03D8E2E-FBAE-4D98-891A-97A991868280}" name="Fecha de Inicio" dataDxfId="1811"/>
    <tableColumn id="21" xr3:uid="{81676E88-C981-4089-90ED-D9382B54EA73}" name="Fecha de Terminación" dataDxfId="1810"/>
    <tableColumn id="22" xr3:uid="{47DA9C8A-D3FA-49B6-8687-AA0BF7078B7F}" name="Concepto Efectividad" dataDxfId="1809"/>
    <tableColumn id="23" xr3:uid="{49BF0B5F-154F-4AEE-9956-06BDB4102E88}" name="Seguimiento Control Interno" dataDxfId="1808"/>
    <tableColumn id="24" xr3:uid="{9F9952E8-42ED-4DEF-BCAD-75481367F3B7}" name="Avance" dataDxfId="1807"/>
    <tableColumn id="25" xr3:uid="{9DE42518-2BA3-452E-8944-840F17DA7B82}" name="Estado" dataDxfId="1806"/>
    <tableColumn id="26" xr3:uid="{8042064C-2977-4CCC-B733-AE3FAE0A41BD}" name="Efectivo / No Efectivo" dataDxfId="1805"/>
    <tableColumn id="27" xr3:uid="{DE584DCB-806E-4CB4-99D7-424FEECEE122}" name="MES DE CIERRE" dataDxfId="1804"/>
    <tableColumn id="28" xr3:uid="{7223F0D3-3C47-49E3-A1ED-3D47E68625BF}" name="AÑO DE CIERRE" dataDxfId="1803"/>
    <tableColumn id="31" xr3:uid="{77809C8B-7AB8-447C-9FC5-DE469D5AFEEA}" name="Fecha radicación informe" dataDxfId="1802"/>
    <tableColumn id="30" xr3:uid="{DCE0024B-4CF2-4DD3-B3BB-3B1F776DC980}" name="Dias" dataDxfId="1801">
      <calculatedColumnFormula>TODAY()-TABLA345[[#This Row],[Fecha radicación informe]]</calculatedColumnFormula>
    </tableColumn>
    <tableColumn id="29" xr3:uid="{C7296018-9280-4751-9A22-5C6B679DF38D}" name="TIPO" dataDxfId="1800"/>
    <tableColumn id="32" xr3:uid="{1D3526A9-BB04-4AE4-8E4F-210F8D1A2908}" name="Soportes" dataDxfId="1799"/>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https://anionline.sharepoint.com/:f:/s/PMPMotor/El3N3dpfYT1OiLRtWIuTZ54BVtIkw4Z74qINla6lzfU7eQ?e=8E2Iec" TargetMode="External"/><Relationship Id="rId21" Type="http://schemas.openxmlformats.org/officeDocument/2006/relationships/hyperlink" Target="https://anionline.sharepoint.com/:f:/s/PMPMotor/EgL4Qts5U75BpyCu69bnWGcB1st1lXgF0LG3ga_RTSVJOw?e=8LkmNK" TargetMode="External"/><Relationship Id="rId42" Type="http://schemas.openxmlformats.org/officeDocument/2006/relationships/hyperlink" Target="https://anionline.sharepoint.com/:f:/s/PMPMotor/EiYvyzTSzYFHnMVaU1PNeAoB4Cfh0FiER16DhBcF92N2lA?e=GRA4jk" TargetMode="External"/><Relationship Id="rId47" Type="http://schemas.openxmlformats.org/officeDocument/2006/relationships/hyperlink" Target="https://anionline.sharepoint.com/:f:/s/PMPMotor/Ehqs5QD83NZCtIA7CcIsUQcBQGkbKTg47qohTLmPYirJbA?e=Qqfwb3" TargetMode="External"/><Relationship Id="rId63" Type="http://schemas.openxmlformats.org/officeDocument/2006/relationships/hyperlink" Target="https://anionline.sharepoint.com/:f:/s/PMPMotor/Elb3m1NzspJMlJRocDEmZUMBaZvYQbRg4BiBv9V1vnmytg?e=Ab4Sml" TargetMode="External"/><Relationship Id="rId68" Type="http://schemas.openxmlformats.org/officeDocument/2006/relationships/hyperlink" Target="https://anionline.sharepoint.com/:f:/s/PMPMotor/EiguDbn1Lb5KjRrbRj71UtsB5_KOW2y9RsAyq8sOVH2NYA?e=t2nrey" TargetMode="External"/><Relationship Id="rId2" Type="http://schemas.openxmlformats.org/officeDocument/2006/relationships/hyperlink" Target="https://anionline.sharepoint.com/:f:/s/PMPMotor/EghOuWDIefxNrXLPWI1qqPwB_X7Cdz_9xdwpePu4oQhPvg?e=80A1Uf" TargetMode="External"/><Relationship Id="rId16" Type="http://schemas.openxmlformats.org/officeDocument/2006/relationships/hyperlink" Target="https://anionline.sharepoint.com/:f:/s/PMPMotor/Er5Bru6LDw9KljW0ziXUcfQB7qNKYQyHg61bT31ySyO9GA?e=vNuOEz" TargetMode="External"/><Relationship Id="rId29" Type="http://schemas.openxmlformats.org/officeDocument/2006/relationships/hyperlink" Target="https://anionline.sharepoint.com/:f:/s/PMPMotor/EnIaIauP6alDjoejShuR6s8B-0M_axAAYnEm2pBA3RV3XA?e=dq0k0h" TargetMode="External"/><Relationship Id="rId11" Type="http://schemas.openxmlformats.org/officeDocument/2006/relationships/hyperlink" Target="https://anionline.sharepoint.com/:f:/s/PMPMotor/EqCuflo1kTVCgLSWUP8vVhkBV3ejOlJ3dsD2B2rP4iyJuQ?e=RzBxB9" TargetMode="External"/><Relationship Id="rId24" Type="http://schemas.openxmlformats.org/officeDocument/2006/relationships/hyperlink" Target="https://anionline.sharepoint.com/:f:/s/PMPMotor/Enhur-Cz6jhFnYdUPJ135UoBYWMXHA9q-KUkZu7rwTpwsg?e=lpTRUs" TargetMode="External"/><Relationship Id="rId32" Type="http://schemas.openxmlformats.org/officeDocument/2006/relationships/hyperlink" Target="https://anionline.sharepoint.com/:f:/s/PMPMotor/EoOJ7YCSQupCmNkrc4JqNykBGV6_uLnDK8n_jFeD6NV-Bg?e=n6brMw" TargetMode="External"/><Relationship Id="rId37" Type="http://schemas.openxmlformats.org/officeDocument/2006/relationships/hyperlink" Target="https://anionline.sharepoint.com/:f:/s/PMPMotor/EpxMP06o5XFMv5lciB2dwskBI88tyiRM6ncOJY6oz85Bzw?e=2LsGwZ" TargetMode="External"/><Relationship Id="rId40" Type="http://schemas.openxmlformats.org/officeDocument/2006/relationships/hyperlink" Target="https://anionline.sharepoint.com/:f:/s/PMPMotor/Eq1bkPHEl_pNgTEBm28RBFkBYNW0iaXvXqncgMyrLRWlsQ?e=CovzQA" TargetMode="External"/><Relationship Id="rId45" Type="http://schemas.openxmlformats.org/officeDocument/2006/relationships/hyperlink" Target="https://anionline.sharepoint.com/:f:/s/PMPMotor/EoLYDzEYCTJNrVLO-j1MkF0Bc2GIvjjplvzpRWdudloDrA?e=8faXcW" TargetMode="External"/><Relationship Id="rId53" Type="http://schemas.openxmlformats.org/officeDocument/2006/relationships/hyperlink" Target="https://anionline.sharepoint.com/:f:/s/PMPMotor/EsOfoCAkGJVDlGM-ctag1WcBoh4nHrbW-QqJqy9ruRXXyA?e=YYAhqy" TargetMode="External"/><Relationship Id="rId58" Type="http://schemas.openxmlformats.org/officeDocument/2006/relationships/hyperlink" Target="https://anionline.sharepoint.com/:f:/s/PMPMotor/EnF3bkPP3GhBk1u-OLz5lMcBG2xVtQcMrWAKeBay4Goh5w?e=7aaYpM" TargetMode="External"/><Relationship Id="rId66" Type="http://schemas.openxmlformats.org/officeDocument/2006/relationships/hyperlink" Target="https://anionline.sharepoint.com/:f:/s/PMPMotor/EsoYhW782S5Bk9Dky3yzp5gBUGIxsC66y0r8BhqXz9DfoA?e=scUrn0" TargetMode="External"/><Relationship Id="rId74" Type="http://schemas.openxmlformats.org/officeDocument/2006/relationships/vmlDrawing" Target="../drawings/vmlDrawing1.vml"/><Relationship Id="rId5" Type="http://schemas.openxmlformats.org/officeDocument/2006/relationships/hyperlink" Target="https://anionline.sharepoint.com/:f:/s/PMPMotor/EnLrPRmdEC5OhDauFLI03S0BWqsPb714xxoNThV7-N8A-A?e=oXW0AG" TargetMode="External"/><Relationship Id="rId61" Type="http://schemas.openxmlformats.org/officeDocument/2006/relationships/hyperlink" Target="https://anionline.sharepoint.com/:f:/s/PMPMotor/Ev1rI15yL05MjBGmdFT_BL4BeZvxW4JE6lsOItwkXZvxQQ?e=Ugiibc" TargetMode="External"/><Relationship Id="rId19" Type="http://schemas.openxmlformats.org/officeDocument/2006/relationships/hyperlink" Target="https://anionline.sharepoint.com/:f:/s/PMPMotor/Eh8XWTypHdpFhcNKoC-odlMBxNhX8OagTxw8TR4vOf_Q2Q?e=kyn20G" TargetMode="External"/><Relationship Id="rId14" Type="http://schemas.openxmlformats.org/officeDocument/2006/relationships/hyperlink" Target="https://anionline.sharepoint.com/:f:/s/PMPMotor/EsdBEdnWqK5Krui-ZHEteEIBi-sJnBmJXcd379XBZzvMBQ?e=Hd5TYm" TargetMode="External"/><Relationship Id="rId22" Type="http://schemas.openxmlformats.org/officeDocument/2006/relationships/hyperlink" Target="https://anionline.sharepoint.com/:f:/s/PMPMotor/EkSo2HAbPzpAhwy8yGuGfTwBewCmviCFGvgI-1XWhvl-5w?e=4IAp3h" TargetMode="External"/><Relationship Id="rId27" Type="http://schemas.openxmlformats.org/officeDocument/2006/relationships/hyperlink" Target="https://anionline.sharepoint.com/:f:/s/PMPMotor/EuyM9doIAlNFpsagPCDBOCMBwU7OqCwZMUo6IF_zjBn8TQ?e=RvrVaP" TargetMode="External"/><Relationship Id="rId30" Type="http://schemas.openxmlformats.org/officeDocument/2006/relationships/hyperlink" Target="https://anionline.sharepoint.com/:f:/s/PMPMotor/Ek312l0JY8RKtQUFPHhIyX4BIrrHvgEUl2Hbjw_c6xaEKQ?e=I11oIH" TargetMode="External"/><Relationship Id="rId35" Type="http://schemas.openxmlformats.org/officeDocument/2006/relationships/hyperlink" Target="https://anionline.sharepoint.com/:f:/s/PMPMotor/EoCgDyhM_nVNuDebhw__DvwBOQ5LNSmGqPLkkOQq4ABkLA?e=Q8t93V" TargetMode="External"/><Relationship Id="rId43" Type="http://schemas.openxmlformats.org/officeDocument/2006/relationships/hyperlink" Target="https://anionline.sharepoint.com/:f:/s/PMPMotor/Ejp0jzfcY2VNq-u8ev-mtOYBnsXCNFSFYVuaCGd-Y5tRRQ?e=1MDerS" TargetMode="External"/><Relationship Id="rId48" Type="http://schemas.openxmlformats.org/officeDocument/2006/relationships/hyperlink" Target="https://anionline.sharepoint.com/:f:/s/PMPMotor/Eib-eYrhy4pNqEnzwcrj1aIBesREUVFin0RsUjPqqk8r8w?e=HvGs7Y" TargetMode="External"/><Relationship Id="rId56" Type="http://schemas.openxmlformats.org/officeDocument/2006/relationships/hyperlink" Target="https://anionline.sharepoint.com/:f:/s/PMPMotor/EuALsMBuYLBOm18Qwv0N1F8B8TjT12S1tQr4TgNsnCZ_hw?e=2uBaSe" TargetMode="External"/><Relationship Id="rId64" Type="http://schemas.openxmlformats.org/officeDocument/2006/relationships/hyperlink" Target="https://anionline.sharepoint.com/:f:/s/PMPMotor/Elf30ZYcJDRFvAuTPzbNLGQB277hwlcg4UQx-h32UHdlKw?e=V423nX" TargetMode="External"/><Relationship Id="rId69" Type="http://schemas.openxmlformats.org/officeDocument/2006/relationships/hyperlink" Target="https://anionline.sharepoint.com/:f:/s/PMPMotor/EtwMnJjwI6tLh816xT8OJ_8BARvICRbECcFxKAayX9bKxQ?e=gbpDUS" TargetMode="External"/><Relationship Id="rId8" Type="http://schemas.openxmlformats.org/officeDocument/2006/relationships/hyperlink" Target="https://anionline.sharepoint.com/:f:/s/PMPMotor/EjUk8FEGrE5JmG6Zr32OElYBsaKnkIU98yvOMyYL1O9fAQ?e=eJTTNm" TargetMode="External"/><Relationship Id="rId51" Type="http://schemas.openxmlformats.org/officeDocument/2006/relationships/hyperlink" Target="https://anionline.sharepoint.com/:f:/s/PMPMotor/EmYI_pvTTvtDgfW79pQ_j0wBJve3JGbcA0ES2ft8OFD_cw?e=GmPs14" TargetMode="External"/><Relationship Id="rId72" Type="http://schemas.openxmlformats.org/officeDocument/2006/relationships/hyperlink" Target="https://anionline.sharepoint.com/:f:/s/PMPMotor/Eux93PHFRqVFvLz6hi6RFy4B0hwjmuUeuJiKslL7ciiEdw?e=JWLTrJ" TargetMode="External"/><Relationship Id="rId3" Type="http://schemas.openxmlformats.org/officeDocument/2006/relationships/hyperlink" Target="https://anionline.sharepoint.com/:f:/s/PMPMotor/EgnUIUZT22BHkRwH7DxTC_8Bf4L_o2UEK7hecKgGpu4YSg?e=SRcQuG" TargetMode="External"/><Relationship Id="rId12" Type="http://schemas.openxmlformats.org/officeDocument/2006/relationships/hyperlink" Target="https://anionline.sharepoint.com/:f:/s/PMPMotor/Elt99qcdnldPp4AGRwBwgNAB9gHREfq8CezFsVtXQiCsWA?e=NMkoH1" TargetMode="External"/><Relationship Id="rId17" Type="http://schemas.openxmlformats.org/officeDocument/2006/relationships/hyperlink" Target="https://anionline.sharepoint.com/:f:/s/PMPMotor/ErXLZe2u6xhEm6rbTX0D6G4BqNEVCBjIaLJH9SE5_D_u1w?e=eSRiXj" TargetMode="External"/><Relationship Id="rId25" Type="http://schemas.openxmlformats.org/officeDocument/2006/relationships/hyperlink" Target="https://anionline.sharepoint.com/:f:/s/PMPMotor/EqWfVuvWBgVMi5rcjC8FjW8BZhjKjC8G1m2WXQ7HpP3qYg?e=KyPOUy" TargetMode="External"/><Relationship Id="rId33" Type="http://schemas.openxmlformats.org/officeDocument/2006/relationships/hyperlink" Target="https://anionline.sharepoint.com/:f:/s/PMPMotor/EkSIOZJiHo5HhOTpWK7T6IgBAKMjdXRfPL2SkCnmkFBzXg?e=8MIEwT" TargetMode="External"/><Relationship Id="rId38" Type="http://schemas.openxmlformats.org/officeDocument/2006/relationships/hyperlink" Target="https://anionline.sharepoint.com/:f:/s/PMPMotor/EqxN5bjL0w1MmFpzrMCGmgoBnjRt4JzAMIb3S8nJ4ToChw?e=rU1Y8r" TargetMode="External"/><Relationship Id="rId46" Type="http://schemas.openxmlformats.org/officeDocument/2006/relationships/hyperlink" Target="https://anionline.sharepoint.com/:f:/s/PMPMotor/EjMAqj0WnLZNnmJBJQwxnbEBD8C_IEEJMqozQ7s4kc2efw?e=GvFqkd" TargetMode="External"/><Relationship Id="rId59" Type="http://schemas.openxmlformats.org/officeDocument/2006/relationships/hyperlink" Target="https://anionline.sharepoint.com/:f:/s/PMPMotor/EntZLPZs4NxLqfI3_vPSzpoBwWlfRiG6DYnmOUt4fZU4xg?e=CDX4wd" TargetMode="External"/><Relationship Id="rId67" Type="http://schemas.openxmlformats.org/officeDocument/2006/relationships/hyperlink" Target="https://anionline.sharepoint.com/:f:/s/PMPMotor/Emvm_R8ifZVHls5GhACjhmgBASY8ELwst1vUlPU0wYDs5g?e=p8RjxY" TargetMode="External"/><Relationship Id="rId20" Type="http://schemas.openxmlformats.org/officeDocument/2006/relationships/hyperlink" Target="https://anionline.sharepoint.com/:f:/s/PMPMotor/ErGCGLwK4rFGr0iuI15vhw4BzJlJ6UXpjKZWmGoqSE0wUQ?e=dDXeHZ" TargetMode="External"/><Relationship Id="rId41" Type="http://schemas.openxmlformats.org/officeDocument/2006/relationships/hyperlink" Target="https://anionline.sharepoint.com/:f:/s/PMPMotor/Esb4GhgfDzVKj7_CSeQX2HcBQ4bqQTw3LGE7xrhCHvJqdQ?e=tfDok4" TargetMode="External"/><Relationship Id="rId54" Type="http://schemas.openxmlformats.org/officeDocument/2006/relationships/hyperlink" Target="https://anionline.sharepoint.com/:f:/s/PMPMotor/EmsD2oNyShFHm1uktpJ-4skBYhvAxDi9KJkLLOYANVS_wg?e=dAm2it" TargetMode="External"/><Relationship Id="rId62" Type="http://schemas.openxmlformats.org/officeDocument/2006/relationships/hyperlink" Target="https://anionline.sharepoint.com/:f:/s/PMPMotor/EjelJkj-E31Pufl1NJWEZlQBvlwe64MZ2jiNK1XujK_PPw?e=h0s0yj" TargetMode="External"/><Relationship Id="rId70" Type="http://schemas.openxmlformats.org/officeDocument/2006/relationships/hyperlink" Target="https://anionline.sharepoint.com/:f:/s/PMPMotor/EmJCCAjP0wFAlc1v7hqJpQ8BZb8xTAEDXahf4c6l57YnFw?e=aDlZ24" TargetMode="External"/><Relationship Id="rId75" Type="http://schemas.openxmlformats.org/officeDocument/2006/relationships/table" Target="../tables/table1.xml"/><Relationship Id="rId1" Type="http://schemas.openxmlformats.org/officeDocument/2006/relationships/hyperlink" Target="https://anionline.sharepoint.com/:f:/s/PMPMotor/EtdL5BC6D9dPlPRcD40Mdd0Bq5QcRsHFna71C0wNuFD9dQ?e=wL68Bg" TargetMode="External"/><Relationship Id="rId6" Type="http://schemas.openxmlformats.org/officeDocument/2006/relationships/hyperlink" Target="https://anionline.sharepoint.com/:f:/s/PMPMotor/EkyYqR84ApdBmifUU4176UQB4X6rqcjIgREvnrwPAz8C8g?e=1uKhOd" TargetMode="External"/><Relationship Id="rId15" Type="http://schemas.openxmlformats.org/officeDocument/2006/relationships/hyperlink" Target="https://anionline.sharepoint.com/:f:/s/PMPMotor/EhPjb5y_lbdEk79x6xlETlcBxkDvV5lbrtoXJzlIUqocJA?e=OfBlRA" TargetMode="External"/><Relationship Id="rId23" Type="http://schemas.openxmlformats.org/officeDocument/2006/relationships/hyperlink" Target="https://anionline.sharepoint.com/:f:/s/PMPMotor/EixV4fZIjTlHpZEk6ZO2BlEBhlqgNgcwkJP8f8G72e-dmQ?e=Xm8kh4" TargetMode="External"/><Relationship Id="rId28" Type="http://schemas.openxmlformats.org/officeDocument/2006/relationships/hyperlink" Target="https://anionline.sharepoint.com/:f:/s/PMPMotor/Et87fM0UjklIgOhaOSNef5kBkHkfKWACAOCwEDJI4dM5Ug?e=PkDO2Y" TargetMode="External"/><Relationship Id="rId36" Type="http://schemas.openxmlformats.org/officeDocument/2006/relationships/hyperlink" Target="https://anionline.sharepoint.com/:f:/s/PMPMotor/EpUeMAxmewVFpIpCdl4vx3oBj4wad8dUaBnUfXeRxzHXiQ?e=gbdcWX" TargetMode="External"/><Relationship Id="rId49" Type="http://schemas.openxmlformats.org/officeDocument/2006/relationships/hyperlink" Target="https://anionline.sharepoint.com/:f:/s/PMPMotor/EtHJUJFbG0VBnHZToHv4G4gBZ1pTFio39K3z3ZHy5n5OCg?e=uId0jE" TargetMode="External"/><Relationship Id="rId57" Type="http://schemas.openxmlformats.org/officeDocument/2006/relationships/hyperlink" Target="https://anionline.sharepoint.com/:f:/s/PMPMotor/Eo06oI-NbjVCmENgKK95JWIB_vyn-nWhObAw1wEB3A7F9g?e=GG1XBs" TargetMode="External"/><Relationship Id="rId10" Type="http://schemas.openxmlformats.org/officeDocument/2006/relationships/hyperlink" Target="https://anionline.sharepoint.com/:f:/s/PMPMotor/EnTeR1IfjAtPjJAdaNFmzIUB968j82BNH9vpN4Mfoay2Rg?e=wQOeKW" TargetMode="External"/><Relationship Id="rId31" Type="http://schemas.openxmlformats.org/officeDocument/2006/relationships/hyperlink" Target="https://anionline.sharepoint.com/:f:/s/PMPMotor/Eu9PWJnrtgpCuviEJuElLOMBfZgWVZBBvOEqDv9qFhIauQ?e=3IAJuO" TargetMode="External"/><Relationship Id="rId44" Type="http://schemas.openxmlformats.org/officeDocument/2006/relationships/hyperlink" Target="https://anionline.sharepoint.com/:f:/s/PMPMotor/EhWAhGT5FLtOkzT7PwBgREIBAeSBoT49v-vfNnWYG7F0Ug?e=KzJQmc" TargetMode="External"/><Relationship Id="rId52" Type="http://schemas.openxmlformats.org/officeDocument/2006/relationships/hyperlink" Target="https://anionline.sharepoint.com/:f:/s/PMPMotor/EuwoJcV9SCRAiSaShh2VlSQBRzYzc1Y32miyuqV6e1Gmbw?e=7SSf3Q" TargetMode="External"/><Relationship Id="rId60" Type="http://schemas.openxmlformats.org/officeDocument/2006/relationships/hyperlink" Target="https://anionline.sharepoint.com/:f:/s/PMPMotor/EtlWgLwge9NMkpgkT1_GqJ8BnxcV0OR8GKVJj7j3umczZA?e=M6cqw2" TargetMode="External"/><Relationship Id="rId65" Type="http://schemas.openxmlformats.org/officeDocument/2006/relationships/hyperlink" Target="https://anionline.sharepoint.com/:f:/s/PMPMotor/EpHL9FGqq-pCqCZxWz3g-vEBTVTPUvPqAacjNpz2OhkfxQ?e=mKoIdg" TargetMode="External"/><Relationship Id="rId73" Type="http://schemas.openxmlformats.org/officeDocument/2006/relationships/printerSettings" Target="../printerSettings/printerSettings2.bin"/><Relationship Id="rId4" Type="http://schemas.openxmlformats.org/officeDocument/2006/relationships/hyperlink" Target="https://anionline.sharepoint.com/:f:/s/PMPMotor/EqT6im7VuL1PjZ3bunO-VKcBTDG08gGAyuYQEcxfZxwd_w?e=uNzT0o" TargetMode="External"/><Relationship Id="rId9" Type="http://schemas.openxmlformats.org/officeDocument/2006/relationships/hyperlink" Target="https://anionline.sharepoint.com/:f:/s/PMPMotor/Ej5_tlmyHgxKgYx4aguXw2UBnMoRCeeY5s9Lt8ZhQP6jXA?e=gDcMB3" TargetMode="External"/><Relationship Id="rId13" Type="http://schemas.openxmlformats.org/officeDocument/2006/relationships/hyperlink" Target="https://anionline.sharepoint.com/:f:/s/PMPMotor/Ehx-RLrsYxtFvEosvlznFCABn3uMAiynRui7VzU01ehvew?e=QG9tIO" TargetMode="External"/><Relationship Id="rId18" Type="http://schemas.openxmlformats.org/officeDocument/2006/relationships/hyperlink" Target="https://anionline.sharepoint.com/:f:/s/PMPMotor/EmDF-_9ARHRAmNwm-wEHZnEBWAnK9gE4dkKVC_XAvymrFQ?e=IbubDM" TargetMode="External"/><Relationship Id="rId39" Type="http://schemas.openxmlformats.org/officeDocument/2006/relationships/hyperlink" Target="https://anionline.sharepoint.com/:f:/s/PMPMotor/EohDLdojCGJNktCrfJ0KlaUB8MdYuyjrqa6U7RP6UMkXlA?e=outIZB" TargetMode="External"/><Relationship Id="rId34" Type="http://schemas.openxmlformats.org/officeDocument/2006/relationships/hyperlink" Target="https://anionline.sharepoint.com/:f:/s/PMPMotor/EsyOymdZdwRCrW9TDAgkrN4B_Z7aqB7y9nvjnOBRz4n2eg?e=adUxCU" TargetMode="External"/><Relationship Id="rId50" Type="http://schemas.openxmlformats.org/officeDocument/2006/relationships/hyperlink" Target="https://anionline.sharepoint.com/:f:/s/PMPMotor/Eh7cR7GpueZGs4drwUswtiwBRY05EDdoKiJoF0241f7BAQ?e=IrnN5j" TargetMode="External"/><Relationship Id="rId55" Type="http://schemas.openxmlformats.org/officeDocument/2006/relationships/hyperlink" Target="https://anionline.sharepoint.com/:f:/s/PMPMotor/EmrRdLLsShhIlj80oaUrQHQBjm7pHlPlB9K91pWVbSNUSQ?e=hZDWMK" TargetMode="External"/><Relationship Id="rId76" Type="http://schemas.openxmlformats.org/officeDocument/2006/relationships/comments" Target="../comments1.xml"/><Relationship Id="rId7" Type="http://schemas.openxmlformats.org/officeDocument/2006/relationships/hyperlink" Target="https://anionline.sharepoint.com/:f:/s/PMPMotor/EnP5f8VsLt5FiWJSvAb3LJcB2BoFJdYUmAJg4183h-29iw?e=ydHBWB" TargetMode="External"/><Relationship Id="rId71" Type="http://schemas.openxmlformats.org/officeDocument/2006/relationships/hyperlink" Target="https://anionline.sharepoint.com/:f:/s/PMPMotor/ErbOLVn0FsVEnoMUvt_IOzsBLheesfw4w8r0Dypp0j7yQA?e=qZfyFg"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anionline.sharepoint.com/:f:/s/PMPMotor/EsLyiw1d0YlLnVUlN3oxiPQBkf3offMZ91OoxEdXgcDJSA?e=Od0rde" TargetMode="External"/><Relationship Id="rId21" Type="http://schemas.openxmlformats.org/officeDocument/2006/relationships/hyperlink" Target="https://anionline.sharepoint.com/:f:/s/PMPMotor/EmuHFKd7t3hArJq4jhgb2GQBVtNaDelk_7ohBJPYtXySIA?e=AmZ7c1" TargetMode="External"/><Relationship Id="rId42" Type="http://schemas.openxmlformats.org/officeDocument/2006/relationships/hyperlink" Target="https://anionline.sharepoint.com/:f:/s/PMPMotor/EnFAKwZ90ltAoYecPq0oky8B112K3BbWb_YMuqtZWCJnRQ?e=scHFz9" TargetMode="External"/><Relationship Id="rId47" Type="http://schemas.openxmlformats.org/officeDocument/2006/relationships/hyperlink" Target="https://anionline.sharepoint.com/:f:/s/PMPMotor/ElEwA2VREO5Bl_lweERlX6oBa6aCz6p_0la4kQNwymbOqA?e=y6fOly" TargetMode="External"/><Relationship Id="rId63" Type="http://schemas.openxmlformats.org/officeDocument/2006/relationships/hyperlink" Target="https://anionline.sharepoint.com/:f:/s/PMPMotor/EsvVdjGaUlRCmHjMRCAXqvsBAWRiXNfws0RWdDmbbDcvNw?e=aCNZdG" TargetMode="External"/><Relationship Id="rId68" Type="http://schemas.openxmlformats.org/officeDocument/2006/relationships/hyperlink" Target="https://anionline.sharepoint.com/:f:/s/PMPMotor/EngLPHu3xXtFiHszffLeocIBXudv0kAE4qSFnyP4gubMEg?e=zEmW4f" TargetMode="External"/><Relationship Id="rId7" Type="http://schemas.openxmlformats.org/officeDocument/2006/relationships/hyperlink" Target="https://anionline.sharepoint.com/:f:/s/PMPMotor/Eic72vbiQhpCuJn8J4awCqIBsTXrVlw1OCV4PmXtsXFPTw?e=6V7zyx" TargetMode="External"/><Relationship Id="rId71" Type="http://schemas.openxmlformats.org/officeDocument/2006/relationships/table" Target="../tables/table2.xml"/><Relationship Id="rId2" Type="http://schemas.openxmlformats.org/officeDocument/2006/relationships/hyperlink" Target="https://anionline.sharepoint.com/:f:/s/PMPMotor/Ej0I4huDHdlOoyVf8FlKPlcBj2sk0JUkJOqk6Yh8F59yjw?e=VpBwg9" TargetMode="External"/><Relationship Id="rId16" Type="http://schemas.openxmlformats.org/officeDocument/2006/relationships/hyperlink" Target="https://anionline.sharepoint.com/:f:/s/PMPMotor/EjIQVTVNlbdFlqqi_LlsyBEBvcqCotxo4xHVBvTXSzmpXg?e=1A0dv5" TargetMode="External"/><Relationship Id="rId29" Type="http://schemas.openxmlformats.org/officeDocument/2006/relationships/hyperlink" Target="https://anionline.sharepoint.com/:f:/s/PMPMotor/Epcn5baqLSRMpxgDTJzwkx0BkFteCjkohBGoNttpRLmO6w?e=6yWXm3" TargetMode="External"/><Relationship Id="rId11" Type="http://schemas.openxmlformats.org/officeDocument/2006/relationships/hyperlink" Target="https://anionline.sharepoint.com/:f:/s/PMPMotor/EuDyedVVf9xEkrrfqztmH_cBrsVHAI1lIEUbPfu426jQ1A?e=3BBad4" TargetMode="External"/><Relationship Id="rId24" Type="http://schemas.openxmlformats.org/officeDocument/2006/relationships/hyperlink" Target="https://anionline.sharepoint.com/:f:/s/PMPMotor/Em6Rb46LIihDuOtWUL08YRcBRhD3056IGFOS8y4ib7A13Q?e=5rsGfC" TargetMode="External"/><Relationship Id="rId32" Type="http://schemas.openxmlformats.org/officeDocument/2006/relationships/hyperlink" Target="https://anionline.sharepoint.com/:f:/s/PMPMotor/El9gsIq-PcRIr7Z2PeXBMuUBfUsrqcxmVF5fabIaYKiwEg?e=0UNKC7" TargetMode="External"/><Relationship Id="rId37" Type="http://schemas.openxmlformats.org/officeDocument/2006/relationships/hyperlink" Target="https://anionline.sharepoint.com/:f:/s/PMPMotor/Elu6zBVlCUFDtgS-eWJYC00BPHI3AH_XNPbGUzIo1CBnww?e=V22g7e" TargetMode="External"/><Relationship Id="rId40" Type="http://schemas.openxmlformats.org/officeDocument/2006/relationships/hyperlink" Target="https://anionline.sharepoint.com/:f:/s/PMPMotor/Epa6Hhutdx1Ilm3vrhjPlEkBPopDJjYe8qWypF_oWZX8Vw?e=CtBkqM" TargetMode="External"/><Relationship Id="rId45" Type="http://schemas.openxmlformats.org/officeDocument/2006/relationships/hyperlink" Target="https://anionline.sharepoint.com/:f:/s/PMPMotor/ElMoD-_8FntCjlepPAT_vb0BvStgy1Ll5BmhUk6IUf7ESA?e=cFrkH8" TargetMode="External"/><Relationship Id="rId53" Type="http://schemas.openxmlformats.org/officeDocument/2006/relationships/hyperlink" Target="https://anionline.sharepoint.com/:f:/s/PMPMotor/Et6qKx_VYwxLiOqT-mK-ZAYBRn2XIrRIfGSbKOl9ERDt7g?e=Bnf5Iw" TargetMode="External"/><Relationship Id="rId58" Type="http://schemas.openxmlformats.org/officeDocument/2006/relationships/hyperlink" Target="https://anionline.sharepoint.com/:f:/s/PMPMotor/EpGJQ9TKEA9GodebnknSYAsB-UQjFFTurZkqujQBvsfAsw?e=DaJnY3" TargetMode="External"/><Relationship Id="rId66" Type="http://schemas.openxmlformats.org/officeDocument/2006/relationships/hyperlink" Target="https://anionline.sharepoint.com/:f:/s/PMPMotor/ErYJHAn-5j5GkNIMnNhWnwUBYDTlaYaUc23og2Uts06lHQ?e=wRxjzv" TargetMode="External"/><Relationship Id="rId5" Type="http://schemas.openxmlformats.org/officeDocument/2006/relationships/hyperlink" Target="https://anionline.sharepoint.com/:f:/s/PMPMotor/Em-dXTMsVMhKhqPltllNbyIBcqGtmoZComwi-GkfAGiIgw?e=X0WkD5" TargetMode="External"/><Relationship Id="rId61" Type="http://schemas.openxmlformats.org/officeDocument/2006/relationships/hyperlink" Target="https://anionline.sharepoint.com/:f:/s/PMPMotor/EsRwzj8kOKhPusZY-fKBoJYBwObzGVTv8kafNHicV6_HGQ?e=LmficY" TargetMode="External"/><Relationship Id="rId19" Type="http://schemas.openxmlformats.org/officeDocument/2006/relationships/hyperlink" Target="https://anionline.sharepoint.com/:f:/s/PMPMotor/EpiJRZBfi1FFovwZaUn1bLABuvx-cC2R20UCwc3Ti2VR4Q?e=tRJbg4" TargetMode="External"/><Relationship Id="rId14" Type="http://schemas.openxmlformats.org/officeDocument/2006/relationships/hyperlink" Target="https://anionline.sharepoint.com/:f:/s/PMPMotor/Enap8mtYae9Bg7wauYVyD8kBfsViOXC5z4mz2EgwxNg5zw?e=giutG4" TargetMode="External"/><Relationship Id="rId22" Type="http://schemas.openxmlformats.org/officeDocument/2006/relationships/hyperlink" Target="https://anionline.sharepoint.com/:f:/s/PMPMotor/EiZta_XFQ9RFhj3-DaOuG3sBZQxHTwbAwT2CxX3COWg8tg?e=mU74Vr" TargetMode="External"/><Relationship Id="rId27" Type="http://schemas.openxmlformats.org/officeDocument/2006/relationships/hyperlink" Target="https://anionline.sharepoint.com/:f:/s/PMPMotor/EsN_U9Ahg2NGhQC3ELv72rIBJGhZCVgB42Ddi4lqgwQICw?e=9zFqLy" TargetMode="External"/><Relationship Id="rId30" Type="http://schemas.openxmlformats.org/officeDocument/2006/relationships/hyperlink" Target="https://anionline.sharepoint.com/:f:/s/PMPMotor/Eu6wzcTUMbBPuSPeDK3duDUB-kpwRtfi6ePTWcD7Bn_WcQ?e=5U4haj" TargetMode="External"/><Relationship Id="rId35" Type="http://schemas.openxmlformats.org/officeDocument/2006/relationships/hyperlink" Target="https://anionline.sharepoint.com/:f:/s/PMPMotor/EvI1m3xHH6FCmoPGCp8jGpIBN-Kmag_QlhnwC9PvUxKvKQ?e=2QalPd" TargetMode="External"/><Relationship Id="rId43" Type="http://schemas.openxmlformats.org/officeDocument/2006/relationships/hyperlink" Target="https://anionline.sharepoint.com/:f:/s/PMPMotor/EqVcnMSk6DFGvZgeS0b1KdEBP_RLCZNGGIt4URDCrGTXng?e=fEutRK" TargetMode="External"/><Relationship Id="rId48" Type="http://schemas.openxmlformats.org/officeDocument/2006/relationships/hyperlink" Target="https://anionline.sharepoint.com/:f:/s/PMPMotor/EkkSTS4Jmv1NjIu9GC8jQsYB8BiJtIFiwB-wbOcF9yzU4A?e=qNoDTZ" TargetMode="External"/><Relationship Id="rId56" Type="http://schemas.openxmlformats.org/officeDocument/2006/relationships/hyperlink" Target="https://anionline.sharepoint.com/:f:/s/PMPMotor/Eog38mLNvWtHpIEH8vSLps0BmnYO3ImNnINGc5Fdo3CMQw?e=6wxBPR" TargetMode="External"/><Relationship Id="rId64" Type="http://schemas.openxmlformats.org/officeDocument/2006/relationships/hyperlink" Target="https://anionline.sharepoint.com/:f:/s/PMPMotor/ElpoUdOySWhOoVeHn8NVjnIBiryX_sqWX0PCSqOFepZdqA?e=o2WV8p" TargetMode="External"/><Relationship Id="rId69" Type="http://schemas.openxmlformats.org/officeDocument/2006/relationships/printerSettings" Target="../printerSettings/printerSettings3.bin"/><Relationship Id="rId8" Type="http://schemas.openxmlformats.org/officeDocument/2006/relationships/hyperlink" Target="https://anionline.sharepoint.com/:f:/s/PMPMotor/Emiu_ZlotgROgcigNu65vloBC1Zsu2V_nKhKkTCFkGp5qQ?e=K6eR2T" TargetMode="External"/><Relationship Id="rId51" Type="http://schemas.openxmlformats.org/officeDocument/2006/relationships/hyperlink" Target="https://anionline.sharepoint.com/:f:/s/PMPMotor/EladSLf7oVlMg2s2HbDHZFoBGKKFZWo4tfCYjlsABhLLSA?e=6tcl7d" TargetMode="External"/><Relationship Id="rId72" Type="http://schemas.openxmlformats.org/officeDocument/2006/relationships/comments" Target="../comments2.xml"/><Relationship Id="rId3" Type="http://schemas.openxmlformats.org/officeDocument/2006/relationships/hyperlink" Target="https://anionline.sharepoint.com/:f:/s/PMPMotor/EqW3azSSw9xEvh4yFFvvqwEBKoY9DbI945slw3JtFTo8Kg?e=hX5Zfn" TargetMode="External"/><Relationship Id="rId12" Type="http://schemas.openxmlformats.org/officeDocument/2006/relationships/hyperlink" Target="https://anionline.sharepoint.com/:f:/s/PMPMotor/EqUNTvNOC1lNoCsDbm-EWgkBWhQNzEHjli29P7WlTzao1w?e=YzEDl7" TargetMode="External"/><Relationship Id="rId17" Type="http://schemas.openxmlformats.org/officeDocument/2006/relationships/hyperlink" Target="https://anionline.sharepoint.com/:f:/s/PMPMotor/En4LLp8b0UdIheJM5f4poTMBXHgld7rMvfotjhAvNlsJlg?e=xvgsJ1" TargetMode="External"/><Relationship Id="rId25" Type="http://schemas.openxmlformats.org/officeDocument/2006/relationships/hyperlink" Target="https://anionline.sharepoint.com/:f:/s/PMPMotor/EnlvnB5M7QBMuWsbqifcEDUB2tU0S1ggtY8JAdj27UgG5A?e=vIUIBX" TargetMode="External"/><Relationship Id="rId33" Type="http://schemas.openxmlformats.org/officeDocument/2006/relationships/hyperlink" Target="https://anionline.sharepoint.com/:f:/s/PMPMotor/Em1BO54tY3dPses9scBMwWQBAJpeycX7iHVIa_i9Sljn1w?e=31iwsj" TargetMode="External"/><Relationship Id="rId38" Type="http://schemas.openxmlformats.org/officeDocument/2006/relationships/hyperlink" Target="https://anionline.sharepoint.com/:f:/s/PMPMotor/EmbTd3o4hIJDl6Yy94H7OCYB5Kq9h3dMFrr9F4uVUJrk_w?e=5qH4Z7" TargetMode="External"/><Relationship Id="rId46" Type="http://schemas.openxmlformats.org/officeDocument/2006/relationships/hyperlink" Target="https://anionline.sharepoint.com/:f:/s/PMPMotor/EmorLCkl3FRJrpsXYUIWaXwB79qvzCezz13mxzDiK3r3mQ?e=8CvZAk" TargetMode="External"/><Relationship Id="rId59" Type="http://schemas.openxmlformats.org/officeDocument/2006/relationships/hyperlink" Target="https://anionline.sharepoint.com/:f:/s/PMPMotor/EgNDW0aIfh5Inz527D3ZJa8BVLSFbUvwmWQRoKdSBnJrKg?e=r3oRSt" TargetMode="External"/><Relationship Id="rId67" Type="http://schemas.openxmlformats.org/officeDocument/2006/relationships/hyperlink" Target="https://anionline.sharepoint.com/:f:/s/PMPMotor/EuxQMzBoBn5LnpxefF6cNEoBZLGuPOKCOS0lx-4R6iPFwQ?e=0Aulrg" TargetMode="External"/><Relationship Id="rId20" Type="http://schemas.openxmlformats.org/officeDocument/2006/relationships/hyperlink" Target="https://anionline.sharepoint.com/:f:/s/PMPMotor/EifzQUmGMexGqUejEIZM7M8BwZ5um3G6hTEgiNB7_Vzuug?e=VUxYke" TargetMode="External"/><Relationship Id="rId41" Type="http://schemas.openxmlformats.org/officeDocument/2006/relationships/hyperlink" Target="https://anionline.sharepoint.com/:f:/s/PMPMotor/EpqHxQaEudFFg1Y0SUZiNHEBgwxGFdDdiyJAQv_-62cUJQ?e=2ulg9d" TargetMode="External"/><Relationship Id="rId54" Type="http://schemas.openxmlformats.org/officeDocument/2006/relationships/hyperlink" Target="https://anionline.sharepoint.com/:f:/s/PMPMotor/EkOu9cudZOZJnMDEa4glEKQB0ArRlO2v5A2YM8DorH-VRQ?e=gJUiaU" TargetMode="External"/><Relationship Id="rId62" Type="http://schemas.openxmlformats.org/officeDocument/2006/relationships/hyperlink" Target="https://anionline.sharepoint.com/:f:/s/PMPMotor/Ej9nXakeJ_BJnYyOVnni3hcBFUB3FoJowY-McnpI5_wcmg?e=rCD70Y" TargetMode="External"/><Relationship Id="rId70" Type="http://schemas.openxmlformats.org/officeDocument/2006/relationships/vmlDrawing" Target="../drawings/vmlDrawing2.vml"/><Relationship Id="rId1" Type="http://schemas.openxmlformats.org/officeDocument/2006/relationships/hyperlink" Target="https://anionline.sharepoint.com/:f:/s/PMPMotor/EiMzWFmUA_5NqpfYRk1u8m4BfYs7jI0H4AmdyNoA4KR0Fg?e=0hr9fT" TargetMode="External"/><Relationship Id="rId6" Type="http://schemas.openxmlformats.org/officeDocument/2006/relationships/hyperlink" Target="https://anionline.sharepoint.com/:f:/s/PMPMotor/EpUxG4DAhYJIl8AkdZG093sB8lWvZxD7PKrPAeM7kG-MrQ?e=dE1UvV" TargetMode="External"/><Relationship Id="rId15" Type="http://schemas.openxmlformats.org/officeDocument/2006/relationships/hyperlink" Target="https://anionline.sharepoint.com/:f:/s/PMPMotor/EmGEzgkppqRPnmgMhsP4FM8By4MHQdV8GMXSNqhgnEamaA?e=vpNBGM" TargetMode="External"/><Relationship Id="rId23" Type="http://schemas.openxmlformats.org/officeDocument/2006/relationships/hyperlink" Target="https://anionline.sharepoint.com/:f:/s/PMPMotor/EuI6B5PJprFItRpRGruAhc8B7J3ZzVp9vwDTB_tNHggQgQ?e=pdiv3Y" TargetMode="External"/><Relationship Id="rId28" Type="http://schemas.openxmlformats.org/officeDocument/2006/relationships/hyperlink" Target="https://anionline.sharepoint.com/:f:/s/PMPMotor/EruG0WCcNIRIt6SF1GU7JgsBj6ioycajdhHTEFImJSPWuw?e=zeHucK" TargetMode="External"/><Relationship Id="rId36" Type="http://schemas.openxmlformats.org/officeDocument/2006/relationships/hyperlink" Target="https://anionline.sharepoint.com/:f:/s/PMPMotor/Ery4W0gTfZpHm13ylEhNhWsBli17ffRrXvUgejdGlEracw?e=bKckRl" TargetMode="External"/><Relationship Id="rId49" Type="http://schemas.openxmlformats.org/officeDocument/2006/relationships/hyperlink" Target="https://anionline.sharepoint.com/:f:/s/PMPMotor/EsJOfiV-9vRNgFJnlaU7tKYBco_Zsxe4tAyjLY5W914BMw?e=KlTlws" TargetMode="External"/><Relationship Id="rId57" Type="http://schemas.openxmlformats.org/officeDocument/2006/relationships/hyperlink" Target="https://anionline.sharepoint.com/:f:/s/PMPMotor/EqWBUSXf_WZHuI0EzCYAABIBPXokUE9GsyWeDt-h7odVJQ?e=TMGSd9" TargetMode="External"/><Relationship Id="rId10" Type="http://schemas.openxmlformats.org/officeDocument/2006/relationships/hyperlink" Target="https://anionline.sharepoint.com/:f:/s/PMPMotor/EkmgK-strmRBrbIevDB2O1IBh5ZG1i4rk3F3X9Qer5KDbQ?e=yvGvWy" TargetMode="External"/><Relationship Id="rId31" Type="http://schemas.openxmlformats.org/officeDocument/2006/relationships/hyperlink" Target="https://anionline.sharepoint.com/:f:/s/PMPMotor/EuVKxf8vhAVBuTDDtlDiHcIBC0tpls0GLWm2soR0RED63Q?e=G1g2f9" TargetMode="External"/><Relationship Id="rId44" Type="http://schemas.openxmlformats.org/officeDocument/2006/relationships/hyperlink" Target="https://anionline.sharepoint.com/:f:/s/PMPMotor/Eh99LeB9g-NHvt0qNIInZMgBKNDhYcKys-qWwW-OwaFhOA?e=pA4YEb" TargetMode="External"/><Relationship Id="rId52" Type="http://schemas.openxmlformats.org/officeDocument/2006/relationships/hyperlink" Target="https://anionline.sharepoint.com/:f:/s/PMPMotor/EteSqvgZ8o9NrDp0Rj0OE9kB9aiV5ohT6Nuh1g8KbwlkVQ?e=bfMyjO" TargetMode="External"/><Relationship Id="rId60" Type="http://schemas.openxmlformats.org/officeDocument/2006/relationships/hyperlink" Target="https://anionline.sharepoint.com/:f:/s/PMPMotor/Ev7HUGZLnYZJn-NGT61aTGsBvh8yW3ddpjyOHFcJDLIASw?e=K9KZFX" TargetMode="External"/><Relationship Id="rId65" Type="http://schemas.openxmlformats.org/officeDocument/2006/relationships/hyperlink" Target="https://anionline.sharepoint.com/:f:/s/PMPMotor/Eq_USj7EkUJLgffuJs5iQ2sB-k66xqdNZPTivfH9O3aILQ?e=Dn8ehs" TargetMode="External"/><Relationship Id="rId4" Type="http://schemas.openxmlformats.org/officeDocument/2006/relationships/hyperlink" Target="https://anionline.sharepoint.com/:f:/s/PMPMotor/EjaaRmNVzCBJs7w8ezUC-9QBvtTywPSU225KgKT1JW3ssQ?e=Izk6JD" TargetMode="External"/><Relationship Id="rId9" Type="http://schemas.openxmlformats.org/officeDocument/2006/relationships/hyperlink" Target="https://anionline.sharepoint.com/:f:/s/PMPMotor/EvRqqmFjoDxHn9z5CAh4L9IB7yUPD5Lwj8V-PGKtZkSwSQ?e=Khpogj" TargetMode="External"/><Relationship Id="rId13" Type="http://schemas.openxmlformats.org/officeDocument/2006/relationships/hyperlink" Target="https://anionline.sharepoint.com/:f:/s/PMPMotor/EtZI1anUJSxAmlaz56F4dY4BFFPO0bwtvUOKShI9S7VPcQ?e=dra74q" TargetMode="External"/><Relationship Id="rId18" Type="http://schemas.openxmlformats.org/officeDocument/2006/relationships/hyperlink" Target="https://anionline.sharepoint.com/:f:/s/PMPMotor/EqQKCPzbrNNCuKGe8RC4XPMBqlNcPJ2Uq3y2K5snY4lUEQ?e=eHOlcf" TargetMode="External"/><Relationship Id="rId39" Type="http://schemas.openxmlformats.org/officeDocument/2006/relationships/hyperlink" Target="https://anionline.sharepoint.com/:f:/s/PMPMotor/El53_wIKBm5BnaATG9cfTSkBpvgUwujXPNHA4khFaFgTUg?e=o7akZj" TargetMode="External"/><Relationship Id="rId34" Type="http://schemas.openxmlformats.org/officeDocument/2006/relationships/hyperlink" Target="https://anionline.sharepoint.com/:f:/s/PMPMotor/EoTf_dMHa5dJswSREK7aEq4BthQaupjioYohSai7GAnlQg?e=SKrKZ9" TargetMode="External"/><Relationship Id="rId50" Type="http://schemas.openxmlformats.org/officeDocument/2006/relationships/hyperlink" Target="https://anionline.sharepoint.com/:f:/s/PMPMotor/EsVm1NI7Xa9DsvA5MIPa8_YB8Tyw4tq6zH7H_TkOM2hCuQ?e=q7CqLf" TargetMode="External"/><Relationship Id="rId55" Type="http://schemas.openxmlformats.org/officeDocument/2006/relationships/hyperlink" Target="https://anionline.sharepoint.com/:f:/s/PMPMotor/EoHB-GVOu2hGnq-XNCWv130BjlLbw432T1fvhJ1-VUef4Q?e=M8rxzD"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anionline.sharepoint.com/:f:/s/PMPMotor/EgEX9fV0XUpJr2fG0pZl-oQBY21FxYEcowgfsnt7tdvt_g?e=BCOfNJ" TargetMode="External"/><Relationship Id="rId13" Type="http://schemas.openxmlformats.org/officeDocument/2006/relationships/hyperlink" Target="https://anionline.sharepoint.com/:f:/s/PMPMotor/EhufDMbzx6BHtn4ZNUEQUsMBTy2WxBIWaEq3czAtulmf5A?e=C7eQqd" TargetMode="External"/><Relationship Id="rId18" Type="http://schemas.openxmlformats.org/officeDocument/2006/relationships/hyperlink" Target="https://anionline.sharepoint.com/:f:/s/PMPMotor/EvKwYqxqlj9JmpxVZtasAI8BPHugOM8NQd77zSs7UgpxTg?e=pzGf5u" TargetMode="External"/><Relationship Id="rId26" Type="http://schemas.openxmlformats.org/officeDocument/2006/relationships/hyperlink" Target="https://anionline.sharepoint.com/:f:/s/PMPMotor/En41zEFUlxtEhgNENh6E6cUBGzk1P9J7lBwUdxvrUvOzrA?e=iMpAgH" TargetMode="External"/><Relationship Id="rId3" Type="http://schemas.openxmlformats.org/officeDocument/2006/relationships/hyperlink" Target="https://anionline.sharepoint.com/:f:/s/PMPMotor/EsVOf_qbgwpOvci-S82asUsBxUj7JzWcdZCZpUZX94iqUQ?e=sFyVXj" TargetMode="External"/><Relationship Id="rId21" Type="http://schemas.openxmlformats.org/officeDocument/2006/relationships/hyperlink" Target="https://anionline.sharepoint.com/:f:/s/PMPMotor/EhRME98vW9hJh0Y-ZfmSa9kB6BCva5WZDE4LlvUnfB0Llg?e=utq9rW" TargetMode="External"/><Relationship Id="rId7" Type="http://schemas.openxmlformats.org/officeDocument/2006/relationships/hyperlink" Target="https://anionline.sharepoint.com/:f:/s/PMPMotor/EmnOPxURfrxFjm91PfGEK6cBQFxD-u40J50SRzjhXryANQ?e=SvBoVL" TargetMode="External"/><Relationship Id="rId12" Type="http://schemas.openxmlformats.org/officeDocument/2006/relationships/hyperlink" Target="https://anionline.sharepoint.com/:f:/s/PMPMotor/EsoejupW8nRIvWB8n03t5ggBQl429BXCxjlu5fEZ-17G5w?e=MSMmJX" TargetMode="External"/><Relationship Id="rId17" Type="http://schemas.openxmlformats.org/officeDocument/2006/relationships/hyperlink" Target="https://anionline.sharepoint.com/:f:/s/PMPMotor/EkA8AozceDhBhvSss_WJ_yYBp-4NcTQO3cVPAvxYRs0JjQ?e=1Jakb3" TargetMode="External"/><Relationship Id="rId25" Type="http://schemas.openxmlformats.org/officeDocument/2006/relationships/hyperlink" Target="https://anionline.sharepoint.com/:f:/s/PMPMotor/EgTF8MIV3WNPvhasxGzBlscB9HdCe7wIU3XxguwMkotrRw?e=VvpWSj" TargetMode="External"/><Relationship Id="rId2" Type="http://schemas.openxmlformats.org/officeDocument/2006/relationships/hyperlink" Target="https://anionline.sharepoint.com/:f:/s/PMPMotor/EqD1cdVGUfNGqQeL8Uxk2xUBT0AYN3DkbNf5r69i0Ic9LQ?e=Om8PVE" TargetMode="External"/><Relationship Id="rId16" Type="http://schemas.openxmlformats.org/officeDocument/2006/relationships/hyperlink" Target="https://anionline.sharepoint.com/:f:/s/PMPMotor/Eq6vZxEPwKZFn5pEo0CWxQkB_nzNoU4YLRRenyU48YGSXg?e=zU9GMd" TargetMode="External"/><Relationship Id="rId20" Type="http://schemas.openxmlformats.org/officeDocument/2006/relationships/hyperlink" Target="https://anionline.sharepoint.com/:f:/s/PMPMotor/EgvdxEz3iGpDsKG9fiYLDnMBUxW26kO9WwQhuMPPksZbuA?e=8bChWO" TargetMode="External"/><Relationship Id="rId29" Type="http://schemas.openxmlformats.org/officeDocument/2006/relationships/printerSettings" Target="../printerSettings/printerSettings4.bin"/><Relationship Id="rId1" Type="http://schemas.openxmlformats.org/officeDocument/2006/relationships/hyperlink" Target="https://anionline.sharepoint.com/:f:/s/PMPMotor/EiBNhDoUPCdMjlgxIyZQwusBlPJByijbTUD-8xMw-doa6Q?e=5x9p5V" TargetMode="External"/><Relationship Id="rId6" Type="http://schemas.openxmlformats.org/officeDocument/2006/relationships/hyperlink" Target="https://anionline.sharepoint.com/:f:/s/PMPMotor/EsSOFs7Y4khNv7S1fpf6mc4BZHbO16IGLJaWLiYe-jVu3g?e=XdFU9A" TargetMode="External"/><Relationship Id="rId11" Type="http://schemas.openxmlformats.org/officeDocument/2006/relationships/hyperlink" Target="https://anionline.sharepoint.com/:f:/s/PMPMotor/EkBDZ3rkRARHpm9fr9ClmvABPImCSkB6cm6tmWXg-67nzA?e=OZ8Yqi" TargetMode="External"/><Relationship Id="rId24" Type="http://schemas.openxmlformats.org/officeDocument/2006/relationships/hyperlink" Target="https://anionline.sharepoint.com/:f:/s/PMPMotor/EoSfYhfJq7BHhYCWCDJfxogB-IQhIvf2P80frdgWLrIwnA?e=1Fbkqn" TargetMode="External"/><Relationship Id="rId32" Type="http://schemas.openxmlformats.org/officeDocument/2006/relationships/comments" Target="../comments3.xml"/><Relationship Id="rId5" Type="http://schemas.openxmlformats.org/officeDocument/2006/relationships/hyperlink" Target="https://anionline.sharepoint.com/:f:/s/PMPMotor/EjbPzZsB0SxNj1DrzNfAG1MBdWwt2lZUjZCxI2nDpDZTww?e=8Vak1B" TargetMode="External"/><Relationship Id="rId15" Type="http://schemas.openxmlformats.org/officeDocument/2006/relationships/hyperlink" Target="https://anionline.sharepoint.com/:f:/s/PMPMotor/EszkHE7Ys9BGkhYeK92SCSQBGFarGA3RoZxbSNcv5tqHrg?e=ssTFpJ" TargetMode="External"/><Relationship Id="rId23" Type="http://schemas.openxmlformats.org/officeDocument/2006/relationships/hyperlink" Target="https://anionline.sharepoint.com/:f:/s/PMPMotor/EsmrFlwnsClPjz-kJw_ueFwB3lH1e2IuzNBM_kph8OKUrQ?e=Sk9oQs" TargetMode="External"/><Relationship Id="rId28" Type="http://schemas.openxmlformats.org/officeDocument/2006/relationships/hyperlink" Target="https://anionline.sharepoint.com/:f:/s/PMPMotor/EtIocGKv9zpFs5VczyUMyv4BObEcXmrJgQaeHzhV1Z0sKA?e=wm8THO" TargetMode="External"/><Relationship Id="rId10" Type="http://schemas.openxmlformats.org/officeDocument/2006/relationships/hyperlink" Target="https://anionline.sharepoint.com/:f:/s/PMPMotor/EjtGAQwvLftCrZAluaH-OjYBZM-IcJYQP1GwGIf1X7bOkw?e=UTvaSh" TargetMode="External"/><Relationship Id="rId19" Type="http://schemas.openxmlformats.org/officeDocument/2006/relationships/hyperlink" Target="https://anionline.sharepoint.com/:f:/s/PMPMotor/En5Jd4bwJltPgW9e8Njt5ysBHmCIcTrNf2-0K10UwUL7UA?e=WleRBk" TargetMode="External"/><Relationship Id="rId31" Type="http://schemas.openxmlformats.org/officeDocument/2006/relationships/table" Target="../tables/table3.xml"/><Relationship Id="rId4" Type="http://schemas.openxmlformats.org/officeDocument/2006/relationships/hyperlink" Target="https://anionline.sharepoint.com/:f:/s/PMPMotor/EmQS7MOBOGZMjc0I-u9BGPUBhhBnlB_CshORk7bm784S8g?e=YFkIoS" TargetMode="External"/><Relationship Id="rId9" Type="http://schemas.openxmlformats.org/officeDocument/2006/relationships/hyperlink" Target="https://anionline.sharepoint.com/:f:/s/PMPMotor/ErMX_nJTy8pOh3Qtqaw_iwcB5gDheEh_xAzwq7ZR15j_Wg?e=dOfBfL" TargetMode="External"/><Relationship Id="rId14" Type="http://schemas.openxmlformats.org/officeDocument/2006/relationships/hyperlink" Target="https://anionline.sharepoint.com/:f:/s/PMPMotor/Eo3DJBBh07tLuhDQ24oaL_gBgeOOx7lJKFzmFxQwRL5N1g?e=xF8958" TargetMode="External"/><Relationship Id="rId22" Type="http://schemas.openxmlformats.org/officeDocument/2006/relationships/hyperlink" Target="https://anionline.sharepoint.com/:f:/s/PMPMotor/EpoHIZPgTKlEoOCRay-a3xQBguhiUTjX1WQ5bvhiCQH6mg?e=9Vettr" TargetMode="External"/><Relationship Id="rId27" Type="http://schemas.openxmlformats.org/officeDocument/2006/relationships/hyperlink" Target="https://anionline.sharepoint.com/:f:/s/PMPMotor/EnqIMAeYxkpOuv0DhO3EALABmQYuo41cTfJx1Ayrsj21TQ?e=N6XZG0" TargetMode="External"/><Relationship Id="rId30"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17" Type="http://schemas.openxmlformats.org/officeDocument/2006/relationships/hyperlink" Target="https://anionline.sharepoint.com/:f:/s/PMPMotor/EpxMP06o5XFMv5lciB2dwskBI88tyiRM6ncOJY6oz85Bzw?e=2LsGwZ" TargetMode="External"/><Relationship Id="rId21" Type="http://schemas.openxmlformats.org/officeDocument/2006/relationships/hyperlink" Target="https://anionline.sharepoint.com/:f:/s/PMPMotor/EsSOFs7Y4khNv7S1fpf6mc4BZHbO16IGLJaWLiYe-jVu3g?e=XdFU9A" TargetMode="External"/><Relationship Id="rId42" Type="http://schemas.openxmlformats.org/officeDocument/2006/relationships/hyperlink" Target="https://anionline.sharepoint.com/:f:/s/PMPMotor/Enap8mtYae9Bg7wauYVyD8kBfsViOXC5z4mz2EgwxNg5zw?e=giutG4" TargetMode="External"/><Relationship Id="rId63" Type="http://schemas.openxmlformats.org/officeDocument/2006/relationships/hyperlink" Target="https://anionline.sharepoint.com/:f:/s/PMPMotor/Enhur-Cz6jhFnYdUPJ135UoBYWMXHA9q-KUkZu7rwTpwsg?e=lpTRUs" TargetMode="External"/><Relationship Id="rId84" Type="http://schemas.openxmlformats.org/officeDocument/2006/relationships/hyperlink" Target="https://anionline.sharepoint.com/:f:/s/PMPMotor/EvKwYqxqlj9JmpxVZtasAI8BPHugOM8NQd77zSs7UgpxTg?e=pzGf5u" TargetMode="External"/><Relationship Id="rId138" Type="http://schemas.openxmlformats.org/officeDocument/2006/relationships/hyperlink" Target="https://anionline.sharepoint.com/:f:/s/PMPMotor/Ej9nXakeJ_BJnYyOVnni3hcBFUB3FoJowY-McnpI5_wcmg?e=rCD70Y" TargetMode="External"/><Relationship Id="rId159" Type="http://schemas.openxmlformats.org/officeDocument/2006/relationships/hyperlink" Target="https://anionline.sharepoint.com/:f:/s/PMPMotor/Elf30ZYcJDRFvAuTPzbNLGQB277hwlcg4UQx-h32UHdlKw?e=V423nX" TargetMode="External"/><Relationship Id="rId170" Type="http://schemas.openxmlformats.org/officeDocument/2006/relationships/vmlDrawing" Target="../drawings/vmlDrawing4.vml"/><Relationship Id="rId107" Type="http://schemas.openxmlformats.org/officeDocument/2006/relationships/hyperlink" Target="https://anionline.sharepoint.com/:f:/s/PMPMotor/EsVm1NI7Xa9DsvA5MIPa8_YB8Tyw4tq6zH7H_TkOM2hCuQ?e=q7CqLf" TargetMode="External"/><Relationship Id="rId11" Type="http://schemas.openxmlformats.org/officeDocument/2006/relationships/hyperlink" Target="https://anionline.sharepoint.com/:f:/s/PMPMotor/Ej5_tlmyHgxKgYx4aguXw2UBnMoRCeeY5s9Lt8ZhQP6jXA?e=gDcMB3" TargetMode="External"/><Relationship Id="rId32" Type="http://schemas.openxmlformats.org/officeDocument/2006/relationships/hyperlink" Target="https://anionline.sharepoint.com/:f:/s/PMPMotor/Ehx-RLrsYxtFvEosvlznFCABn3uMAiynRui7VzU01ehvew?e=QG9tIO" TargetMode="External"/><Relationship Id="rId53" Type="http://schemas.openxmlformats.org/officeDocument/2006/relationships/hyperlink" Target="https://anionline.sharepoint.com/:f:/s/PMPMotor/EsoejupW8nRIvWB8n03t5ggBQl429BXCxjlu5fEZ-17G5w?e=MSMmJX" TargetMode="External"/><Relationship Id="rId74" Type="http://schemas.openxmlformats.org/officeDocument/2006/relationships/hyperlink" Target="https://anionline.sharepoint.com/:f:/s/PMPMotor/Em1BO54tY3dPses9scBMwWQBAJpeycX7iHVIa_i9Sljn1w?e=31iwsj" TargetMode="External"/><Relationship Id="rId128" Type="http://schemas.openxmlformats.org/officeDocument/2006/relationships/hyperlink" Target="https://anionline.sharepoint.com/:f:/s/PMPMotor/Ejp0jzfcY2VNq-u8ev-mtOYBnsXCNFSFYVuaCGd-Y5tRRQ?e=1MDerS" TargetMode="External"/><Relationship Id="rId149" Type="http://schemas.openxmlformats.org/officeDocument/2006/relationships/hyperlink" Target="https://anionline.sharepoint.com/:f:/s/PMPMotor/ErYJHAn-5j5GkNIMnNhWnwUBYDTlaYaUc23og2Uts06lHQ?e=wRxjzv" TargetMode="External"/><Relationship Id="rId5" Type="http://schemas.openxmlformats.org/officeDocument/2006/relationships/hyperlink" Target="https://anionline.sharepoint.com/:f:/s/PMPMotor/EnLrPRmdEC5OhDauFLI03S0BWqsPb714xxoNThV7-N8A-A?e=oXW0AG" TargetMode="External"/><Relationship Id="rId95" Type="http://schemas.openxmlformats.org/officeDocument/2006/relationships/hyperlink" Target="https://anionline.sharepoint.com/:f:/s/PMPMotor/Eu9PWJnrtgpCuviEJuElLOMBfZgWVZBBvOEqDv9qFhIauQ?e=3IAJuO" TargetMode="External"/><Relationship Id="rId160" Type="http://schemas.openxmlformats.org/officeDocument/2006/relationships/hyperlink" Target="https://anionline.sharepoint.com/:f:/s/PMPMotor/EpHL9FGqq-pCqCZxWz3g-vEBTVTPUvPqAacjNpz2OhkfxQ?e=mKoIdg" TargetMode="External"/><Relationship Id="rId22" Type="http://schemas.openxmlformats.org/officeDocument/2006/relationships/hyperlink" Target="https://anionline.sharepoint.com/:f:/s/PMPMotor/EpUxG4DAhYJIl8AkdZG093sB8lWvZxD7PKrPAeM7kG-MrQ?e=dE1UvV" TargetMode="External"/><Relationship Id="rId43" Type="http://schemas.openxmlformats.org/officeDocument/2006/relationships/hyperlink" Target="https://anionline.sharepoint.com/:f:/s/PMPMotor/EmDF-_9ARHRAmNwm-wEHZnEBWAnK9gE4dkKVC_XAvymrFQ?e=IbubDM" TargetMode="External"/><Relationship Id="rId64" Type="http://schemas.openxmlformats.org/officeDocument/2006/relationships/hyperlink" Target="https://anionline.sharepoint.com/:f:/s/PMPMotor/EqWfVuvWBgVMi5rcjC8FjW8BZhjKjC8G1m2WXQ7HpP3qYg?e=KyPOUy" TargetMode="External"/><Relationship Id="rId118" Type="http://schemas.openxmlformats.org/officeDocument/2006/relationships/hyperlink" Target="https://anionline.sharepoint.com/:f:/s/PMPMotor/EqxN5bjL0w1MmFpzrMCGmgoBnjRt4JzAMIb3S8nJ4ToChw?e=rU1Y8r" TargetMode="External"/><Relationship Id="rId139" Type="http://schemas.openxmlformats.org/officeDocument/2006/relationships/hyperlink" Target="https://anionline.sharepoint.com/:f:/s/PMPMotor/EtHJUJFbG0VBnHZToHv4G4gBZ1pTFio39K3z3ZHy5n5OCg?e=uId0jE" TargetMode="External"/><Relationship Id="rId85" Type="http://schemas.openxmlformats.org/officeDocument/2006/relationships/hyperlink" Target="https://anionline.sharepoint.com/:f:/s/PMPMotor/En5Jd4bwJltPgW9e8Njt5ysBHmCIcTrNf2-0K10UwUL7UA?e=WleRBk" TargetMode="External"/><Relationship Id="rId150" Type="http://schemas.openxmlformats.org/officeDocument/2006/relationships/hyperlink" Target="https://anionline.sharepoint.com/:f:/s/PMPMotor/EuxQMzBoBn5LnpxefF6cNEoBZLGuPOKCOS0lx-4R6iPFwQ?e=0Aulrg" TargetMode="External"/><Relationship Id="rId171" Type="http://schemas.openxmlformats.org/officeDocument/2006/relationships/table" Target="../tables/table4.xml"/><Relationship Id="rId12" Type="http://schemas.openxmlformats.org/officeDocument/2006/relationships/hyperlink" Target="https://anionline.sharepoint.com/:f:/s/PMPMotor/EnTeR1IfjAtPjJAdaNFmzIUB968j82BNH9vpN4Mfoay2Rg?e=wQOeKW" TargetMode="External"/><Relationship Id="rId33" Type="http://schemas.openxmlformats.org/officeDocument/2006/relationships/hyperlink" Target="https://anionline.sharepoint.com/:f:/s/PMPMotor/ErMX_nJTy8pOh3Qtqaw_iwcB5gDheEh_xAzwq7ZR15j_Wg?e=dOfBfL" TargetMode="External"/><Relationship Id="rId108" Type="http://schemas.openxmlformats.org/officeDocument/2006/relationships/hyperlink" Target="https://anionline.sharepoint.com/:f:/s/PMPMotor/EsyOymdZdwRCrW9TDAgkrN4B_Z7aqB7y9nvjnOBRz4n2eg?e=adUxCU" TargetMode="External"/><Relationship Id="rId129" Type="http://schemas.openxmlformats.org/officeDocument/2006/relationships/hyperlink" Target="https://anionline.sharepoint.com/:f:/s/PMPMotor/EhWAhGT5FLtOkzT7PwBgREIBAeSBoT49v-vfNnWYG7F0Ug?e=KzJQmc" TargetMode="External"/><Relationship Id="rId54" Type="http://schemas.openxmlformats.org/officeDocument/2006/relationships/hyperlink" Target="https://anionline.sharepoint.com/:f:/s/PMPMotor/EpiJRZBfi1FFovwZaUn1bLABuvx-cC2R20UCwc3Ti2VR4Q?e=tRJbg4" TargetMode="External"/><Relationship Id="rId70" Type="http://schemas.openxmlformats.org/officeDocument/2006/relationships/hyperlink" Target="https://anionline.sharepoint.com/:f:/s/PMPMotor/Epcn5baqLSRMpxgDTJzwkx0BkFteCjkohBGoNttpRLmO6w?e=6yWXm3" TargetMode="External"/><Relationship Id="rId75" Type="http://schemas.openxmlformats.org/officeDocument/2006/relationships/hyperlink" Target="https://anionline.sharepoint.com/:f:/s/PMPMotor/EoTf_dMHa5dJswSREK7aEq4BthQaupjioYohSai7GAnlQg?e=SKrKZ9" TargetMode="External"/><Relationship Id="rId91" Type="http://schemas.openxmlformats.org/officeDocument/2006/relationships/hyperlink" Target="https://anionline.sharepoint.com/:f:/s/PMPMotor/Et87fM0UjklIgOhaOSNef5kBkHkfKWACAOCwEDJI4dM5Ug?e=PkDO2Y" TargetMode="External"/><Relationship Id="rId96" Type="http://schemas.openxmlformats.org/officeDocument/2006/relationships/hyperlink" Target="https://anionline.sharepoint.com/:f:/s/PMPMotor/Eh99LeB9g-NHvt0qNIInZMgBKNDhYcKys-qWwW-OwaFhOA?e=pA4YEb" TargetMode="External"/><Relationship Id="rId140" Type="http://schemas.openxmlformats.org/officeDocument/2006/relationships/hyperlink" Target="https://anionline.sharepoint.com/:f:/s/PMPMotor/Eh7cR7GpueZGs4drwUswtiwBRY05EDdoKiJoF0241f7BAQ?e=IrnN5j" TargetMode="External"/><Relationship Id="rId145" Type="http://schemas.openxmlformats.org/officeDocument/2006/relationships/hyperlink" Target="https://anionline.sharepoint.com/:f:/s/PMPMotor/EmsD2oNyShFHm1uktpJ-4skBYhvAxDi9KJkLLOYANVS_wg?e=dAm2it" TargetMode="External"/><Relationship Id="rId161" Type="http://schemas.openxmlformats.org/officeDocument/2006/relationships/hyperlink" Target="https://anionline.sharepoint.com/:f:/s/PMPMotor/EngLPHu3xXtFiHszffLeocIBXudv0kAE4qSFnyP4gubMEg?e=zEmW4f" TargetMode="External"/><Relationship Id="rId166" Type="http://schemas.openxmlformats.org/officeDocument/2006/relationships/hyperlink" Target="https://anionline.sharepoint.com/:f:/s/PMPMotor/EmJCCAjP0wFAlc1v7hqJpQ8BZb8xTAEDXahf4c6l57YnFw?e=aDlZ24" TargetMode="External"/><Relationship Id="rId1" Type="http://schemas.openxmlformats.org/officeDocument/2006/relationships/hyperlink" Target="https://anionline.sharepoint.com/:f:/s/PMPMotor/EtdL5BC6D9dPlPRcD40Mdd0Bq5QcRsHFna71C0wNuFD9dQ?e=wL68Bg" TargetMode="External"/><Relationship Id="rId6" Type="http://schemas.openxmlformats.org/officeDocument/2006/relationships/hyperlink" Target="https://anionline.sharepoint.com/:f:/s/PMPMotor/EkyYqR84ApdBmifUU4176UQB4X6rqcjIgREvnrwPAz8C8g?e=1uKhOd" TargetMode="External"/><Relationship Id="rId23" Type="http://schemas.openxmlformats.org/officeDocument/2006/relationships/hyperlink" Target="https://anionline.sharepoint.com/:f:/s/PMPMotor/Eic72vbiQhpCuJn8J4awCqIBsTXrVlw1OCV4PmXtsXFPTw?e=6V7zyx" TargetMode="External"/><Relationship Id="rId28" Type="http://schemas.openxmlformats.org/officeDocument/2006/relationships/hyperlink" Target="https://anionline.sharepoint.com/:f:/s/PMPMotor/EuDyedVVf9xEkrrfqztmH_cBrsVHAI1lIEUbPfu426jQ1A?e=3BBad4" TargetMode="External"/><Relationship Id="rId49" Type="http://schemas.openxmlformats.org/officeDocument/2006/relationships/hyperlink" Target="https://anionline.sharepoint.com/:f:/s/PMPMotor/EgL4Qts5U75BpyCu69bnWGcB1st1lXgF0LG3ga_RTSVJOw?e=8LkmNK" TargetMode="External"/><Relationship Id="rId114" Type="http://schemas.openxmlformats.org/officeDocument/2006/relationships/hyperlink" Target="https://anionline.sharepoint.com/:f:/s/PMPMotor/Eog38mLNvWtHpIEH8vSLps0BmnYO3ImNnINGc5Fdo3CMQw?e=6wxBPR" TargetMode="External"/><Relationship Id="rId119" Type="http://schemas.openxmlformats.org/officeDocument/2006/relationships/hyperlink" Target="https://anionline.sharepoint.com/:f:/s/PMPMotor/EqWBUSXf_WZHuI0EzCYAABIBPXokUE9GsyWeDt-h7odVJQ?e=TMGSd9" TargetMode="External"/><Relationship Id="rId44" Type="http://schemas.openxmlformats.org/officeDocument/2006/relationships/hyperlink" Target="https://anionline.sharepoint.com/:f:/s/PMPMotor/Eh8XWTypHdpFhcNKoC-odlMBxNhX8OagTxw8TR4vOf_Q2Q?e=kyn20G" TargetMode="External"/><Relationship Id="rId60" Type="http://schemas.openxmlformats.org/officeDocument/2006/relationships/hyperlink" Target="https://anionline.sharepoint.com/:f:/s/PMPMotor/EnlvnB5M7QBMuWsbqifcEDUB2tU0S1ggtY8JAdj27UgG5A?e=vIUIBX" TargetMode="External"/><Relationship Id="rId65" Type="http://schemas.openxmlformats.org/officeDocument/2006/relationships/hyperlink" Target="https://anionline.sharepoint.com/:f:/s/PMPMotor/El3N3dpfYT1OiLRtWIuTZ54BVtIkw4Z74qINla6lzfU7eQ?e=8E2Iec" TargetMode="External"/><Relationship Id="rId81" Type="http://schemas.openxmlformats.org/officeDocument/2006/relationships/hyperlink" Target="https://anionline.sharepoint.com/:f:/s/PMPMotor/EmbTd3o4hIJDl6Yy94H7OCYB5Kq9h3dMFrr9F4uVUJrk_w?e=5qH4Z7" TargetMode="External"/><Relationship Id="rId86" Type="http://schemas.openxmlformats.org/officeDocument/2006/relationships/hyperlink" Target="https://anionline.sharepoint.com/:f:/s/PMPMotor/EgvdxEz3iGpDsKG9fiYLDnMBUxW26kO9WwQhuMPPksZbuA?e=8bChWO" TargetMode="External"/><Relationship Id="rId130" Type="http://schemas.openxmlformats.org/officeDocument/2006/relationships/hyperlink" Target="https://anionline.sharepoint.com/:f:/s/PMPMotor/EnqIMAeYxkpOuv0DhO3EALABmQYuo41cTfJx1Ayrsj21TQ?e=N6XZG0" TargetMode="External"/><Relationship Id="rId135" Type="http://schemas.openxmlformats.org/officeDocument/2006/relationships/hyperlink" Target="https://anionline.sharepoint.com/:f:/s/PMPMotor/Eib-eYrhy4pNqEnzwcrj1aIBesREUVFin0RsUjPqqk8r8w?e=HvGs7Y" TargetMode="External"/><Relationship Id="rId151" Type="http://schemas.openxmlformats.org/officeDocument/2006/relationships/hyperlink" Target="https://anionline.sharepoint.com/:f:/s/PMPMotor/EuALsMBuYLBOm18Qwv0N1F8B8TjT12S1tQr4TgNsnCZ_hw?e=2uBaSe" TargetMode="External"/><Relationship Id="rId156" Type="http://schemas.openxmlformats.org/officeDocument/2006/relationships/hyperlink" Target="https://anionline.sharepoint.com/:f:/s/PMPMotor/Ev1rI15yL05MjBGmdFT_BL4BeZvxW4JE6lsOItwkXZvxQQ?e=Ugiibc" TargetMode="External"/><Relationship Id="rId172" Type="http://schemas.openxmlformats.org/officeDocument/2006/relationships/comments" Target="../comments4.xml"/><Relationship Id="rId13" Type="http://schemas.openxmlformats.org/officeDocument/2006/relationships/hyperlink" Target="https://anionline.sharepoint.com/:f:/s/PMPMotor/EqD1cdVGUfNGqQeL8Uxk2xUBT0AYN3DkbNf5r69i0Ic9LQ?e=Om8PVE" TargetMode="External"/><Relationship Id="rId18" Type="http://schemas.openxmlformats.org/officeDocument/2006/relationships/hyperlink" Target="https://anionline.sharepoint.com/:f:/s/PMPMotor/EjaaRmNVzCBJs7w8ezUC-9QBvtTywPSU225KgKT1JW3ssQ?e=Izk6JD" TargetMode="External"/><Relationship Id="rId39" Type="http://schemas.openxmlformats.org/officeDocument/2006/relationships/hyperlink" Target="https://anionline.sharepoint.com/:f:/s/PMPMotor/EkBDZ3rkRARHpm9fr9ClmvABPImCSkB6cm6tmWXg-67nzA?e=OZ8Yqi" TargetMode="External"/><Relationship Id="rId109" Type="http://schemas.openxmlformats.org/officeDocument/2006/relationships/hyperlink" Target="https://anionline.sharepoint.com/:f:/s/PMPMotor/EladSLf7oVlMg2s2HbDHZFoBGKKFZWo4tfCYjlsABhLLSA?e=6tcl7d" TargetMode="External"/><Relationship Id="rId34" Type="http://schemas.openxmlformats.org/officeDocument/2006/relationships/hyperlink" Target="https://anionline.sharepoint.com/:f:/s/PMPMotor/EjtGAQwvLftCrZAluaH-OjYBZM-IcJYQP1GwGIf1X7bOkw?e=UTvaSh" TargetMode="External"/><Relationship Id="rId50" Type="http://schemas.openxmlformats.org/officeDocument/2006/relationships/hyperlink" Target="https://anionline.sharepoint.com/:f:/s/PMPMotor/EqQKCPzbrNNCuKGe8RC4XPMBqlNcPJ2Uq3y2K5snY4lUEQ?e=eHOlcf" TargetMode="External"/><Relationship Id="rId55" Type="http://schemas.openxmlformats.org/officeDocument/2006/relationships/hyperlink" Target="https://anionline.sharepoint.com/:f:/s/PMPMotor/EifzQUmGMexGqUejEIZM7M8BwZ5um3G6hTEgiNB7_Vzuug?e=VUxYke" TargetMode="External"/><Relationship Id="rId76" Type="http://schemas.openxmlformats.org/officeDocument/2006/relationships/hyperlink" Target="https://anionline.sharepoint.com/:f:/s/PMPMotor/EvI1m3xHH6FCmoPGCp8jGpIBN-Kmag_QlhnwC9PvUxKvKQ?e=2QalPd" TargetMode="External"/><Relationship Id="rId97" Type="http://schemas.openxmlformats.org/officeDocument/2006/relationships/hyperlink" Target="https://anionline.sharepoint.com/:f:/s/PMPMotor/ElMoD-_8FntCjlepPAT_vb0BvStgy1Ll5BmhUk6IUf7ESA?e=cFrkH8" TargetMode="External"/><Relationship Id="rId104" Type="http://schemas.openxmlformats.org/officeDocument/2006/relationships/hyperlink" Target="https://anionline.sharepoint.com/:f:/s/PMPMotor/EkSIOZJiHo5HhOTpWK7T6IgBAKMjdXRfPL2SkCnmkFBzXg?e=8MIEwT" TargetMode="External"/><Relationship Id="rId120" Type="http://schemas.openxmlformats.org/officeDocument/2006/relationships/hyperlink" Target="https://anionline.sharepoint.com/:f:/s/PMPMotor/EgTF8MIV3WNPvhasxGzBlscB9HdCe7wIU3XxguwMkotrRw?e=VvpWSj" TargetMode="External"/><Relationship Id="rId125" Type="http://schemas.openxmlformats.org/officeDocument/2006/relationships/hyperlink" Target="https://anionline.sharepoint.com/:f:/s/PMPMotor/Eq1bkPHEl_pNgTEBm28RBFkBYNW0iaXvXqncgMyrLRWlsQ?e=CovzQA" TargetMode="External"/><Relationship Id="rId141" Type="http://schemas.openxmlformats.org/officeDocument/2006/relationships/hyperlink" Target="https://anionline.sharepoint.com/:f:/s/PMPMotor/EmYI_pvTTvtDgfW79pQ_j0wBJve3JGbcA0ES2ft8OFD_cw?e=GmPs14" TargetMode="External"/><Relationship Id="rId146" Type="http://schemas.openxmlformats.org/officeDocument/2006/relationships/hyperlink" Target="https://anionline.sharepoint.com/:f:/s/PMPMotor/EmrRdLLsShhIlj80oaUrQHQBjm7pHlPlB9K91pWVbSNUSQ?e=hZDWMK" TargetMode="External"/><Relationship Id="rId167" Type="http://schemas.openxmlformats.org/officeDocument/2006/relationships/hyperlink" Target="https://anionline.sharepoint.com/:f:/s/PMPMotor/ErbOLVn0FsVEnoMUvt_IOzsBLheesfw4w8r0Dypp0j7yQA?e=qZfyFg" TargetMode="External"/><Relationship Id="rId7" Type="http://schemas.openxmlformats.org/officeDocument/2006/relationships/hyperlink" Target="https://anionline.sharepoint.com/:f:/s/PMPMotor/EiMzWFmUA_5NqpfYRk1u8m4BfYs7jI0H4AmdyNoA4KR0Fg?e=0hr9fT" TargetMode="External"/><Relationship Id="rId71" Type="http://schemas.openxmlformats.org/officeDocument/2006/relationships/hyperlink" Target="https://anionline.sharepoint.com/:f:/s/PMPMotor/Eu6wzcTUMbBPuSPeDK3duDUB-kpwRtfi6ePTWcD7Bn_WcQ?e=5U4haj" TargetMode="External"/><Relationship Id="rId92" Type="http://schemas.openxmlformats.org/officeDocument/2006/relationships/hyperlink" Target="https://anionline.sharepoint.com/:f:/s/PMPMotor/EnIaIauP6alDjoejShuR6s8B-0M_axAAYnEm2pBA3RV3XA?e=dq0k0h" TargetMode="External"/><Relationship Id="rId162" Type="http://schemas.openxmlformats.org/officeDocument/2006/relationships/hyperlink" Target="https://anionline.sharepoint.com/:f:/s/PMPMotor/EsoYhW782S5Bk9Dky3yzp5gBUGIxsC66y0r8BhqXz9DfoA?e=scUrn0" TargetMode="External"/><Relationship Id="rId2" Type="http://schemas.openxmlformats.org/officeDocument/2006/relationships/hyperlink" Target="https://anionline.sharepoint.com/:f:/s/PMPMotor/EghOuWDIefxNrXLPWI1qqPwB_X7Cdz_9xdwpePu4oQhPvg?e=80A1Uf" TargetMode="External"/><Relationship Id="rId29" Type="http://schemas.openxmlformats.org/officeDocument/2006/relationships/hyperlink" Target="https://anionline.sharepoint.com/:f:/s/PMPMotor/EqCuflo1kTVCgLSWUP8vVhkBV3ejOlJ3dsD2B2rP4iyJuQ?e=RzBxB9" TargetMode="External"/><Relationship Id="rId24" Type="http://schemas.openxmlformats.org/officeDocument/2006/relationships/hyperlink" Target="https://anionline.sharepoint.com/:f:/s/PMPMotor/Emiu_ZlotgROgcigNu65vloBC1Zsu2V_nKhKkTCFkGp5qQ?e=K6eR2T" TargetMode="External"/><Relationship Id="rId40" Type="http://schemas.openxmlformats.org/officeDocument/2006/relationships/hyperlink" Target="https://anionline.sharepoint.com/:f:/s/PMPMotor/Er5Bru6LDw9KljW0ziXUcfQB7qNKYQyHg61bT31ySyO9GA?e=vNuOEz" TargetMode="External"/><Relationship Id="rId45" Type="http://schemas.openxmlformats.org/officeDocument/2006/relationships/hyperlink" Target="https://anionline.sharepoint.com/:f:/s/PMPMotor/EmGEzgkppqRPnmgMhsP4FM8By4MHQdV8GMXSNqhgnEamaA?e=vpNBGM" TargetMode="External"/><Relationship Id="rId66" Type="http://schemas.openxmlformats.org/officeDocument/2006/relationships/hyperlink" Target="https://anionline.sharepoint.com/:f:/s/PMPMotor/EruG0WCcNIRIt6SF1GU7JgsBj6ioycajdhHTEFImJSPWuw?e=zeHucK" TargetMode="External"/><Relationship Id="rId87" Type="http://schemas.openxmlformats.org/officeDocument/2006/relationships/hyperlink" Target="https://anionline.sharepoint.com/:f:/s/PMPMotor/EpqHxQaEudFFg1Y0SUZiNHEBgwxGFdDdiyJAQv_-62cUJQ?e=2ulg9d" TargetMode="External"/><Relationship Id="rId110" Type="http://schemas.openxmlformats.org/officeDocument/2006/relationships/hyperlink" Target="https://anionline.sharepoint.com/:f:/s/PMPMotor/EteSqvgZ8o9NrDp0Rj0OE9kB9aiV5ohT6Nuh1g8KbwlkVQ?e=bfMyjO" TargetMode="External"/><Relationship Id="rId115" Type="http://schemas.openxmlformats.org/officeDocument/2006/relationships/hyperlink" Target="https://anionline.sharepoint.com/:f:/s/PMPMotor/EoCgDyhM_nVNuDebhw__DvwBOQ5LNSmGqPLkkOQq4ABkLA?e=Q8t93V" TargetMode="External"/><Relationship Id="rId131" Type="http://schemas.openxmlformats.org/officeDocument/2006/relationships/hyperlink" Target="https://anionline.sharepoint.com/:f:/s/PMPMotor/EtIocGKv9zpFs5VczyUMyv4BObEcXmrJgQaeHzhV1Z0sKA?e=wm8THO" TargetMode="External"/><Relationship Id="rId136" Type="http://schemas.openxmlformats.org/officeDocument/2006/relationships/hyperlink" Target="https://anionline.sharepoint.com/:f:/s/PMPMotor/Ev7HUGZLnYZJn-NGT61aTGsBvh8yW3ddpjyOHFcJDLIASw?e=K9KZFX" TargetMode="External"/><Relationship Id="rId157" Type="http://schemas.openxmlformats.org/officeDocument/2006/relationships/hyperlink" Target="https://anionline.sharepoint.com/:f:/s/PMPMotor/EjelJkj-E31Pufl1NJWEZlQBvlwe64MZ2jiNK1XujK_PPw?e=h0s0yj" TargetMode="External"/><Relationship Id="rId61" Type="http://schemas.openxmlformats.org/officeDocument/2006/relationships/hyperlink" Target="https://anionline.sharepoint.com/:f:/s/PMPMotor/EsLyiw1d0YlLnVUlN3oxiPQBkf3offMZ91OoxEdXgcDJSA?e=Od0rde" TargetMode="External"/><Relationship Id="rId82" Type="http://schemas.openxmlformats.org/officeDocument/2006/relationships/hyperlink" Target="https://anionline.sharepoint.com/:f:/s/PMPMotor/El53_wIKBm5BnaATG9cfTSkBpvgUwujXPNHA4khFaFgTUg?e=o7akZj" TargetMode="External"/><Relationship Id="rId152" Type="http://schemas.openxmlformats.org/officeDocument/2006/relationships/hyperlink" Target="https://anionline.sharepoint.com/:f:/s/PMPMotor/Eo06oI-NbjVCmENgKK95JWIB_vyn-nWhObAw1wEB3A7F9g?e=GG1XBs" TargetMode="External"/><Relationship Id="rId19" Type="http://schemas.openxmlformats.org/officeDocument/2006/relationships/hyperlink" Target="https://anionline.sharepoint.com/:f:/s/PMPMotor/Em-dXTMsVMhKhqPltllNbyIBcqGtmoZComwi-GkfAGiIgw?e=X0WkD5" TargetMode="External"/><Relationship Id="rId14" Type="http://schemas.openxmlformats.org/officeDocument/2006/relationships/hyperlink" Target="https://anionline.sharepoint.com/:f:/s/PMPMotor/Ej0I4huDHdlOoyVf8FlKPlcBj2sk0JUkJOqk6Yh8F59yjw?e=VpBwg9" TargetMode="External"/><Relationship Id="rId30" Type="http://schemas.openxmlformats.org/officeDocument/2006/relationships/hyperlink" Target="https://anionline.sharepoint.com/:f:/s/PMPMotor/EgEX9fV0XUpJr2fG0pZl-oQBY21FxYEcowgfsnt7tdvt_g?e=BCOfNJ" TargetMode="External"/><Relationship Id="rId35" Type="http://schemas.openxmlformats.org/officeDocument/2006/relationships/hyperlink" Target="https://anionline.sharepoint.com/:f:/s/PMPMotor/EqUNTvNOC1lNoCsDbm-EWgkBWhQNzEHjli29P7WlTzao1w?e=YzEDl7" TargetMode="External"/><Relationship Id="rId56" Type="http://schemas.openxmlformats.org/officeDocument/2006/relationships/hyperlink" Target="https://anionline.sharepoint.com/:f:/s/PMPMotor/EmuHFKd7t3hArJq4jhgb2GQBVtNaDelk_7ohBJPYtXySIA?e=AmZ7c1" TargetMode="External"/><Relationship Id="rId77" Type="http://schemas.openxmlformats.org/officeDocument/2006/relationships/hyperlink" Target="https://anionline.sharepoint.com/:f:/s/PMPMotor/Ery4W0gTfZpHm13ylEhNhWsBli17ffRrXvUgejdGlEracw?e=bKckRl" TargetMode="External"/><Relationship Id="rId100" Type="http://schemas.openxmlformats.org/officeDocument/2006/relationships/hyperlink" Target="https://anionline.sharepoint.com/:f:/s/PMPMotor/ElEwA2VREO5Bl_lweERlX6oBa6aCz6p_0la4kQNwymbOqA?e=y6fOly" TargetMode="External"/><Relationship Id="rId105" Type="http://schemas.openxmlformats.org/officeDocument/2006/relationships/hyperlink" Target="https://anionline.sharepoint.com/:f:/s/PMPMotor/EoSfYhfJq7BHhYCWCDJfxogB-IQhIvf2P80frdgWLrIwnA?e=1Fbkqn" TargetMode="External"/><Relationship Id="rId126" Type="http://schemas.openxmlformats.org/officeDocument/2006/relationships/hyperlink" Target="https://anionline.sharepoint.com/:f:/s/PMPMotor/Esb4GhgfDzVKj7_CSeQX2HcBQ4bqQTw3LGE7xrhCHvJqdQ?e=tfDok4" TargetMode="External"/><Relationship Id="rId147" Type="http://schemas.openxmlformats.org/officeDocument/2006/relationships/hyperlink" Target="https://anionline.sharepoint.com/:f:/s/PMPMotor/ElpoUdOySWhOoVeHn8NVjnIBiryX_sqWX0PCSqOFepZdqA?e=o2WV8p" TargetMode="External"/><Relationship Id="rId168" Type="http://schemas.openxmlformats.org/officeDocument/2006/relationships/hyperlink" Target="https://anionline.sharepoint.com/:f:/s/PMPMotor/Eux93PHFRqVFvLz6hi6RFy4B0hwjmuUeuJiKslL7ciiEdw?e=JWLTrJ" TargetMode="External"/><Relationship Id="rId8" Type="http://schemas.openxmlformats.org/officeDocument/2006/relationships/hyperlink" Target="https://anionline.sharepoint.com/:f:/s/PMPMotor/EnP5f8VsLt5FiWJSvAb3LJcB2BoFJdYUmAJg4183h-29iw?e=ydHBWB" TargetMode="External"/><Relationship Id="rId51" Type="http://schemas.openxmlformats.org/officeDocument/2006/relationships/hyperlink" Target="https://anionline.sharepoint.com/:f:/s/PMPMotor/EkSo2HAbPzpAhwy8yGuGfTwBewCmviCFGvgI-1XWhvl-5w?e=4IAp3h" TargetMode="External"/><Relationship Id="rId72" Type="http://schemas.openxmlformats.org/officeDocument/2006/relationships/hyperlink" Target="https://anionline.sharepoint.com/:f:/s/PMPMotor/EuVKxf8vhAVBuTDDtlDiHcIBC0tpls0GLWm2soR0RED63Q?e=G1g2f9" TargetMode="External"/><Relationship Id="rId93" Type="http://schemas.openxmlformats.org/officeDocument/2006/relationships/hyperlink" Target="https://anionline.sharepoint.com/:f:/s/PMPMotor/EqVcnMSk6DFGvZgeS0b1KdEBP_RLCZNGGIt4URDCrGTXng?e=fEutRK" TargetMode="External"/><Relationship Id="rId98" Type="http://schemas.openxmlformats.org/officeDocument/2006/relationships/hyperlink" Target="https://anionline.sharepoint.com/:f:/s/PMPMotor/EmorLCkl3FRJrpsXYUIWaXwB79qvzCezz13mxzDiK3r3mQ?e=8CvZAk" TargetMode="External"/><Relationship Id="rId121" Type="http://schemas.openxmlformats.org/officeDocument/2006/relationships/hyperlink" Target="https://anionline.sharepoint.com/:f:/s/PMPMotor/En41zEFUlxtEhgNENh6E6cUBGzk1P9J7lBwUdxvrUvOzrA?e=iMpAgH" TargetMode="External"/><Relationship Id="rId142" Type="http://schemas.openxmlformats.org/officeDocument/2006/relationships/hyperlink" Target="https://anionline.sharepoint.com/:f:/s/PMPMotor/EuwoJcV9SCRAiSaShh2VlSQBRzYzc1Y32miyuqV6e1Gmbw?e=7SSf3Q" TargetMode="External"/><Relationship Id="rId163" Type="http://schemas.openxmlformats.org/officeDocument/2006/relationships/hyperlink" Target="https://anionline.sharepoint.com/:f:/s/PMPMotor/Emvm_R8ifZVHls5GhACjhmgBASY8ELwst1vUlPU0wYDs5g?e=p8RjxY" TargetMode="External"/><Relationship Id="rId3" Type="http://schemas.openxmlformats.org/officeDocument/2006/relationships/hyperlink" Target="https://anionline.sharepoint.com/:f:/s/PMPMotor/EgnUIUZT22BHkRwH7DxTC_8Bf4L_o2UEK7hecKgGpu4YSg?e=SRcQuG" TargetMode="External"/><Relationship Id="rId25" Type="http://schemas.openxmlformats.org/officeDocument/2006/relationships/hyperlink" Target="https://anionline.sharepoint.com/:f:/s/PMPMotor/EvRqqmFjoDxHn9z5CAh4L9IB7yUPD5Lwj8V-PGKtZkSwSQ?e=Khpogj" TargetMode="External"/><Relationship Id="rId46" Type="http://schemas.openxmlformats.org/officeDocument/2006/relationships/hyperlink" Target="https://anionline.sharepoint.com/:f:/s/PMPMotor/EjIQVTVNlbdFlqqi_LlsyBEBvcqCotxo4xHVBvTXSzmpXg?e=1A0dv5" TargetMode="External"/><Relationship Id="rId67" Type="http://schemas.openxmlformats.org/officeDocument/2006/relationships/hyperlink" Target="https://anionline.sharepoint.com/:f:/s/PMPMotor/EhufDMbzx6BHtn4ZNUEQUsMBTy2WxBIWaEq3czAtulmf5A?e=C7eQqd" TargetMode="External"/><Relationship Id="rId116" Type="http://schemas.openxmlformats.org/officeDocument/2006/relationships/hyperlink" Target="https://anionline.sharepoint.com/:f:/s/PMPMotor/EpUeMAxmewVFpIpCdl4vx3oBj4wad8dUaBnUfXeRxzHXiQ?e=gbdcWX" TargetMode="External"/><Relationship Id="rId137" Type="http://schemas.openxmlformats.org/officeDocument/2006/relationships/hyperlink" Target="https://anionline.sharepoint.com/:f:/s/PMPMotor/EsRwzj8kOKhPusZY-fKBoJYBwObzGVTv8kafNHicV6_HGQ?e=LmficY" TargetMode="External"/><Relationship Id="rId158" Type="http://schemas.openxmlformats.org/officeDocument/2006/relationships/hyperlink" Target="https://anionline.sharepoint.com/:f:/s/PMPMotor/Elb3m1NzspJMlJRocDEmZUMBaZvYQbRg4BiBv9V1vnmytg?e=Ab4Sml" TargetMode="External"/><Relationship Id="rId20" Type="http://schemas.openxmlformats.org/officeDocument/2006/relationships/hyperlink" Target="https://anionline.sharepoint.com/:f:/s/PMPMotor/EjbPzZsB0SxNj1DrzNfAG1MBdWwt2lZUjZCxI2nDpDZTww?e=8Vak1B" TargetMode="External"/><Relationship Id="rId41" Type="http://schemas.openxmlformats.org/officeDocument/2006/relationships/hyperlink" Target="https://anionline.sharepoint.com/:f:/s/PMPMotor/ErXLZe2u6xhEm6rbTX0D6G4BqNEVCBjIaLJH9SE5_D_u1w?e=eSRiXj" TargetMode="External"/><Relationship Id="rId62" Type="http://schemas.openxmlformats.org/officeDocument/2006/relationships/hyperlink" Target="https://anionline.sharepoint.com/:f:/s/PMPMotor/EsN_U9Ahg2NGhQC3ELv72rIBJGhZCVgB42Ddi4lqgwQICw?e=9zFqLy" TargetMode="External"/><Relationship Id="rId83" Type="http://schemas.openxmlformats.org/officeDocument/2006/relationships/hyperlink" Target="https://anionline.sharepoint.com/:f:/s/PMPMotor/Epa6Hhutdx1Ilm3vrhjPlEkBPopDJjYe8qWypF_oWZX8Vw?e=CtBkqM" TargetMode="External"/><Relationship Id="rId88" Type="http://schemas.openxmlformats.org/officeDocument/2006/relationships/hyperlink" Target="https://anionline.sharepoint.com/:f:/s/PMPMotor/EhRME98vW9hJh0Y-ZfmSa9kB6BCva5WZDE4LlvUnfB0Llg?e=utq9rW" TargetMode="External"/><Relationship Id="rId111" Type="http://schemas.openxmlformats.org/officeDocument/2006/relationships/hyperlink" Target="https://anionline.sharepoint.com/:f:/s/PMPMotor/Et6qKx_VYwxLiOqT-mK-ZAYBRn2XIrRIfGSbKOl9ERDt7g?e=Bnf5Iw" TargetMode="External"/><Relationship Id="rId132" Type="http://schemas.openxmlformats.org/officeDocument/2006/relationships/hyperlink" Target="https://anionline.sharepoint.com/:f:/s/PMPMotor/EoLYDzEYCTJNrVLO-j1MkF0Bc2GIvjjplvzpRWdudloDrA?e=8faXcW" TargetMode="External"/><Relationship Id="rId153" Type="http://schemas.openxmlformats.org/officeDocument/2006/relationships/hyperlink" Target="https://anionline.sharepoint.com/:f:/s/PMPMotor/EnF3bkPP3GhBk1u-OLz5lMcBG2xVtQcMrWAKeBay4Goh5w?e=7aaYpM" TargetMode="External"/><Relationship Id="rId15" Type="http://schemas.openxmlformats.org/officeDocument/2006/relationships/hyperlink" Target="https://anionline.sharepoint.com/:f:/s/PMPMotor/EsVOf_qbgwpOvci-S82asUsBxUj7JzWcdZCZpUZX94iqUQ?e=sFyVXj" TargetMode="External"/><Relationship Id="rId36" Type="http://schemas.openxmlformats.org/officeDocument/2006/relationships/hyperlink" Target="https://anionline.sharepoint.com/:f:/s/PMPMotor/EsdBEdnWqK5Krui-ZHEteEIBi-sJnBmJXcd379XBZzvMBQ?e=Hd5TYm" TargetMode="External"/><Relationship Id="rId57" Type="http://schemas.openxmlformats.org/officeDocument/2006/relationships/hyperlink" Target="https://anionline.sharepoint.com/:f:/s/PMPMotor/EiZta_XFQ9RFhj3-DaOuG3sBZQxHTwbAwT2CxX3COWg8tg?e=mU74Vr" TargetMode="External"/><Relationship Id="rId106" Type="http://schemas.openxmlformats.org/officeDocument/2006/relationships/hyperlink" Target="https://anionline.sharepoint.com/:f:/s/PMPMotor/EsJOfiV-9vRNgFJnlaU7tKYBco_Zsxe4tAyjLY5W914BMw?e=KlTlws" TargetMode="External"/><Relationship Id="rId127" Type="http://schemas.openxmlformats.org/officeDocument/2006/relationships/hyperlink" Target="https://anionline.sharepoint.com/:f:/s/PMPMotor/EiYvyzTSzYFHnMVaU1PNeAoB4Cfh0FiER16DhBcF92N2lA?e=GRA4jk" TargetMode="External"/><Relationship Id="rId10" Type="http://schemas.openxmlformats.org/officeDocument/2006/relationships/hyperlink" Target="https://anionline.sharepoint.com/:f:/s/PMPMotor/EiBNhDoUPCdMjlgxIyZQwusBlPJByijbTUD-8xMw-doa6Q?e=5x9p5V" TargetMode="External"/><Relationship Id="rId31" Type="http://schemas.openxmlformats.org/officeDocument/2006/relationships/hyperlink" Target="https://anionline.sharepoint.com/:f:/s/PMPMotor/Elt99qcdnldPp4AGRwBwgNAB9gHREfq8CezFsVtXQiCsWA?e=NMkoH1" TargetMode="External"/><Relationship Id="rId52" Type="http://schemas.openxmlformats.org/officeDocument/2006/relationships/hyperlink" Target="https://anionline.sharepoint.com/:f:/s/PMPMotor/EixV4fZIjTlHpZEk6ZO2BlEBhlqgNgcwkJP8f8G72e-dmQ?e=Xm8kh4" TargetMode="External"/><Relationship Id="rId73" Type="http://schemas.openxmlformats.org/officeDocument/2006/relationships/hyperlink" Target="https://anionline.sharepoint.com/:f:/s/PMPMotor/El9gsIq-PcRIr7Z2PeXBMuUBfUsrqcxmVF5fabIaYKiwEg?e=0UNKC7" TargetMode="External"/><Relationship Id="rId78" Type="http://schemas.openxmlformats.org/officeDocument/2006/relationships/hyperlink" Target="https://anionline.sharepoint.com/:f:/s/PMPMotor/Eq6vZxEPwKZFn5pEo0CWxQkB_nzNoU4YLRRenyU48YGSXg?e=zU9GMd" TargetMode="External"/><Relationship Id="rId94" Type="http://schemas.openxmlformats.org/officeDocument/2006/relationships/hyperlink" Target="https://anionline.sharepoint.com/:f:/s/PMPMotor/Ek312l0JY8RKtQUFPHhIyX4BIrrHvgEUl2Hbjw_c6xaEKQ?e=I11oIH" TargetMode="External"/><Relationship Id="rId99" Type="http://schemas.openxmlformats.org/officeDocument/2006/relationships/hyperlink" Target="https://anionline.sharepoint.com/:f:/s/PMPMotor/EoOJ7YCSQupCmNkrc4JqNykBGV6_uLnDK8n_jFeD6NV-Bg?e=n6brMw" TargetMode="External"/><Relationship Id="rId101" Type="http://schemas.openxmlformats.org/officeDocument/2006/relationships/hyperlink" Target="https://anionline.sharepoint.com/:f:/s/PMPMotor/EpoHIZPgTKlEoOCRay-a3xQBguhiUTjX1WQ5bvhiCQH6mg?e=9Vettr" TargetMode="External"/><Relationship Id="rId122" Type="http://schemas.openxmlformats.org/officeDocument/2006/relationships/hyperlink" Target="https://anionline.sharepoint.com/:f:/s/PMPMotor/EpGJQ9TKEA9GodebnknSYAsB-UQjFFTurZkqujQBvsfAsw?e=DaJnY3" TargetMode="External"/><Relationship Id="rId143" Type="http://schemas.openxmlformats.org/officeDocument/2006/relationships/hyperlink" Target="https://anionline.sharepoint.com/:f:/s/PMPMotor/EsOfoCAkGJVDlGM-ctag1WcBoh4nHrbW-QqJqy9ruRXXyA?e=YYAhqy" TargetMode="External"/><Relationship Id="rId148" Type="http://schemas.openxmlformats.org/officeDocument/2006/relationships/hyperlink" Target="https://anionline.sharepoint.com/:f:/s/PMPMotor/Eq_USj7EkUJLgffuJs5iQ2sB-k66xqdNZPTivfH9O3aILQ?e=Dn8ehs" TargetMode="External"/><Relationship Id="rId164" Type="http://schemas.openxmlformats.org/officeDocument/2006/relationships/hyperlink" Target="https://anionline.sharepoint.com/:f:/s/PMPMotor/EiguDbn1Lb5KjRrbRj71UtsB5_KOW2y9RsAyq8sOVH2NYA?e=t2nrey" TargetMode="External"/><Relationship Id="rId169" Type="http://schemas.openxmlformats.org/officeDocument/2006/relationships/printerSettings" Target="../printerSettings/printerSettings5.bin"/><Relationship Id="rId4" Type="http://schemas.openxmlformats.org/officeDocument/2006/relationships/hyperlink" Target="https://anionline.sharepoint.com/:f:/s/PMPMotor/EqT6im7VuL1PjZ3bunO-VKcBTDG08gGAyuYQEcxfZxwd_w?e=uNzT0o" TargetMode="External"/><Relationship Id="rId9" Type="http://schemas.openxmlformats.org/officeDocument/2006/relationships/hyperlink" Target="https://anionline.sharepoint.com/:f:/s/PMPMotor/EjUk8FEGrE5JmG6Zr32OElYBsaKnkIU98yvOMyYL1O9fAQ?e=eJTTNm" TargetMode="External"/><Relationship Id="rId26" Type="http://schemas.openxmlformats.org/officeDocument/2006/relationships/hyperlink" Target="https://anionline.sharepoint.com/:f:/s/PMPMotor/EkmgK-strmRBrbIevDB2O1IBh5ZG1i4rk3F3X9Qer5KDbQ?e=yvGvWy" TargetMode="External"/><Relationship Id="rId47" Type="http://schemas.openxmlformats.org/officeDocument/2006/relationships/hyperlink" Target="https://anionline.sharepoint.com/:f:/s/PMPMotor/ErGCGLwK4rFGr0iuI15vhw4BzJlJ6UXpjKZWmGoqSE0wUQ?e=dDXeHZ" TargetMode="External"/><Relationship Id="rId68" Type="http://schemas.openxmlformats.org/officeDocument/2006/relationships/hyperlink" Target="https://anionline.sharepoint.com/:f:/s/PMPMotor/Eo3DJBBh07tLuhDQ24oaL_gBgeOOx7lJKFzmFxQwRL5N1g?e=xF8958" TargetMode="External"/><Relationship Id="rId89" Type="http://schemas.openxmlformats.org/officeDocument/2006/relationships/hyperlink" Target="https://anionline.sharepoint.com/:f:/s/PMPMotor/EuyM9doIAlNFpsagPCDBOCMBwU7OqCwZMUo6IF_zjBn8TQ?e=RvrVaP" TargetMode="External"/><Relationship Id="rId112" Type="http://schemas.openxmlformats.org/officeDocument/2006/relationships/hyperlink" Target="https://anionline.sharepoint.com/:f:/s/PMPMotor/EkOu9cudZOZJnMDEa4glEKQB0ArRlO2v5A2YM8DorH-VRQ?e=gJUiaU" TargetMode="External"/><Relationship Id="rId133" Type="http://schemas.openxmlformats.org/officeDocument/2006/relationships/hyperlink" Target="https://anionline.sharepoint.com/:f:/s/PMPMotor/EjMAqj0WnLZNnmJBJQwxnbEBD8C_IEEJMqozQ7s4kc2efw?e=GvFqkd" TargetMode="External"/><Relationship Id="rId154" Type="http://schemas.openxmlformats.org/officeDocument/2006/relationships/hyperlink" Target="https://anionline.sharepoint.com/:f:/s/PMPMotor/EntZLPZs4NxLqfI3_vPSzpoBwWlfRiG6DYnmOUt4fZU4xg?e=CDX4wd" TargetMode="External"/><Relationship Id="rId16" Type="http://schemas.openxmlformats.org/officeDocument/2006/relationships/hyperlink" Target="https://anionline.sharepoint.com/:f:/s/PMPMotor/EmQS7MOBOGZMjc0I-u9BGPUBhhBnlB_CshORk7bm784S8g?e=YFkIoS" TargetMode="External"/><Relationship Id="rId37" Type="http://schemas.openxmlformats.org/officeDocument/2006/relationships/hyperlink" Target="https://anionline.sharepoint.com/:f:/s/PMPMotor/EhPjb5y_lbdEk79x6xlETlcBxkDvV5lbrtoXJzlIUqocJA?e=OfBlRA" TargetMode="External"/><Relationship Id="rId58" Type="http://schemas.openxmlformats.org/officeDocument/2006/relationships/hyperlink" Target="https://anionline.sharepoint.com/:f:/s/PMPMotor/EuI6B5PJprFItRpRGruAhc8B7J3ZzVp9vwDTB_tNHggQgQ?e=pdiv3Y" TargetMode="External"/><Relationship Id="rId79" Type="http://schemas.openxmlformats.org/officeDocument/2006/relationships/hyperlink" Target="https://anionline.sharepoint.com/:f:/s/PMPMotor/EkA8AozceDhBhvSss_WJ_yYBp-4NcTQO3cVPAvxYRs0JjQ?e=1Jakb3" TargetMode="External"/><Relationship Id="rId102" Type="http://schemas.openxmlformats.org/officeDocument/2006/relationships/hyperlink" Target="https://anionline.sharepoint.com/:f:/s/PMPMotor/EsmrFlwnsClPjz-kJw_ueFwB3lH1e2IuzNBM_kph8OKUrQ?e=Sk9oQs" TargetMode="External"/><Relationship Id="rId123" Type="http://schemas.openxmlformats.org/officeDocument/2006/relationships/hyperlink" Target="https://anionline.sharepoint.com/:f:/s/PMPMotor/EgNDW0aIfh5Inz527D3ZJa8BVLSFbUvwmWQRoKdSBnJrKg?e=r3oRSt" TargetMode="External"/><Relationship Id="rId144" Type="http://schemas.openxmlformats.org/officeDocument/2006/relationships/hyperlink" Target="https://anionline.sharepoint.com/:f:/s/PMPMotor/EsvVdjGaUlRCmHjMRCAXqvsBAWRiXNfws0RWdDmbbDcvNw?e=aCNZdG" TargetMode="External"/><Relationship Id="rId90" Type="http://schemas.openxmlformats.org/officeDocument/2006/relationships/hyperlink" Target="https://anionline.sharepoint.com/:f:/s/PMPMotor/EnFAKwZ90ltAoYecPq0oky8B112K3BbWb_YMuqtZWCJnRQ?e=scHFz9" TargetMode="External"/><Relationship Id="rId165" Type="http://schemas.openxmlformats.org/officeDocument/2006/relationships/hyperlink" Target="https://anionline.sharepoint.com/:f:/s/PMPMotor/EtwMnJjwI6tLh816xT8OJ_8BARvICRbECcFxKAayX9bKxQ?e=gbpDUS" TargetMode="External"/><Relationship Id="rId27" Type="http://schemas.openxmlformats.org/officeDocument/2006/relationships/hyperlink" Target="https://anionline.sharepoint.com/:f:/s/PMPMotor/EmnOPxURfrxFjm91PfGEK6cBQFxD-u40J50SRzjhXryANQ?e=SvBoVL" TargetMode="External"/><Relationship Id="rId48" Type="http://schemas.openxmlformats.org/officeDocument/2006/relationships/hyperlink" Target="https://anionline.sharepoint.com/:f:/s/PMPMotor/En4LLp8b0UdIheJM5f4poTMBXHgld7rMvfotjhAvNlsJlg?e=xvgsJ1" TargetMode="External"/><Relationship Id="rId69" Type="http://schemas.openxmlformats.org/officeDocument/2006/relationships/hyperlink" Target="https://anionline.sharepoint.com/:f:/s/PMPMotor/EszkHE7Ys9BGkhYeK92SCSQBGFarGA3RoZxbSNcv5tqHrg?e=ssTFpJ" TargetMode="External"/><Relationship Id="rId113" Type="http://schemas.openxmlformats.org/officeDocument/2006/relationships/hyperlink" Target="https://anionline.sharepoint.com/:f:/s/PMPMotor/EoHB-GVOu2hGnq-XNCWv130BjlLbw432T1fvhJ1-VUef4Q?e=M8rxzD" TargetMode="External"/><Relationship Id="rId134" Type="http://schemas.openxmlformats.org/officeDocument/2006/relationships/hyperlink" Target="https://anionline.sharepoint.com/:f:/s/PMPMotor/Ehqs5QD83NZCtIA7CcIsUQcBQGkbKTg47qohTLmPYirJbA?e=Qqfwb3" TargetMode="External"/><Relationship Id="rId80" Type="http://schemas.openxmlformats.org/officeDocument/2006/relationships/hyperlink" Target="https://anionline.sharepoint.com/:f:/s/PMPMotor/Elu6zBVlCUFDtgS-eWJYC00BPHI3AH_XNPbGUzIo1CBnww?e=V22g7e" TargetMode="External"/><Relationship Id="rId155" Type="http://schemas.openxmlformats.org/officeDocument/2006/relationships/hyperlink" Target="https://anionline.sharepoint.com/:f:/s/PMPMotor/EtlWgLwge9NMkpgkT1_GqJ8BnxcV0OR8GKVJj7j3umczZA?e=M6cqw2" TargetMode="External"/><Relationship Id="rId17" Type="http://schemas.openxmlformats.org/officeDocument/2006/relationships/hyperlink" Target="https://anionline.sharepoint.com/:f:/s/PMPMotor/EqW3azSSw9xEvh4yFFvvqwEBKoY9DbI945slw3JtFTo8Kg?e=hX5Zfn" TargetMode="External"/><Relationship Id="rId38" Type="http://schemas.openxmlformats.org/officeDocument/2006/relationships/hyperlink" Target="https://anionline.sharepoint.com/:f:/s/PMPMotor/EtZI1anUJSxAmlaz56F4dY4BFFPO0bwtvUOKShI9S7VPcQ?e=dra74q" TargetMode="External"/><Relationship Id="rId59" Type="http://schemas.openxmlformats.org/officeDocument/2006/relationships/hyperlink" Target="https://anionline.sharepoint.com/:f:/s/PMPMotor/Em6Rb46LIihDuOtWUL08YRcBRhD3056IGFOS8y4ib7A13Q?e=5rsGfC" TargetMode="External"/><Relationship Id="rId103" Type="http://schemas.openxmlformats.org/officeDocument/2006/relationships/hyperlink" Target="https://anionline.sharepoint.com/:f:/s/PMPMotor/EkkSTS4Jmv1NjIu9GC8jQsYB8BiJtIFiwB-wbOcF9yzU4A?e=qNoDTZ" TargetMode="External"/><Relationship Id="rId124" Type="http://schemas.openxmlformats.org/officeDocument/2006/relationships/hyperlink" Target="https://anionline.sharepoint.com/:f:/s/PMPMotor/EohDLdojCGJNktCrfJ0KlaUB8MdYuyjrqa6U7RP6UMkXlA?e=outIZB" TargetMode="Externa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197C9-57F9-4AB8-9978-D723AFAF335E}">
  <sheetPr>
    <pageSetUpPr fitToPage="1"/>
  </sheetPr>
  <dimension ref="A2:R114"/>
  <sheetViews>
    <sheetView tabSelected="1" topLeftCell="A22" zoomScaleNormal="100" workbookViewId="0">
      <selection activeCell="K75" sqref="K75"/>
    </sheetView>
  </sheetViews>
  <sheetFormatPr baseColWidth="10" defaultRowHeight="12.75" x14ac:dyDescent="0.2"/>
  <cols>
    <col min="1" max="1" width="1.5703125" style="98" customWidth="1"/>
    <col min="2" max="2" width="18.42578125" style="98" customWidth="1"/>
    <col min="3" max="4" width="11.42578125" style="98"/>
    <col min="5" max="5" width="10.7109375" style="98" customWidth="1"/>
    <col min="6" max="6" width="1.5703125" style="98" customWidth="1"/>
    <col min="7" max="8" width="17.42578125" style="98" customWidth="1"/>
    <col min="9" max="9" width="13.85546875" style="98" bestFit="1" customWidth="1"/>
    <col min="10" max="10" width="1.5703125" style="98" customWidth="1"/>
    <col min="11" max="11" width="21.7109375" style="98" customWidth="1"/>
    <col min="12" max="12" width="13.7109375" style="98" customWidth="1"/>
    <col min="13" max="13" width="11.42578125" style="98" customWidth="1"/>
    <col min="14" max="14" width="1.5703125" style="98" customWidth="1"/>
    <col min="15" max="15" width="3.5703125" style="98" customWidth="1"/>
    <col min="16" max="16384" width="11.42578125" style="98"/>
  </cols>
  <sheetData>
    <row r="2" spans="1:17" x14ac:dyDescent="0.2">
      <c r="A2" s="97" t="s">
        <v>2184</v>
      </c>
      <c r="B2" s="97"/>
      <c r="C2" s="97"/>
      <c r="D2" s="97"/>
      <c r="E2" s="97"/>
      <c r="F2" s="97"/>
      <c r="G2" s="97"/>
      <c r="H2" s="97"/>
      <c r="I2" s="97"/>
      <c r="J2" s="97"/>
      <c r="K2" s="97"/>
      <c r="L2" s="97"/>
      <c r="M2" s="97"/>
      <c r="N2" s="97"/>
    </row>
    <row r="3" spans="1:17" x14ac:dyDescent="0.2">
      <c r="A3" s="97" t="s">
        <v>2185</v>
      </c>
      <c r="B3" s="97"/>
      <c r="C3" s="97"/>
      <c r="D3" s="97"/>
      <c r="E3" s="97"/>
      <c r="F3" s="97"/>
      <c r="G3" s="97"/>
      <c r="H3" s="97"/>
      <c r="I3" s="97"/>
      <c r="J3" s="97"/>
      <c r="K3" s="97"/>
      <c r="L3" s="97"/>
      <c r="M3" s="97"/>
      <c r="N3" s="97"/>
    </row>
    <row r="4" spans="1:17" x14ac:dyDescent="0.2">
      <c r="A4" s="97" t="s">
        <v>2265</v>
      </c>
      <c r="B4" s="97"/>
      <c r="C4" s="97"/>
      <c r="D4" s="97"/>
      <c r="E4" s="97"/>
      <c r="F4" s="97"/>
      <c r="G4" s="97"/>
      <c r="H4" s="97"/>
      <c r="I4" s="97"/>
      <c r="J4" s="97"/>
      <c r="K4" s="97"/>
      <c r="L4" s="97"/>
      <c r="M4" s="97"/>
      <c r="N4" s="97"/>
    </row>
    <row r="6" spans="1:17" ht="8.25" customHeight="1" x14ac:dyDescent="0.2">
      <c r="A6" s="99"/>
      <c r="B6" s="99"/>
      <c r="C6" s="99"/>
      <c r="D6" s="99"/>
      <c r="E6" s="99"/>
      <c r="F6" s="99"/>
      <c r="G6" s="99"/>
      <c r="H6" s="99"/>
      <c r="I6" s="99"/>
      <c r="J6" s="99"/>
      <c r="K6" s="99"/>
      <c r="L6" s="99"/>
      <c r="M6" s="99"/>
      <c r="N6" s="99"/>
    </row>
    <row r="7" spans="1:17" x14ac:dyDescent="0.2">
      <c r="A7" s="99"/>
      <c r="F7" s="99"/>
      <c r="J7" s="99"/>
      <c r="N7" s="99"/>
    </row>
    <row r="8" spans="1:17" ht="12.75" customHeight="1" x14ac:dyDescent="0.2">
      <c r="A8" s="99"/>
      <c r="B8" s="97" t="s">
        <v>2186</v>
      </c>
      <c r="C8" s="97"/>
      <c r="D8" s="97"/>
      <c r="E8" s="97"/>
      <c r="F8" s="99"/>
      <c r="G8" s="100" t="s">
        <v>2271</v>
      </c>
      <c r="H8" s="100"/>
      <c r="I8" s="100"/>
      <c r="J8" s="99"/>
      <c r="K8" s="101" t="s">
        <v>2187</v>
      </c>
      <c r="L8" s="101"/>
      <c r="M8" s="101"/>
      <c r="N8" s="99"/>
    </row>
    <row r="9" spans="1:17" x14ac:dyDescent="0.2">
      <c r="A9" s="99"/>
      <c r="B9" s="102" t="s">
        <v>24</v>
      </c>
      <c r="C9" s="103">
        <v>45412</v>
      </c>
      <c r="D9" s="103">
        <v>45443</v>
      </c>
      <c r="E9" s="103" t="s">
        <v>2188</v>
      </c>
      <c r="F9" s="99"/>
      <c r="G9" s="104" t="s">
        <v>2189</v>
      </c>
      <c r="H9" s="104"/>
      <c r="I9" s="105" t="s">
        <v>2190</v>
      </c>
      <c r="J9" s="99"/>
      <c r="K9" s="104" t="s">
        <v>2189</v>
      </c>
      <c r="L9" s="104"/>
      <c r="M9" s="106" t="s">
        <v>2190</v>
      </c>
      <c r="N9" s="99"/>
    </row>
    <row r="10" spans="1:17" x14ac:dyDescent="0.2">
      <c r="A10" s="99"/>
      <c r="B10" s="98" t="s">
        <v>2191</v>
      </c>
      <c r="C10" s="107">
        <v>485</v>
      </c>
      <c r="D10" s="107">
        <v>487</v>
      </c>
      <c r="E10" s="107">
        <f>+D10-C10</f>
        <v>2</v>
      </c>
      <c r="F10" s="99"/>
      <c r="G10" s="189" t="s">
        <v>100</v>
      </c>
      <c r="H10" s="108"/>
      <c r="I10" s="109">
        <v>3</v>
      </c>
      <c r="J10" s="99"/>
      <c r="K10" s="108" t="s">
        <v>770</v>
      </c>
      <c r="L10" s="108"/>
      <c r="M10" s="109">
        <v>3</v>
      </c>
      <c r="N10" s="99"/>
    </row>
    <row r="11" spans="1:17" x14ac:dyDescent="0.2">
      <c r="A11" s="99"/>
      <c r="B11" s="110" t="s">
        <v>2192</v>
      </c>
      <c r="C11" s="111">
        <v>345</v>
      </c>
      <c r="D11" s="111">
        <v>347</v>
      </c>
      <c r="E11" s="107">
        <f t="shared" ref="E11:E14" si="0">+D11-C11</f>
        <v>2</v>
      </c>
      <c r="F11" s="99"/>
      <c r="G11" s="112">
        <v>3646</v>
      </c>
      <c r="H11" s="112">
        <v>3971</v>
      </c>
      <c r="J11" s="99"/>
      <c r="K11" s="112">
        <v>3962</v>
      </c>
      <c r="L11" s="112">
        <v>3991</v>
      </c>
      <c r="M11" s="113"/>
      <c r="N11" s="99"/>
    </row>
    <row r="12" spans="1:17" x14ac:dyDescent="0.2">
      <c r="A12" s="99"/>
      <c r="B12" s="114" t="s">
        <v>2193</v>
      </c>
      <c r="C12" s="115">
        <v>77</v>
      </c>
      <c r="D12" s="115">
        <v>64</v>
      </c>
      <c r="E12" s="107">
        <f t="shared" si="0"/>
        <v>-13</v>
      </c>
      <c r="F12" s="99"/>
      <c r="G12" s="112">
        <v>3751</v>
      </c>
      <c r="J12" s="99"/>
      <c r="K12" s="112">
        <v>3963</v>
      </c>
      <c r="N12" s="99"/>
    </row>
    <row r="13" spans="1:17" x14ac:dyDescent="0.2">
      <c r="A13" s="99"/>
      <c r="B13" s="119" t="s">
        <v>2195</v>
      </c>
      <c r="C13" s="120">
        <v>6</v>
      </c>
      <c r="D13" s="120">
        <v>6</v>
      </c>
      <c r="E13" s="107">
        <f t="shared" si="0"/>
        <v>0</v>
      </c>
      <c r="F13" s="99"/>
      <c r="G13" s="189" t="s">
        <v>527</v>
      </c>
      <c r="H13" s="108"/>
      <c r="I13" s="109">
        <v>2</v>
      </c>
      <c r="J13" s="99"/>
      <c r="K13" s="108" t="s">
        <v>2202</v>
      </c>
      <c r="L13" s="108"/>
      <c r="M13" s="109">
        <v>3</v>
      </c>
      <c r="N13" s="99"/>
      <c r="Q13" s="121"/>
    </row>
    <row r="14" spans="1:17" x14ac:dyDescent="0.2">
      <c r="A14" s="99"/>
      <c r="B14" s="99" t="s">
        <v>2196</v>
      </c>
      <c r="C14" s="122">
        <v>56</v>
      </c>
      <c r="D14" s="122">
        <v>68</v>
      </c>
      <c r="E14" s="107">
        <f t="shared" si="0"/>
        <v>12</v>
      </c>
      <c r="F14" s="99"/>
      <c r="G14" s="112">
        <v>3622</v>
      </c>
      <c r="H14" s="112">
        <v>3967</v>
      </c>
      <c r="J14" s="99"/>
      <c r="K14" s="112">
        <v>3956</v>
      </c>
      <c r="L14" s="112">
        <v>3978</v>
      </c>
      <c r="N14" s="99"/>
    </row>
    <row r="15" spans="1:17" x14ac:dyDescent="0.2">
      <c r="A15" s="99"/>
      <c r="B15" s="98" t="s">
        <v>2198</v>
      </c>
      <c r="C15" s="107">
        <v>0</v>
      </c>
      <c r="D15" s="107">
        <v>0</v>
      </c>
      <c r="E15" s="107">
        <f>+D15-C15</f>
        <v>0</v>
      </c>
      <c r="F15" s="99"/>
      <c r="G15" s="189" t="s">
        <v>770</v>
      </c>
      <c r="H15" s="108"/>
      <c r="I15" s="109">
        <v>1</v>
      </c>
      <c r="J15" s="99"/>
      <c r="K15" s="112">
        <v>3977</v>
      </c>
      <c r="N15" s="99"/>
    </row>
    <row r="16" spans="1:17" x14ac:dyDescent="0.2">
      <c r="A16" s="99"/>
      <c r="B16" s="98" t="s">
        <v>2199</v>
      </c>
      <c r="C16" s="107">
        <v>1</v>
      </c>
      <c r="D16" s="107">
        <v>2</v>
      </c>
      <c r="E16" s="107">
        <f>+D16-C16</f>
        <v>1</v>
      </c>
      <c r="F16" s="99"/>
      <c r="G16" s="112">
        <v>3888</v>
      </c>
      <c r="J16" s="99"/>
      <c r="K16" s="108" t="s">
        <v>279</v>
      </c>
      <c r="L16" s="108"/>
      <c r="M16" s="109">
        <v>2</v>
      </c>
      <c r="N16" s="99"/>
    </row>
    <row r="17" spans="1:14" x14ac:dyDescent="0.2">
      <c r="A17" s="99"/>
      <c r="B17" s="98" t="s">
        <v>2200</v>
      </c>
      <c r="C17" s="107">
        <v>51</v>
      </c>
      <c r="D17" s="107">
        <v>55</v>
      </c>
      <c r="E17" s="107">
        <f>+D17-C17</f>
        <v>4</v>
      </c>
      <c r="F17" s="99"/>
      <c r="G17" s="116" t="s">
        <v>2194</v>
      </c>
      <c r="H17" s="117"/>
      <c r="I17" s="118">
        <v>6</v>
      </c>
      <c r="J17" s="99"/>
      <c r="K17" s="112">
        <v>3395</v>
      </c>
      <c r="L17" s="112">
        <v>3930</v>
      </c>
      <c r="M17" s="113"/>
      <c r="N17" s="99"/>
    </row>
    <row r="18" spans="1:14" x14ac:dyDescent="0.2">
      <c r="A18" s="99"/>
      <c r="B18" s="124" t="s">
        <v>2201</v>
      </c>
      <c r="C18" s="102">
        <f>SUM(C12:C16)</f>
        <v>140</v>
      </c>
      <c r="D18" s="102">
        <f>SUM(D12:D16)</f>
        <v>140</v>
      </c>
      <c r="E18" s="102">
        <f>+C18-D18</f>
        <v>0</v>
      </c>
      <c r="F18" s="99"/>
      <c r="J18" s="99"/>
      <c r="K18" s="108" t="s">
        <v>1107</v>
      </c>
      <c r="L18" s="108"/>
      <c r="M18" s="109">
        <v>1</v>
      </c>
      <c r="N18" s="99"/>
    </row>
    <row r="19" spans="1:14" x14ac:dyDescent="0.2">
      <c r="A19" s="99"/>
      <c r="F19" s="99"/>
      <c r="G19" s="123" t="s">
        <v>2197</v>
      </c>
      <c r="H19" s="123"/>
      <c r="I19" s="123"/>
      <c r="J19" s="99"/>
      <c r="K19" s="112">
        <v>3980</v>
      </c>
      <c r="L19" s="112"/>
      <c r="M19" s="113"/>
      <c r="N19" s="99"/>
    </row>
    <row r="20" spans="1:14" x14ac:dyDescent="0.2">
      <c r="A20" s="99"/>
      <c r="B20" s="125" t="s">
        <v>2203</v>
      </c>
      <c r="C20" s="125"/>
      <c r="D20" s="125"/>
      <c r="E20" s="102">
        <v>0</v>
      </c>
      <c r="F20" s="99"/>
      <c r="G20" s="104" t="s">
        <v>2189</v>
      </c>
      <c r="H20" s="104"/>
      <c r="I20" s="105" t="s">
        <v>2190</v>
      </c>
      <c r="J20" s="99"/>
      <c r="K20" s="116" t="s">
        <v>2194</v>
      </c>
      <c r="L20" s="116"/>
      <c r="M20" s="136">
        <v>9</v>
      </c>
      <c r="N20" s="99"/>
    </row>
    <row r="21" spans="1:14" x14ac:dyDescent="0.2">
      <c r="A21" s="99"/>
      <c r="B21" s="126" t="s">
        <v>2204</v>
      </c>
      <c r="C21" s="126"/>
      <c r="D21" s="126"/>
      <c r="E21" s="127">
        <v>2</v>
      </c>
      <c r="F21" s="99"/>
      <c r="G21" s="108" t="s">
        <v>2202</v>
      </c>
      <c r="H21" s="108"/>
      <c r="I21" s="109">
        <v>3</v>
      </c>
      <c r="J21" s="99"/>
      <c r="K21" s="137" t="s">
        <v>2215</v>
      </c>
      <c r="L21" s="138"/>
      <c r="M21" s="139"/>
      <c r="N21" s="99"/>
    </row>
    <row r="22" spans="1:14" x14ac:dyDescent="0.2">
      <c r="A22" s="99"/>
      <c r="F22" s="99"/>
      <c r="G22" s="112">
        <v>3983</v>
      </c>
      <c r="H22" s="112">
        <v>3998</v>
      </c>
      <c r="J22" s="99"/>
      <c r="K22" s="137" t="s">
        <v>2216</v>
      </c>
      <c r="L22" s="137"/>
      <c r="M22" s="137"/>
      <c r="N22" s="99"/>
    </row>
    <row r="23" spans="1:14" x14ac:dyDescent="0.2">
      <c r="A23" s="99"/>
      <c r="B23" s="124" t="s">
        <v>2205</v>
      </c>
      <c r="C23" s="125"/>
      <c r="D23" s="102">
        <v>487</v>
      </c>
      <c r="F23" s="99"/>
      <c r="G23" s="112">
        <v>3997</v>
      </c>
      <c r="H23" s="112"/>
      <c r="J23" s="99"/>
      <c r="K23" s="112"/>
      <c r="N23" s="99"/>
    </row>
    <row r="24" spans="1:14" x14ac:dyDescent="0.2">
      <c r="A24" s="99"/>
      <c r="B24" s="98" t="s">
        <v>2192</v>
      </c>
      <c r="D24" s="107">
        <v>347</v>
      </c>
      <c r="E24" s="121">
        <f>+D24/D23</f>
        <v>0.71252566735112932</v>
      </c>
      <c r="F24" s="99"/>
      <c r="G24" s="108" t="s">
        <v>770</v>
      </c>
      <c r="H24" s="108"/>
      <c r="I24" s="109">
        <v>2</v>
      </c>
      <c r="J24" s="99"/>
      <c r="K24" s="100" t="s">
        <v>2218</v>
      </c>
      <c r="L24" s="100"/>
      <c r="M24" s="100"/>
      <c r="N24" s="99"/>
    </row>
    <row r="25" spans="1:14" x14ac:dyDescent="0.2">
      <c r="A25" s="99"/>
      <c r="B25" s="128" t="s">
        <v>2196</v>
      </c>
      <c r="D25" s="129">
        <v>68</v>
      </c>
      <c r="E25" s="121">
        <f>+D25/D23</f>
        <v>0.13963039014373715</v>
      </c>
      <c r="F25" s="99"/>
      <c r="G25" s="112">
        <v>3989</v>
      </c>
      <c r="H25" s="112">
        <v>3990</v>
      </c>
      <c r="J25" s="99"/>
      <c r="K25" s="100" t="s">
        <v>77</v>
      </c>
      <c r="L25" s="100"/>
      <c r="M25" s="100"/>
      <c r="N25" s="99"/>
    </row>
    <row r="26" spans="1:14" x14ac:dyDescent="0.2">
      <c r="A26" s="99"/>
      <c r="B26" s="130" t="s">
        <v>2199</v>
      </c>
      <c r="D26" s="107">
        <v>2</v>
      </c>
      <c r="E26" s="121">
        <f>+D26/D23</f>
        <v>4.1067761806981521E-3</v>
      </c>
      <c r="F26" s="99"/>
      <c r="G26" s="108" t="s">
        <v>1996</v>
      </c>
      <c r="H26" s="108"/>
      <c r="I26" s="109">
        <v>1</v>
      </c>
      <c r="J26" s="99"/>
      <c r="K26" s="106" t="s">
        <v>2222</v>
      </c>
      <c r="L26" s="105" t="s">
        <v>2223</v>
      </c>
      <c r="M26" s="105" t="s">
        <v>2224</v>
      </c>
      <c r="N26" s="99"/>
    </row>
    <row r="27" spans="1:14" x14ac:dyDescent="0.2">
      <c r="A27" s="99"/>
      <c r="B27" s="119" t="s">
        <v>2206</v>
      </c>
      <c r="D27" s="107">
        <v>6</v>
      </c>
      <c r="E27" s="121">
        <f>+D27/D23</f>
        <v>1.2320328542094456E-2</v>
      </c>
      <c r="F27" s="99"/>
      <c r="G27" s="112">
        <v>3976</v>
      </c>
      <c r="H27" s="112"/>
      <c r="J27" s="99"/>
      <c r="K27" s="150" t="s">
        <v>2227</v>
      </c>
      <c r="L27" s="107">
        <v>23</v>
      </c>
      <c r="M27" s="107">
        <v>1</v>
      </c>
      <c r="N27" s="99"/>
    </row>
    <row r="28" spans="1:14" x14ac:dyDescent="0.2">
      <c r="A28" s="99"/>
      <c r="B28" s="132" t="s">
        <v>2208</v>
      </c>
      <c r="D28" s="107">
        <v>55</v>
      </c>
      <c r="E28" s="121">
        <f>(D28)/D23</f>
        <v>0.11293634496919917</v>
      </c>
      <c r="F28" s="99"/>
      <c r="G28" s="116" t="s">
        <v>2194</v>
      </c>
      <c r="H28" s="117"/>
      <c r="I28" s="118">
        <v>6</v>
      </c>
      <c r="J28" s="99"/>
      <c r="K28" s="150" t="s">
        <v>2230</v>
      </c>
      <c r="L28" s="107">
        <v>7</v>
      </c>
      <c r="M28" s="107"/>
      <c r="N28" s="99"/>
    </row>
    <row r="29" spans="1:14" x14ac:dyDescent="0.2">
      <c r="A29" s="99"/>
      <c r="B29" s="133" t="s">
        <v>2210</v>
      </c>
      <c r="D29" s="107">
        <v>9</v>
      </c>
      <c r="E29" s="121">
        <f>D29/D23</f>
        <v>1.8480492813141684E-2</v>
      </c>
      <c r="F29" s="99"/>
      <c r="J29" s="99"/>
      <c r="K29" s="150" t="s">
        <v>2232</v>
      </c>
      <c r="L29" s="107">
        <v>10</v>
      </c>
      <c r="M29" s="107">
        <v>2</v>
      </c>
      <c r="N29" s="99"/>
    </row>
    <row r="30" spans="1:14" x14ac:dyDescent="0.2">
      <c r="A30" s="99"/>
      <c r="B30" s="98" t="s">
        <v>2211</v>
      </c>
      <c r="D30" s="107">
        <v>0</v>
      </c>
      <c r="F30" s="99"/>
      <c r="G30" s="190" t="s">
        <v>2197</v>
      </c>
      <c r="H30" s="190"/>
      <c r="I30" s="190"/>
      <c r="J30" s="99"/>
      <c r="K30" s="150" t="s">
        <v>2235</v>
      </c>
      <c r="L30" s="107">
        <v>8</v>
      </c>
      <c r="M30" s="107"/>
      <c r="N30" s="99"/>
    </row>
    <row r="31" spans="1:14" x14ac:dyDescent="0.2">
      <c r="A31" s="99"/>
      <c r="B31" s="99"/>
      <c r="C31" s="99"/>
      <c r="D31" s="99"/>
      <c r="E31" s="99"/>
      <c r="F31" s="99"/>
      <c r="G31" s="131" t="s">
        <v>2207</v>
      </c>
      <c r="H31" s="131"/>
      <c r="I31" s="105" t="s">
        <v>2190</v>
      </c>
      <c r="J31" s="99"/>
      <c r="K31" s="150" t="s">
        <v>2236</v>
      </c>
      <c r="L31" s="107">
        <v>1</v>
      </c>
      <c r="M31" s="107"/>
      <c r="N31" s="99"/>
    </row>
    <row r="32" spans="1:14" x14ac:dyDescent="0.2">
      <c r="A32" s="99"/>
      <c r="B32" s="134"/>
      <c r="C32" s="134"/>
      <c r="D32" s="134"/>
      <c r="F32" s="99"/>
      <c r="G32" s="108" t="s">
        <v>2209</v>
      </c>
      <c r="H32" s="108"/>
      <c r="I32" s="109">
        <v>3</v>
      </c>
      <c r="J32" s="99"/>
      <c r="K32" s="150" t="s">
        <v>2237</v>
      </c>
      <c r="L32" s="107">
        <v>5</v>
      </c>
      <c r="M32" s="107"/>
      <c r="N32" s="99"/>
    </row>
    <row r="33" spans="1:14" x14ac:dyDescent="0.2">
      <c r="A33" s="99"/>
      <c r="B33" s="135" t="s">
        <v>2213</v>
      </c>
      <c r="C33" s="135"/>
      <c r="D33" s="135"/>
      <c r="E33" s="135"/>
      <c r="F33" s="99"/>
      <c r="G33" s="112">
        <v>3983</v>
      </c>
      <c r="H33" s="112">
        <v>3998</v>
      </c>
      <c r="J33" s="99"/>
      <c r="K33" s="150" t="s">
        <v>2239</v>
      </c>
      <c r="L33" s="107">
        <v>10</v>
      </c>
      <c r="M33" s="107">
        <v>3</v>
      </c>
      <c r="N33" s="99"/>
    </row>
    <row r="34" spans="1:14" x14ac:dyDescent="0.2">
      <c r="A34" s="99"/>
      <c r="B34" s="135" t="s">
        <v>2273</v>
      </c>
      <c r="C34" s="135"/>
      <c r="D34" s="135"/>
      <c r="E34" s="135"/>
      <c r="F34" s="99"/>
      <c r="G34" s="112">
        <v>3997</v>
      </c>
      <c r="J34" s="99"/>
      <c r="K34" s="116" t="s">
        <v>2194</v>
      </c>
      <c r="L34" s="118">
        <f>SUM(L27:L33)</f>
        <v>64</v>
      </c>
      <c r="M34" s="118">
        <f>SUM(M27:M33)</f>
        <v>6</v>
      </c>
      <c r="N34" s="99"/>
    </row>
    <row r="35" spans="1:14" x14ac:dyDescent="0.2">
      <c r="A35" s="99"/>
      <c r="B35" s="140" t="s">
        <v>2189</v>
      </c>
      <c r="C35" s="140"/>
      <c r="D35" s="140"/>
      <c r="E35" s="141" t="s">
        <v>2190</v>
      </c>
      <c r="F35" s="99"/>
      <c r="G35" s="108" t="s">
        <v>2212</v>
      </c>
      <c r="H35" s="108"/>
      <c r="I35" s="109">
        <v>2</v>
      </c>
      <c r="J35" s="99"/>
      <c r="N35" s="99"/>
    </row>
    <row r="36" spans="1:14" x14ac:dyDescent="0.2">
      <c r="A36" s="99"/>
      <c r="B36" s="108" t="s">
        <v>2272</v>
      </c>
      <c r="C36" s="108"/>
      <c r="D36" s="108"/>
      <c r="E36" s="109">
        <v>2</v>
      </c>
      <c r="F36" s="99"/>
      <c r="G36" s="112">
        <v>3976</v>
      </c>
      <c r="H36" s="112">
        <v>3989</v>
      </c>
      <c r="J36" s="99"/>
      <c r="K36" s="100" t="s">
        <v>2240</v>
      </c>
      <c r="L36" s="100"/>
      <c r="M36" s="100"/>
      <c r="N36" s="99"/>
    </row>
    <row r="37" spans="1:14" x14ac:dyDescent="0.2">
      <c r="A37" s="99"/>
      <c r="B37" s="142">
        <v>4005</v>
      </c>
      <c r="C37" s="112">
        <v>4006</v>
      </c>
      <c r="D37" s="112"/>
      <c r="F37" s="99"/>
      <c r="G37" s="108" t="s">
        <v>2214</v>
      </c>
      <c r="H37" s="108"/>
      <c r="I37" s="109">
        <v>1</v>
      </c>
      <c r="J37" s="99"/>
      <c r="K37" s="100" t="s">
        <v>77</v>
      </c>
      <c r="L37" s="100"/>
      <c r="M37" s="100"/>
      <c r="N37" s="99"/>
    </row>
    <row r="38" spans="1:14" x14ac:dyDescent="0.2">
      <c r="A38" s="99"/>
      <c r="B38" s="143" t="s">
        <v>2194</v>
      </c>
      <c r="C38" s="144"/>
      <c r="D38" s="141"/>
      <c r="E38" s="141">
        <v>2</v>
      </c>
      <c r="F38" s="99"/>
      <c r="G38" s="112">
        <v>3990</v>
      </c>
      <c r="H38" s="112"/>
      <c r="J38" s="99"/>
      <c r="K38" s="106" t="s">
        <v>2222</v>
      </c>
      <c r="L38" s="105" t="s">
        <v>2241</v>
      </c>
      <c r="M38" s="105" t="s">
        <v>2242</v>
      </c>
      <c r="N38" s="99"/>
    </row>
    <row r="39" spans="1:14" x14ac:dyDescent="0.2">
      <c r="A39" s="99"/>
      <c r="B39" s="145" t="s">
        <v>2220</v>
      </c>
      <c r="C39" s="145"/>
      <c r="D39" s="145"/>
      <c r="E39" s="146"/>
      <c r="F39" s="99"/>
      <c r="G39" s="116" t="s">
        <v>2194</v>
      </c>
      <c r="H39" s="117"/>
      <c r="I39" s="118">
        <v>6</v>
      </c>
      <c r="J39" s="99"/>
      <c r="K39" s="150" t="s">
        <v>2237</v>
      </c>
      <c r="L39" s="107">
        <v>18</v>
      </c>
      <c r="M39" s="107">
        <v>1</v>
      </c>
      <c r="N39" s="99"/>
    </row>
    <row r="40" spans="1:14" x14ac:dyDescent="0.2">
      <c r="A40" s="99"/>
      <c r="B40" s="145" t="s">
        <v>2225</v>
      </c>
      <c r="C40" s="145"/>
      <c r="D40" s="145"/>
      <c r="E40" s="146"/>
      <c r="F40" s="99"/>
      <c r="J40" s="99"/>
      <c r="K40" s="191" t="s">
        <v>2235</v>
      </c>
      <c r="L40" s="107">
        <v>1</v>
      </c>
      <c r="N40" s="99"/>
    </row>
    <row r="41" spans="1:14" x14ac:dyDescent="0.2">
      <c r="A41" s="99"/>
      <c r="B41" s="146" t="s">
        <v>2228</v>
      </c>
      <c r="C41" s="146"/>
      <c r="D41" s="146"/>
      <c r="F41" s="99"/>
      <c r="G41" s="100" t="s">
        <v>2217</v>
      </c>
      <c r="H41" s="100"/>
      <c r="I41" s="100"/>
      <c r="J41" s="99"/>
      <c r="K41" s="150" t="s">
        <v>2236</v>
      </c>
      <c r="L41" s="107">
        <v>14</v>
      </c>
      <c r="M41" s="107"/>
      <c r="N41" s="99"/>
    </row>
    <row r="42" spans="1:14" x14ac:dyDescent="0.2">
      <c r="A42" s="99"/>
      <c r="F42" s="99"/>
      <c r="G42" s="100" t="s">
        <v>2219</v>
      </c>
      <c r="H42" s="100"/>
      <c r="I42" s="100"/>
      <c r="J42" s="99"/>
      <c r="K42" s="150" t="s">
        <v>2232</v>
      </c>
      <c r="L42" s="107">
        <v>9</v>
      </c>
      <c r="M42" s="107"/>
      <c r="N42" s="99"/>
    </row>
    <row r="43" spans="1:14" ht="12.75" customHeight="1" x14ac:dyDescent="0.2">
      <c r="A43" s="99"/>
      <c r="B43" s="151" t="s">
        <v>2233</v>
      </c>
      <c r="C43" s="151"/>
      <c r="D43" s="151"/>
      <c r="E43" s="151"/>
      <c r="F43" s="99"/>
      <c r="G43" s="147" t="s">
        <v>2221</v>
      </c>
      <c r="H43" s="147"/>
      <c r="I43" s="105" t="s">
        <v>2190</v>
      </c>
      <c r="J43" s="99"/>
      <c r="K43" s="150" t="s">
        <v>2239</v>
      </c>
      <c r="L43" s="107">
        <v>7</v>
      </c>
      <c r="M43" s="107">
        <v>1</v>
      </c>
      <c r="N43" s="99"/>
    </row>
    <row r="44" spans="1:14" x14ac:dyDescent="0.2">
      <c r="A44" s="99"/>
      <c r="B44" s="104" t="s">
        <v>2189</v>
      </c>
      <c r="C44" s="104"/>
      <c r="D44" s="104"/>
      <c r="E44" s="105" t="s">
        <v>2190</v>
      </c>
      <c r="F44" s="99"/>
      <c r="G44" s="148" t="s">
        <v>2226</v>
      </c>
      <c r="H44" s="148"/>
      <c r="I44" s="149">
        <v>28</v>
      </c>
      <c r="J44" s="99"/>
      <c r="K44" s="150" t="s">
        <v>2227</v>
      </c>
      <c r="L44" s="107">
        <v>14</v>
      </c>
      <c r="M44" s="107"/>
      <c r="N44" s="99"/>
    </row>
    <row r="45" spans="1:14" x14ac:dyDescent="0.2">
      <c r="A45" s="99"/>
      <c r="B45" s="108" t="s">
        <v>210</v>
      </c>
      <c r="C45" s="108"/>
      <c r="D45" s="108"/>
      <c r="E45" s="109">
        <v>21</v>
      </c>
      <c r="F45" s="99"/>
      <c r="G45" s="148" t="s">
        <v>2229</v>
      </c>
      <c r="H45" s="148"/>
      <c r="I45" s="149">
        <v>28</v>
      </c>
      <c r="J45" s="99"/>
      <c r="K45" s="150" t="s">
        <v>2230</v>
      </c>
      <c r="L45" s="107">
        <v>5</v>
      </c>
      <c r="M45" s="107"/>
      <c r="N45" s="99"/>
    </row>
    <row r="46" spans="1:14" x14ac:dyDescent="0.2">
      <c r="A46" s="99"/>
      <c r="B46" s="142">
        <v>3854</v>
      </c>
      <c r="C46" s="112">
        <v>3920</v>
      </c>
      <c r="D46" s="112">
        <v>3937</v>
      </c>
      <c r="F46" s="99"/>
      <c r="G46" s="148" t="s">
        <v>2231</v>
      </c>
      <c r="H46" s="148"/>
      <c r="I46" s="149">
        <v>6</v>
      </c>
      <c r="J46" s="99"/>
      <c r="K46" s="116" t="s">
        <v>2194</v>
      </c>
      <c r="L46" s="118">
        <f>SUM(L39:L45)</f>
        <v>68</v>
      </c>
      <c r="M46" s="118">
        <f>SUM(M39:M45)</f>
        <v>2</v>
      </c>
      <c r="N46" s="99"/>
    </row>
    <row r="47" spans="1:14" x14ac:dyDescent="0.2">
      <c r="A47" s="99"/>
      <c r="B47" s="142">
        <v>3856</v>
      </c>
      <c r="C47" s="112">
        <v>3921</v>
      </c>
      <c r="D47" s="112">
        <v>3938</v>
      </c>
      <c r="F47" s="99"/>
      <c r="G47" s="152" t="s">
        <v>2234</v>
      </c>
      <c r="H47" s="152"/>
      <c r="I47" s="149">
        <v>2</v>
      </c>
      <c r="J47" s="99"/>
      <c r="N47" s="99"/>
    </row>
    <row r="48" spans="1:14" x14ac:dyDescent="0.2">
      <c r="A48" s="99"/>
      <c r="B48" s="142">
        <v>3857</v>
      </c>
      <c r="C48" s="112">
        <v>3922</v>
      </c>
      <c r="D48" s="112">
        <v>3939</v>
      </c>
      <c r="F48" s="99"/>
      <c r="G48" s="143" t="s">
        <v>2194</v>
      </c>
      <c r="H48" s="143"/>
      <c r="I48" s="118">
        <f>SUM(I44:I47)</f>
        <v>64</v>
      </c>
      <c r="J48" s="99"/>
      <c r="K48" s="159" t="s">
        <v>2245</v>
      </c>
      <c r="L48" s="159"/>
      <c r="M48" s="159"/>
      <c r="N48" s="99"/>
    </row>
    <row r="49" spans="1:18" x14ac:dyDescent="0.2">
      <c r="A49" s="99"/>
      <c r="B49" s="142">
        <v>3858</v>
      </c>
      <c r="C49" s="112">
        <v>3923</v>
      </c>
      <c r="D49" s="112">
        <v>3957</v>
      </c>
      <c r="F49" s="99"/>
      <c r="J49" s="99"/>
      <c r="K49" s="159" t="s">
        <v>77</v>
      </c>
      <c r="L49" s="159"/>
      <c r="M49" s="159"/>
      <c r="N49" s="99"/>
    </row>
    <row r="50" spans="1:18" x14ac:dyDescent="0.2">
      <c r="A50" s="99"/>
      <c r="B50" s="142">
        <v>3887</v>
      </c>
      <c r="C50" s="112">
        <v>3925</v>
      </c>
      <c r="D50" s="112">
        <v>3960</v>
      </c>
      <c r="F50" s="99"/>
      <c r="G50" s="100" t="s">
        <v>2238</v>
      </c>
      <c r="H50" s="100"/>
      <c r="I50" s="100"/>
      <c r="J50" s="99"/>
      <c r="K50" s="106" t="s">
        <v>2222</v>
      </c>
      <c r="L50" s="105" t="s">
        <v>2192</v>
      </c>
      <c r="M50" s="105"/>
      <c r="N50" s="99"/>
    </row>
    <row r="51" spans="1:18" x14ac:dyDescent="0.2">
      <c r="A51" s="99"/>
      <c r="B51" s="142">
        <v>3894</v>
      </c>
      <c r="C51" s="112">
        <v>3927</v>
      </c>
      <c r="D51" s="112">
        <v>3961</v>
      </c>
      <c r="F51" s="99"/>
      <c r="G51" s="147" t="s">
        <v>24</v>
      </c>
      <c r="H51" s="147"/>
      <c r="I51" s="105" t="s">
        <v>2190</v>
      </c>
      <c r="J51" s="99"/>
      <c r="K51" s="156" t="s">
        <v>2230</v>
      </c>
      <c r="L51" s="160">
        <v>95</v>
      </c>
      <c r="M51" s="161"/>
      <c r="N51" s="153"/>
    </row>
    <row r="52" spans="1:18" x14ac:dyDescent="0.2">
      <c r="A52" s="99"/>
      <c r="B52" s="142">
        <v>3919</v>
      </c>
      <c r="C52" s="112">
        <v>3933</v>
      </c>
      <c r="D52" s="112">
        <v>3984</v>
      </c>
      <c r="F52" s="99"/>
      <c r="G52" s="148" t="s">
        <v>2219</v>
      </c>
      <c r="H52" s="148"/>
      <c r="I52" s="149">
        <v>28</v>
      </c>
      <c r="J52" s="99"/>
      <c r="K52" s="157" t="s">
        <v>2246</v>
      </c>
      <c r="L52" s="160">
        <v>60</v>
      </c>
      <c r="M52" s="161"/>
      <c r="N52" s="154"/>
    </row>
    <row r="53" spans="1:18" x14ac:dyDescent="0.2">
      <c r="A53" s="99"/>
      <c r="B53" s="108" t="s">
        <v>39</v>
      </c>
      <c r="C53" s="108"/>
      <c r="D53" s="108"/>
      <c r="E53" s="109">
        <v>12</v>
      </c>
      <c r="F53" s="99"/>
      <c r="G53" s="148" t="s">
        <v>2197</v>
      </c>
      <c r="H53" s="148"/>
      <c r="I53" s="149">
        <v>6</v>
      </c>
      <c r="J53" s="99"/>
      <c r="K53" s="157" t="s">
        <v>2232</v>
      </c>
      <c r="L53" s="160">
        <v>58</v>
      </c>
      <c r="M53" s="161"/>
      <c r="N53" s="99"/>
    </row>
    <row r="54" spans="1:18" x14ac:dyDescent="0.2">
      <c r="A54" s="99"/>
      <c r="B54" s="142">
        <v>3755</v>
      </c>
      <c r="C54" s="112">
        <v>3870</v>
      </c>
      <c r="D54" s="112">
        <v>3972</v>
      </c>
      <c r="F54" s="99"/>
      <c r="G54" s="152" t="s">
        <v>2183</v>
      </c>
      <c r="H54" s="152"/>
      <c r="I54" s="149">
        <v>2</v>
      </c>
      <c r="J54" s="99"/>
      <c r="K54" s="157" t="s">
        <v>2227</v>
      </c>
      <c r="L54" s="160">
        <v>52</v>
      </c>
      <c r="M54" s="161"/>
      <c r="N54" s="99"/>
    </row>
    <row r="55" spans="1:18" x14ac:dyDescent="0.2">
      <c r="A55" s="99"/>
      <c r="B55" s="142">
        <v>3826</v>
      </c>
      <c r="C55" s="112">
        <v>3940</v>
      </c>
      <c r="D55" s="112">
        <v>3973</v>
      </c>
      <c r="F55" s="99"/>
      <c r="G55" s="143" t="s">
        <v>2194</v>
      </c>
      <c r="H55" s="143"/>
      <c r="I55" s="118">
        <v>36</v>
      </c>
      <c r="J55" s="99"/>
      <c r="K55" s="157" t="s">
        <v>2237</v>
      </c>
      <c r="L55" s="160">
        <v>36</v>
      </c>
      <c r="M55" s="161"/>
      <c r="N55" s="99"/>
    </row>
    <row r="56" spans="1:18" x14ac:dyDescent="0.2">
      <c r="A56" s="99"/>
      <c r="B56" s="142">
        <v>3840</v>
      </c>
      <c r="C56" s="112">
        <v>3941</v>
      </c>
      <c r="D56" s="112">
        <v>3974</v>
      </c>
      <c r="F56" s="99"/>
      <c r="J56" s="99"/>
      <c r="K56" s="157" t="s">
        <v>2239</v>
      </c>
      <c r="L56" s="160">
        <v>28</v>
      </c>
      <c r="M56" s="161"/>
      <c r="N56" s="99"/>
    </row>
    <row r="57" spans="1:18" x14ac:dyDescent="0.2">
      <c r="A57" s="99"/>
      <c r="B57" s="142">
        <v>3852</v>
      </c>
      <c r="C57" s="112">
        <v>3945</v>
      </c>
      <c r="D57" s="112">
        <v>3988</v>
      </c>
      <c r="F57" s="99"/>
      <c r="G57" s="100" t="s">
        <v>2243</v>
      </c>
      <c r="H57" s="100"/>
      <c r="I57" s="100"/>
      <c r="J57" s="99"/>
      <c r="K57" s="157" t="s">
        <v>2235</v>
      </c>
      <c r="L57" s="160">
        <v>14</v>
      </c>
      <c r="M57" s="161"/>
      <c r="N57" s="158">
        <f>SUM(N54:N56)</f>
        <v>0</v>
      </c>
    </row>
    <row r="58" spans="1:18" x14ac:dyDescent="0.2">
      <c r="A58" s="99"/>
      <c r="B58" s="108" t="s">
        <v>63</v>
      </c>
      <c r="C58" s="108"/>
      <c r="D58" s="108"/>
      <c r="E58" s="109">
        <v>10</v>
      </c>
      <c r="F58" s="99"/>
      <c r="G58" s="105" t="s">
        <v>11</v>
      </c>
      <c r="H58" s="105"/>
      <c r="I58" s="155" t="s">
        <v>2244</v>
      </c>
      <c r="J58" s="99"/>
      <c r="K58" s="162" t="s">
        <v>2250</v>
      </c>
      <c r="L58" s="160">
        <v>4</v>
      </c>
      <c r="M58" s="161"/>
      <c r="N58" s="99"/>
    </row>
    <row r="59" spans="1:18" x14ac:dyDescent="0.2">
      <c r="A59" s="99"/>
      <c r="B59" s="142">
        <v>3447</v>
      </c>
      <c r="C59" s="112">
        <v>3901</v>
      </c>
      <c r="D59" s="112">
        <v>3905</v>
      </c>
      <c r="F59" s="99"/>
      <c r="G59" s="192" t="s">
        <v>100</v>
      </c>
      <c r="H59" s="192"/>
      <c r="I59" s="149">
        <v>11</v>
      </c>
      <c r="J59" s="99"/>
      <c r="K59" s="143" t="s">
        <v>2194</v>
      </c>
      <c r="L59" s="163">
        <f>SUM(L51:L58)</f>
        <v>347</v>
      </c>
      <c r="M59" s="163"/>
      <c r="N59" s="99"/>
      <c r="P59" s="142"/>
      <c r="Q59" s="112"/>
      <c r="R59" s="112"/>
    </row>
    <row r="60" spans="1:18" x14ac:dyDescent="0.2">
      <c r="A60" s="99"/>
      <c r="B60" s="142">
        <v>3686</v>
      </c>
      <c r="C60" s="112">
        <v>3902</v>
      </c>
      <c r="D60" s="112">
        <v>3916</v>
      </c>
      <c r="F60" s="99"/>
      <c r="G60" s="192" t="s">
        <v>492</v>
      </c>
      <c r="H60" s="192"/>
      <c r="I60" s="149">
        <v>10</v>
      </c>
      <c r="J60" s="99"/>
      <c r="N60" s="99"/>
      <c r="P60" s="142"/>
      <c r="Q60" s="112"/>
      <c r="R60" s="112"/>
    </row>
    <row r="61" spans="1:18" x14ac:dyDescent="0.2">
      <c r="A61" s="99"/>
      <c r="B61" s="142">
        <v>3700</v>
      </c>
      <c r="C61" s="112">
        <v>3903</v>
      </c>
      <c r="D61" s="112"/>
      <c r="F61" s="99"/>
      <c r="G61" s="192" t="s">
        <v>1107</v>
      </c>
      <c r="H61" s="192"/>
      <c r="I61" s="149">
        <v>10</v>
      </c>
      <c r="J61" s="99"/>
      <c r="K61" s="164" t="s">
        <v>2251</v>
      </c>
      <c r="L61" s="164"/>
      <c r="M61" s="164"/>
      <c r="N61" s="99"/>
      <c r="P61" s="142"/>
      <c r="Q61" s="112"/>
    </row>
    <row r="62" spans="1:18" x14ac:dyDescent="0.2">
      <c r="A62" s="99"/>
      <c r="B62" s="142">
        <v>3778</v>
      </c>
      <c r="C62" s="112">
        <v>3904</v>
      </c>
      <c r="F62" s="99"/>
      <c r="G62" s="192" t="s">
        <v>39</v>
      </c>
      <c r="H62" s="192"/>
      <c r="I62" s="149">
        <v>9</v>
      </c>
      <c r="J62" s="99"/>
      <c r="K62" s="105" t="s">
        <v>2252</v>
      </c>
      <c r="L62" s="105"/>
      <c r="M62" s="105" t="s">
        <v>2253</v>
      </c>
      <c r="N62" s="99"/>
    </row>
    <row r="63" spans="1:18" x14ac:dyDescent="0.2">
      <c r="A63" s="99"/>
      <c r="B63" s="108" t="s">
        <v>279</v>
      </c>
      <c r="C63" s="108"/>
      <c r="D63" s="108"/>
      <c r="E63" s="109">
        <v>8</v>
      </c>
      <c r="F63" s="99"/>
      <c r="G63" s="192" t="s">
        <v>770</v>
      </c>
      <c r="H63" s="192"/>
      <c r="I63" s="149">
        <v>8</v>
      </c>
      <c r="J63" s="99"/>
      <c r="K63" s="165" t="s">
        <v>333</v>
      </c>
      <c r="L63" s="166"/>
      <c r="M63" s="167">
        <v>57</v>
      </c>
      <c r="N63" s="99"/>
    </row>
    <row r="64" spans="1:18" x14ac:dyDescent="0.2">
      <c r="A64" s="99"/>
      <c r="B64" s="142">
        <v>3835</v>
      </c>
      <c r="C64" s="112">
        <v>3908</v>
      </c>
      <c r="D64" s="112">
        <v>3946</v>
      </c>
      <c r="F64" s="99"/>
      <c r="G64" s="192" t="s">
        <v>527</v>
      </c>
      <c r="H64" s="192"/>
      <c r="I64" s="149">
        <v>7</v>
      </c>
      <c r="J64" s="99"/>
      <c r="K64" s="165" t="s">
        <v>719</v>
      </c>
      <c r="L64" s="166"/>
      <c r="M64" s="168">
        <v>42</v>
      </c>
      <c r="N64" s="99"/>
    </row>
    <row r="65" spans="1:14" x14ac:dyDescent="0.2">
      <c r="A65" s="99"/>
      <c r="B65" s="142">
        <v>3895</v>
      </c>
      <c r="C65" s="112">
        <v>3909</v>
      </c>
      <c r="D65" s="112">
        <v>3970</v>
      </c>
      <c r="F65" s="99"/>
      <c r="G65" s="192" t="s">
        <v>79</v>
      </c>
      <c r="H65" s="192"/>
      <c r="I65" s="149">
        <v>6</v>
      </c>
      <c r="J65" s="99"/>
      <c r="K65" s="165" t="s">
        <v>315</v>
      </c>
      <c r="L65" s="166"/>
      <c r="M65" s="168">
        <v>13</v>
      </c>
      <c r="N65" s="99"/>
    </row>
    <row r="66" spans="1:14" x14ac:dyDescent="0.2">
      <c r="A66" s="99"/>
      <c r="B66" s="142">
        <v>3897</v>
      </c>
      <c r="C66" s="112">
        <v>3910</v>
      </c>
      <c r="F66" s="99"/>
      <c r="G66" s="192" t="s">
        <v>279</v>
      </c>
      <c r="H66" s="192"/>
      <c r="I66" s="107">
        <v>3</v>
      </c>
      <c r="J66" s="99"/>
      <c r="K66" s="165" t="s">
        <v>2254</v>
      </c>
      <c r="L66" s="166"/>
      <c r="M66" s="168">
        <v>8</v>
      </c>
      <c r="N66" s="99"/>
    </row>
    <row r="67" spans="1:14" x14ac:dyDescent="0.2">
      <c r="A67" s="99"/>
      <c r="B67" s="108" t="s">
        <v>1107</v>
      </c>
      <c r="C67" s="108"/>
      <c r="D67" s="108"/>
      <c r="E67" s="109">
        <v>5</v>
      </c>
      <c r="F67" s="99"/>
      <c r="G67" s="143" t="s">
        <v>2194</v>
      </c>
      <c r="H67" s="144"/>
      <c r="I67" s="141">
        <f ca="1">SUM(I59:I67)</f>
        <v>64</v>
      </c>
      <c r="J67" s="99"/>
      <c r="K67" s="165" t="s">
        <v>1271</v>
      </c>
      <c r="L67" s="166"/>
      <c r="M67" s="168">
        <v>6</v>
      </c>
      <c r="N67" s="99"/>
    </row>
    <row r="68" spans="1:14" x14ac:dyDescent="0.2">
      <c r="A68" s="99"/>
      <c r="B68" s="142">
        <v>3893</v>
      </c>
      <c r="C68" s="112">
        <v>3951</v>
      </c>
      <c r="D68" s="112">
        <v>4000</v>
      </c>
      <c r="F68" s="99"/>
      <c r="J68" s="99"/>
      <c r="K68" s="165" t="s">
        <v>1912</v>
      </c>
      <c r="M68" s="168">
        <v>4</v>
      </c>
      <c r="N68" s="99"/>
    </row>
    <row r="69" spans="1:14" x14ac:dyDescent="0.2">
      <c r="A69" s="99"/>
      <c r="B69" s="142">
        <v>3950</v>
      </c>
      <c r="C69" s="112">
        <v>3952</v>
      </c>
      <c r="D69" s="112"/>
      <c r="F69" s="99"/>
      <c r="G69" s="100" t="s">
        <v>2247</v>
      </c>
      <c r="H69" s="100"/>
      <c r="I69" s="100"/>
      <c r="J69" s="99"/>
      <c r="K69" s="165" t="s">
        <v>1320</v>
      </c>
      <c r="L69" s="166"/>
      <c r="M69" s="168">
        <v>4</v>
      </c>
      <c r="N69" s="99"/>
    </row>
    <row r="70" spans="1:14" x14ac:dyDescent="0.2">
      <c r="A70" s="99"/>
      <c r="B70" s="108" t="s">
        <v>770</v>
      </c>
      <c r="C70" s="108"/>
      <c r="D70" s="108"/>
      <c r="E70" s="109">
        <v>5</v>
      </c>
      <c r="F70" s="99"/>
      <c r="G70" s="105" t="s">
        <v>2248</v>
      </c>
      <c r="H70" s="105" t="s">
        <v>2223</v>
      </c>
      <c r="I70" s="105" t="s">
        <v>2224</v>
      </c>
      <c r="J70" s="99"/>
      <c r="K70" s="165" t="s">
        <v>1549</v>
      </c>
      <c r="L70" s="166"/>
      <c r="M70" s="168">
        <v>2</v>
      </c>
      <c r="N70" s="99"/>
    </row>
    <row r="71" spans="1:14" x14ac:dyDescent="0.2">
      <c r="A71" s="99"/>
      <c r="B71" s="142">
        <v>3699</v>
      </c>
      <c r="C71" s="112">
        <v>3728</v>
      </c>
      <c r="D71" s="112">
        <v>3992</v>
      </c>
      <c r="F71" s="99"/>
      <c r="G71" s="150" t="s">
        <v>58</v>
      </c>
      <c r="H71" s="107">
        <v>18</v>
      </c>
      <c r="I71" s="107">
        <v>4</v>
      </c>
      <c r="J71" s="99"/>
      <c r="K71" s="165" t="s">
        <v>163</v>
      </c>
      <c r="L71" s="166"/>
      <c r="M71" s="168">
        <v>2</v>
      </c>
      <c r="N71" s="99"/>
    </row>
    <row r="72" spans="1:14" x14ac:dyDescent="0.2">
      <c r="A72" s="99"/>
      <c r="B72" s="142">
        <v>3726</v>
      </c>
      <c r="C72" s="112">
        <v>3896</v>
      </c>
      <c r="D72" s="112"/>
      <c r="F72" s="99"/>
      <c r="G72" s="150" t="s">
        <v>2249</v>
      </c>
      <c r="H72" s="107">
        <v>35</v>
      </c>
      <c r="I72" s="107"/>
      <c r="J72" s="99"/>
      <c r="K72" s="165" t="s">
        <v>97</v>
      </c>
      <c r="L72" s="166"/>
      <c r="M72" s="168">
        <v>2</v>
      </c>
      <c r="N72" s="99"/>
    </row>
    <row r="73" spans="1:14" x14ac:dyDescent="0.2">
      <c r="A73" s="99"/>
      <c r="B73" s="108" t="s">
        <v>100</v>
      </c>
      <c r="C73" s="108"/>
      <c r="D73" s="108"/>
      <c r="E73" s="109">
        <v>2</v>
      </c>
      <c r="F73" s="99"/>
      <c r="G73" s="150" t="s">
        <v>758</v>
      </c>
      <c r="H73" s="107">
        <v>11</v>
      </c>
      <c r="I73" s="107">
        <v>2</v>
      </c>
      <c r="J73" s="99"/>
      <c r="K73" s="116" t="s">
        <v>2194</v>
      </c>
      <c r="L73" s="118"/>
      <c r="M73" s="118">
        <f>SUM(M63:M72)</f>
        <v>140</v>
      </c>
      <c r="N73" s="99"/>
    </row>
    <row r="74" spans="1:14" x14ac:dyDescent="0.2">
      <c r="A74" s="99"/>
      <c r="B74" s="142">
        <v>3518</v>
      </c>
      <c r="C74" s="112">
        <v>3947</v>
      </c>
      <c r="F74" s="99"/>
      <c r="G74" s="116" t="s">
        <v>2194</v>
      </c>
      <c r="H74" s="118">
        <f>SUM(H71:H73)</f>
        <v>64</v>
      </c>
      <c r="I74" s="118">
        <f>SUM(I71:I73)</f>
        <v>6</v>
      </c>
      <c r="J74" s="99"/>
      <c r="N74" s="99"/>
    </row>
    <row r="75" spans="1:14" x14ac:dyDescent="0.2">
      <c r="A75" s="99"/>
      <c r="B75" s="108" t="s">
        <v>2202</v>
      </c>
      <c r="C75" s="108"/>
      <c r="D75" s="108"/>
      <c r="E75" s="109">
        <v>2</v>
      </c>
      <c r="F75" s="99"/>
      <c r="G75" s="150"/>
      <c r="H75" s="107"/>
      <c r="I75" s="107"/>
      <c r="J75" s="99"/>
      <c r="N75" s="99"/>
    </row>
    <row r="76" spans="1:14" x14ac:dyDescent="0.2">
      <c r="A76" s="99"/>
      <c r="B76" s="142">
        <v>3817</v>
      </c>
      <c r="C76" s="112">
        <v>3979</v>
      </c>
      <c r="F76" s="99"/>
      <c r="G76" s="100" t="s">
        <v>2247</v>
      </c>
      <c r="H76" s="100"/>
      <c r="I76" s="100"/>
      <c r="J76" s="99"/>
      <c r="N76" s="99"/>
    </row>
    <row r="77" spans="1:14" x14ac:dyDescent="0.2">
      <c r="A77" s="99"/>
      <c r="B77" s="108" t="s">
        <v>123</v>
      </c>
      <c r="C77" s="108"/>
      <c r="D77" s="108"/>
      <c r="E77" s="109">
        <v>1</v>
      </c>
      <c r="F77" s="99"/>
      <c r="G77" s="105" t="s">
        <v>2248</v>
      </c>
      <c r="H77" s="106" t="s">
        <v>2242</v>
      </c>
      <c r="I77" s="106" t="s">
        <v>2241</v>
      </c>
      <c r="J77" s="99"/>
      <c r="N77" s="99"/>
    </row>
    <row r="78" spans="1:14" x14ac:dyDescent="0.2">
      <c r="A78" s="99"/>
      <c r="B78" s="142">
        <v>3949</v>
      </c>
      <c r="C78" s="112"/>
      <c r="F78" s="99"/>
      <c r="G78" s="150" t="s">
        <v>58</v>
      </c>
      <c r="H78" s="107"/>
      <c r="I78" s="107">
        <v>23</v>
      </c>
      <c r="J78" s="99"/>
      <c r="N78" s="99"/>
    </row>
    <row r="79" spans="1:14" x14ac:dyDescent="0.2">
      <c r="A79" s="99"/>
      <c r="B79" s="108" t="s">
        <v>765</v>
      </c>
      <c r="C79" s="108"/>
      <c r="D79" s="108"/>
      <c r="E79" s="109">
        <v>1</v>
      </c>
      <c r="F79" s="99"/>
      <c r="G79" s="150" t="s">
        <v>2249</v>
      </c>
      <c r="H79" s="107"/>
      <c r="I79" s="107">
        <v>19</v>
      </c>
      <c r="J79" s="99"/>
      <c r="N79" s="99"/>
    </row>
    <row r="80" spans="1:14" x14ac:dyDescent="0.2">
      <c r="A80" s="99"/>
      <c r="B80" s="142">
        <v>3926</v>
      </c>
      <c r="F80" s="99"/>
      <c r="G80" s="150" t="s">
        <v>758</v>
      </c>
      <c r="H80" s="107">
        <v>2</v>
      </c>
      <c r="I80" s="107">
        <v>26</v>
      </c>
      <c r="J80" s="99"/>
      <c r="N80" s="99"/>
    </row>
    <row r="81" spans="1:14" x14ac:dyDescent="0.2">
      <c r="A81" s="99"/>
      <c r="B81" s="108" t="s">
        <v>527</v>
      </c>
      <c r="C81" s="108"/>
      <c r="D81" s="108"/>
      <c r="E81" s="109">
        <v>1</v>
      </c>
      <c r="F81" s="99"/>
      <c r="G81" s="116" t="s">
        <v>2194</v>
      </c>
      <c r="H81" s="118">
        <f>SUM(H78:H80)</f>
        <v>2</v>
      </c>
      <c r="I81" s="118">
        <f>SUM(I78:I80)</f>
        <v>68</v>
      </c>
      <c r="J81" s="99"/>
      <c r="N81" s="99"/>
    </row>
    <row r="82" spans="1:14" x14ac:dyDescent="0.2">
      <c r="A82" s="99"/>
      <c r="B82" s="142">
        <v>3942</v>
      </c>
      <c r="F82" s="99"/>
      <c r="J82" s="99"/>
      <c r="N82" s="99"/>
    </row>
    <row r="83" spans="1:14" x14ac:dyDescent="0.2">
      <c r="A83" s="99"/>
      <c r="B83" s="116" t="s">
        <v>2194</v>
      </c>
      <c r="C83" s="117"/>
      <c r="D83" s="118"/>
      <c r="E83" s="118">
        <v>68</v>
      </c>
      <c r="F83" s="99"/>
      <c r="G83" s="159" t="s">
        <v>2245</v>
      </c>
      <c r="H83" s="159"/>
      <c r="I83" s="159"/>
      <c r="J83" s="99">
        <f>SUM(J80:J82)</f>
        <v>0</v>
      </c>
      <c r="N83" s="99"/>
    </row>
    <row r="84" spans="1:14" x14ac:dyDescent="0.2">
      <c r="A84" s="99"/>
      <c r="B84" s="98" t="s">
        <v>2255</v>
      </c>
      <c r="F84" s="99"/>
      <c r="G84" s="159" t="s">
        <v>2258</v>
      </c>
      <c r="H84" s="159"/>
      <c r="I84" s="159"/>
      <c r="J84" s="99"/>
      <c r="N84" s="99"/>
    </row>
    <row r="85" spans="1:14" x14ac:dyDescent="0.2">
      <c r="A85" s="99"/>
      <c r="B85" s="145" t="s">
        <v>2256</v>
      </c>
      <c r="F85" s="99"/>
      <c r="G85" s="106" t="s">
        <v>2248</v>
      </c>
      <c r="H85" s="105" t="s">
        <v>2192</v>
      </c>
      <c r="I85" s="105"/>
      <c r="J85" s="99"/>
      <c r="N85" s="99"/>
    </row>
    <row r="86" spans="1:14" x14ac:dyDescent="0.2">
      <c r="A86" s="99"/>
      <c r="B86" s="145" t="s">
        <v>2257</v>
      </c>
      <c r="F86" s="99"/>
      <c r="G86" s="150" t="s">
        <v>58</v>
      </c>
      <c r="H86" s="161">
        <v>150</v>
      </c>
      <c r="I86" s="161"/>
      <c r="J86" s="99"/>
      <c r="N86" s="99"/>
    </row>
    <row r="87" spans="1:14" x14ac:dyDescent="0.2">
      <c r="A87" s="99"/>
      <c r="B87" s="169"/>
      <c r="C87" s="169"/>
      <c r="D87" s="169"/>
      <c r="E87" s="170"/>
      <c r="F87" s="99"/>
      <c r="G87" s="150" t="s">
        <v>2249</v>
      </c>
      <c r="H87" s="161">
        <v>148</v>
      </c>
      <c r="I87" s="161"/>
      <c r="J87" s="99"/>
      <c r="N87" s="99"/>
    </row>
    <row r="88" spans="1:14" x14ac:dyDescent="0.2">
      <c r="A88" s="99"/>
      <c r="B88" s="171" t="s">
        <v>2274</v>
      </c>
      <c r="C88" s="171"/>
      <c r="D88" s="171"/>
      <c r="E88" s="171"/>
      <c r="F88" s="99"/>
      <c r="G88" s="150" t="s">
        <v>758</v>
      </c>
      <c r="H88" s="161">
        <v>49</v>
      </c>
      <c r="I88" s="161"/>
      <c r="J88" s="99"/>
      <c r="N88" s="99"/>
    </row>
    <row r="89" spans="1:14" x14ac:dyDescent="0.2">
      <c r="A89" s="99"/>
      <c r="B89" s="171" t="s">
        <v>2275</v>
      </c>
      <c r="C89" s="171"/>
      <c r="D89" s="171"/>
      <c r="E89" s="171"/>
      <c r="F89" s="99"/>
      <c r="G89" s="116" t="s">
        <v>2194</v>
      </c>
      <c r="H89" s="118">
        <f>SUM(H86:H88)</f>
        <v>347</v>
      </c>
      <c r="I89" s="118"/>
      <c r="J89" s="99"/>
      <c r="N89" s="99"/>
    </row>
    <row r="90" spans="1:14" x14ac:dyDescent="0.2">
      <c r="A90" s="99"/>
      <c r="B90" s="104" t="s">
        <v>2189</v>
      </c>
      <c r="C90" s="104"/>
      <c r="D90" s="104"/>
      <c r="E90" s="105" t="s">
        <v>2190</v>
      </c>
      <c r="F90" s="99"/>
      <c r="J90" s="99"/>
      <c r="N90" s="99"/>
    </row>
    <row r="91" spans="1:14" x14ac:dyDescent="0.2">
      <c r="A91" s="99"/>
      <c r="B91" s="108" t="s">
        <v>2202</v>
      </c>
      <c r="C91" s="108"/>
      <c r="D91" s="108"/>
      <c r="E91" s="109">
        <v>2</v>
      </c>
      <c r="F91" s="99"/>
      <c r="J91" s="99"/>
      <c r="N91" s="99"/>
    </row>
    <row r="92" spans="1:14" x14ac:dyDescent="0.2">
      <c r="A92" s="99"/>
      <c r="B92" s="142" t="s">
        <v>2276</v>
      </c>
      <c r="C92" s="112" t="s">
        <v>2277</v>
      </c>
      <c r="F92" s="99"/>
      <c r="J92" s="99"/>
      <c r="N92" s="99"/>
    </row>
    <row r="93" spans="1:14" x14ac:dyDescent="0.2">
      <c r="A93" s="99"/>
      <c r="B93" s="143" t="s">
        <v>2194</v>
      </c>
      <c r="C93" s="144"/>
      <c r="D93" s="144"/>
      <c r="E93" s="141">
        <v>2</v>
      </c>
      <c r="F93" s="99"/>
      <c r="J93" s="99"/>
      <c r="N93" s="99"/>
    </row>
    <row r="94" spans="1:14" x14ac:dyDescent="0.2">
      <c r="A94" s="99"/>
      <c r="B94" s="169"/>
      <c r="C94" s="172"/>
      <c r="D94" s="172"/>
      <c r="E94" s="170"/>
      <c r="F94" s="99"/>
      <c r="J94" s="99"/>
      <c r="N94" s="99"/>
    </row>
    <row r="95" spans="1:14" x14ac:dyDescent="0.2">
      <c r="A95" s="99"/>
      <c r="B95" s="154"/>
      <c r="C95" s="154"/>
      <c r="D95" s="154"/>
      <c r="E95" s="99"/>
      <c r="F95" s="154"/>
      <c r="G95" s="154"/>
      <c r="H95" s="154"/>
      <c r="I95" s="154"/>
      <c r="J95" s="154"/>
      <c r="K95" s="154"/>
      <c r="L95" s="154"/>
      <c r="M95" s="154"/>
      <c r="N95" s="99"/>
    </row>
    <row r="96" spans="1:14" x14ac:dyDescent="0.2">
      <c r="A96" s="99"/>
      <c r="J96" s="99"/>
      <c r="N96" s="99"/>
    </row>
    <row r="97" spans="1:14" x14ac:dyDescent="0.2">
      <c r="A97" s="99"/>
      <c r="B97" s="173" t="s">
        <v>2259</v>
      </c>
      <c r="C97" s="173"/>
      <c r="D97" s="173"/>
      <c r="E97" s="173"/>
      <c r="F97" s="173"/>
      <c r="G97" s="173"/>
      <c r="H97" s="173"/>
      <c r="J97" s="99"/>
      <c r="N97" s="99"/>
    </row>
    <row r="98" spans="1:14" x14ac:dyDescent="0.2">
      <c r="A98" s="99"/>
      <c r="B98" s="174"/>
      <c r="C98" s="174" t="s">
        <v>2260</v>
      </c>
      <c r="D98" s="174" t="s">
        <v>2261</v>
      </c>
      <c r="E98" s="175" t="s">
        <v>2192</v>
      </c>
      <c r="F98" s="175"/>
      <c r="G98" s="174" t="s">
        <v>2241</v>
      </c>
      <c r="H98" s="174" t="s">
        <v>2262</v>
      </c>
      <c r="J98" s="99"/>
      <c r="K98" s="176" t="s">
        <v>2263</v>
      </c>
      <c r="L98" s="112"/>
      <c r="M98" s="107"/>
      <c r="N98" s="99"/>
    </row>
    <row r="99" spans="1:14" x14ac:dyDescent="0.2">
      <c r="A99" s="99"/>
      <c r="B99" s="177" t="s">
        <v>1257</v>
      </c>
      <c r="C99" s="178"/>
      <c r="D99" s="178"/>
      <c r="E99" s="179"/>
      <c r="F99" s="179"/>
      <c r="G99" s="177"/>
      <c r="H99" s="177"/>
      <c r="J99" s="99"/>
      <c r="K99" s="98" t="s">
        <v>123</v>
      </c>
      <c r="N99" s="99"/>
    </row>
    <row r="100" spans="1:14" x14ac:dyDescent="0.2">
      <c r="A100" s="99"/>
      <c r="B100" s="177" t="s">
        <v>216</v>
      </c>
      <c r="C100" s="178"/>
      <c r="D100" s="178"/>
      <c r="E100" s="179"/>
      <c r="F100" s="179"/>
      <c r="G100" s="177"/>
      <c r="H100" s="177"/>
      <c r="J100" s="99"/>
      <c r="K100" s="98" t="s">
        <v>2264</v>
      </c>
      <c r="N100" s="99"/>
    </row>
    <row r="101" spans="1:14" x14ac:dyDescent="0.2">
      <c r="A101" s="99"/>
      <c r="B101" s="177" t="s">
        <v>1454</v>
      </c>
      <c r="C101" s="180">
        <v>1</v>
      </c>
      <c r="D101" s="180"/>
      <c r="E101" s="179"/>
      <c r="F101" s="179"/>
      <c r="G101" s="180"/>
      <c r="H101" s="180"/>
      <c r="J101" s="99"/>
      <c r="K101" s="181">
        <v>45457</v>
      </c>
      <c r="N101" s="99"/>
    </row>
    <row r="102" spans="1:14" x14ac:dyDescent="0.2">
      <c r="A102" s="99"/>
      <c r="B102" s="177" t="s">
        <v>889</v>
      </c>
      <c r="C102" s="180">
        <v>1</v>
      </c>
      <c r="D102" s="180"/>
      <c r="E102" s="179"/>
      <c r="F102" s="179"/>
      <c r="G102" s="180"/>
      <c r="H102" s="180"/>
      <c r="J102" s="99"/>
      <c r="N102" s="99"/>
    </row>
    <row r="103" spans="1:14" x14ac:dyDescent="0.2">
      <c r="A103" s="99"/>
      <c r="B103" s="177" t="s">
        <v>802</v>
      </c>
      <c r="C103" s="180"/>
      <c r="D103" s="180"/>
      <c r="E103" s="182"/>
      <c r="F103" s="182"/>
      <c r="G103" s="180"/>
      <c r="H103" s="180">
        <v>2</v>
      </c>
      <c r="J103" s="99"/>
      <c r="N103" s="99"/>
    </row>
    <row r="104" spans="1:14" x14ac:dyDescent="0.2">
      <c r="A104" s="99"/>
      <c r="B104" s="177" t="s">
        <v>852</v>
      </c>
      <c r="C104" s="180"/>
      <c r="D104" s="180"/>
      <c r="E104" s="179"/>
      <c r="F104" s="179"/>
      <c r="G104" s="180"/>
      <c r="H104" s="180"/>
      <c r="J104" s="99"/>
      <c r="N104" s="99"/>
    </row>
    <row r="105" spans="1:14" x14ac:dyDescent="0.2">
      <c r="A105" s="99"/>
      <c r="B105" s="177" t="s">
        <v>914</v>
      </c>
      <c r="C105" s="180"/>
      <c r="D105" s="180"/>
      <c r="E105" s="179"/>
      <c r="F105" s="179"/>
      <c r="G105" s="180"/>
      <c r="H105" s="180"/>
      <c r="J105" s="99"/>
      <c r="N105" s="99"/>
    </row>
    <row r="106" spans="1:14" x14ac:dyDescent="0.2">
      <c r="A106" s="99"/>
      <c r="B106" s="177" t="s">
        <v>971</v>
      </c>
      <c r="C106" s="180"/>
      <c r="D106" s="180"/>
      <c r="E106" s="179"/>
      <c r="F106" s="179"/>
      <c r="G106" s="180"/>
      <c r="H106" s="180"/>
      <c r="J106" s="99"/>
      <c r="N106" s="99"/>
    </row>
    <row r="107" spans="1:14" x14ac:dyDescent="0.2">
      <c r="A107" s="99"/>
      <c r="B107" s="177" t="s">
        <v>1031</v>
      </c>
      <c r="C107" s="180"/>
      <c r="D107" s="180"/>
      <c r="E107" s="179"/>
      <c r="F107" s="179"/>
      <c r="G107" s="180"/>
      <c r="H107" s="180"/>
      <c r="J107" s="99"/>
      <c r="N107" s="99"/>
    </row>
    <row r="108" spans="1:14" x14ac:dyDescent="0.2">
      <c r="A108" s="99"/>
      <c r="B108" s="177" t="s">
        <v>1046</v>
      </c>
      <c r="C108" s="180"/>
      <c r="D108" s="180"/>
      <c r="E108" s="179"/>
      <c r="F108" s="179"/>
      <c r="G108" s="180"/>
      <c r="H108" s="180"/>
      <c r="J108" s="99"/>
      <c r="N108" s="99"/>
    </row>
    <row r="109" spans="1:14" x14ac:dyDescent="0.2">
      <c r="A109" s="99"/>
      <c r="B109" s="177" t="s">
        <v>1109</v>
      </c>
      <c r="C109" s="180"/>
      <c r="D109" s="180"/>
      <c r="E109" s="179"/>
      <c r="F109" s="179"/>
      <c r="G109" s="180"/>
      <c r="H109" s="180"/>
      <c r="J109" s="99"/>
      <c r="N109" s="99"/>
    </row>
    <row r="110" spans="1:14" x14ac:dyDescent="0.2">
      <c r="A110" s="99"/>
      <c r="B110" s="177" t="s">
        <v>1151</v>
      </c>
      <c r="C110" s="180"/>
      <c r="D110" s="180"/>
      <c r="E110" s="179"/>
      <c r="F110" s="179"/>
      <c r="G110" s="180"/>
      <c r="H110" s="180"/>
      <c r="J110" s="99"/>
      <c r="N110" s="99"/>
    </row>
    <row r="111" spans="1:14" x14ac:dyDescent="0.2">
      <c r="A111" s="99"/>
      <c r="B111" s="177"/>
      <c r="C111" s="183">
        <f>SUM(C99:C110)</f>
        <v>2</v>
      </c>
      <c r="D111" s="183">
        <f>SUM(D99:D110)</f>
        <v>0</v>
      </c>
      <c r="E111" s="184">
        <f>SUM(E99:F110)</f>
        <v>0</v>
      </c>
      <c r="F111" s="184"/>
      <c r="G111" s="183">
        <f>SUM(G99:G110)</f>
        <v>0</v>
      </c>
      <c r="H111" s="183">
        <f>SUM(H99:H110)</f>
        <v>2</v>
      </c>
      <c r="J111" s="99"/>
      <c r="N111" s="99"/>
    </row>
    <row r="112" spans="1:14" x14ac:dyDescent="0.2">
      <c r="A112" s="99"/>
      <c r="B112" s="185" t="s">
        <v>2194</v>
      </c>
      <c r="C112" s="186">
        <f>SUM(C111:H111)</f>
        <v>4</v>
      </c>
      <c r="D112" s="187"/>
      <c r="E112" s="187"/>
      <c r="F112" s="187"/>
      <c r="G112" s="187"/>
      <c r="H112" s="188"/>
      <c r="J112" s="99"/>
      <c r="N112" s="99"/>
    </row>
    <row r="113" spans="1:14" x14ac:dyDescent="0.2">
      <c r="A113" s="99"/>
      <c r="C113" s="134"/>
      <c r="D113" s="134"/>
      <c r="E113" s="97"/>
      <c r="F113" s="97"/>
      <c r="G113" s="134"/>
      <c r="H113" s="113"/>
      <c r="J113" s="99"/>
      <c r="N113" s="99"/>
    </row>
    <row r="114" spans="1:14" x14ac:dyDescent="0.2">
      <c r="A114" s="99"/>
      <c r="B114" s="154"/>
      <c r="C114" s="154"/>
      <c r="D114" s="154"/>
      <c r="E114" s="99"/>
      <c r="F114" s="154"/>
      <c r="G114" s="154"/>
      <c r="H114" s="154"/>
      <c r="I114" s="154"/>
      <c r="J114" s="154"/>
      <c r="K114" s="154"/>
      <c r="L114" s="154"/>
      <c r="M114" s="154"/>
      <c r="N114" s="99"/>
    </row>
  </sheetData>
  <mergeCells count="60">
    <mergeCell ref="K48:M48"/>
    <mergeCell ref="K49:M49"/>
    <mergeCell ref="G83:I83"/>
    <mergeCell ref="G84:I84"/>
    <mergeCell ref="G64:H64"/>
    <mergeCell ref="G65:H65"/>
    <mergeCell ref="G66:H66"/>
    <mergeCell ref="G69:I69"/>
    <mergeCell ref="G76:I76"/>
    <mergeCell ref="K24:M24"/>
    <mergeCell ref="K25:M25"/>
    <mergeCell ref="K36:M36"/>
    <mergeCell ref="K37:M37"/>
    <mergeCell ref="G57:I57"/>
    <mergeCell ref="G59:H59"/>
    <mergeCell ref="G60:H60"/>
    <mergeCell ref="G61:H61"/>
    <mergeCell ref="G62:H62"/>
    <mergeCell ref="G63:H63"/>
    <mergeCell ref="C112:H112"/>
    <mergeCell ref="E113:F113"/>
    <mergeCell ref="G30:I30"/>
    <mergeCell ref="G31:H31"/>
    <mergeCell ref="B88:E88"/>
    <mergeCell ref="B89:E89"/>
    <mergeCell ref="B90:D90"/>
    <mergeCell ref="G41:I41"/>
    <mergeCell ref="G42:I42"/>
    <mergeCell ref="G50:I50"/>
    <mergeCell ref="E106:F106"/>
    <mergeCell ref="E107:F107"/>
    <mergeCell ref="E108:F108"/>
    <mergeCell ref="E109:F109"/>
    <mergeCell ref="E110:F110"/>
    <mergeCell ref="E111:F111"/>
    <mergeCell ref="E100:F100"/>
    <mergeCell ref="E101:F101"/>
    <mergeCell ref="E102:F102"/>
    <mergeCell ref="E103:F103"/>
    <mergeCell ref="E104:F104"/>
    <mergeCell ref="E105:F105"/>
    <mergeCell ref="B97:H97"/>
    <mergeCell ref="E98:F98"/>
    <mergeCell ref="E99:F99"/>
    <mergeCell ref="K61:M61"/>
    <mergeCell ref="B43:E43"/>
    <mergeCell ref="B44:D44"/>
    <mergeCell ref="B33:E33"/>
    <mergeCell ref="B34:E34"/>
    <mergeCell ref="B35:D35"/>
    <mergeCell ref="G9:H9"/>
    <mergeCell ref="K9:L9"/>
    <mergeCell ref="G19:I19"/>
    <mergeCell ref="G20:H20"/>
    <mergeCell ref="A2:N2"/>
    <mergeCell ref="A3:N3"/>
    <mergeCell ref="A4:N4"/>
    <mergeCell ref="B8:E8"/>
    <mergeCell ref="G8:I8"/>
    <mergeCell ref="K8:M8"/>
  </mergeCells>
  <pageMargins left="0.7" right="0.7" top="0.75" bottom="0.75" header="0.3" footer="0.3"/>
  <pageSetup scale="51"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3ED49-567A-4C1C-AA78-EBC883F58D75}">
  <sheetPr codeName="Hoja2">
    <pageSetUpPr fitToPage="1"/>
  </sheetPr>
  <dimension ref="A1:AF73"/>
  <sheetViews>
    <sheetView showGridLines="0" zoomScale="70" zoomScaleNormal="70" workbookViewId="0">
      <pane xSplit="1" ySplit="1" topLeftCell="X73" activePane="bottomRight" state="frozen"/>
      <selection pane="topRight" activeCell="A190" sqref="A190"/>
      <selection pane="bottomLeft" activeCell="A190" sqref="A190"/>
      <selection pane="bottomRight" activeCell="Y2" sqref="Y2:Y73"/>
    </sheetView>
  </sheetViews>
  <sheetFormatPr baseColWidth="10" defaultColWidth="11.42578125" defaultRowHeight="15.75" x14ac:dyDescent="0.25"/>
  <cols>
    <col min="1" max="1" width="13" style="90" customWidth="1"/>
    <col min="2" max="2" width="11.42578125" style="91" customWidth="1"/>
    <col min="3" max="3" width="8" style="91" customWidth="1"/>
    <col min="4" max="4" width="49.42578125" style="92" customWidth="1"/>
    <col min="5" max="5" width="28" style="92" customWidth="1"/>
    <col min="6" max="6" width="28.42578125" style="92" customWidth="1"/>
    <col min="7" max="7" width="37.85546875" style="92" customWidth="1"/>
    <col min="8" max="8" width="18" style="92" customWidth="1"/>
    <col min="9" max="9" width="28.42578125" style="91" customWidth="1"/>
    <col min="10" max="10" width="15.85546875" style="93" customWidth="1"/>
    <col min="11" max="11" width="18.140625" style="93" customWidth="1"/>
    <col min="12" max="12" width="14.85546875" style="94"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93" customWidth="1"/>
    <col min="19" max="19" width="49.42578125" style="23" customWidth="1"/>
    <col min="20" max="20" width="13.140625" style="96" customWidth="1"/>
    <col min="21" max="21" width="13.42578125" style="96" customWidth="1"/>
    <col min="22" max="22" width="43.42578125" style="23" customWidth="1"/>
    <col min="23" max="23" width="131.42578125" style="91" customWidth="1"/>
    <col min="24" max="24" width="13.85546875" style="91" customWidth="1"/>
    <col min="25" max="25" width="17.140625" style="91" customWidth="1"/>
    <col min="26" max="26" width="56.42578125" style="23" customWidth="1"/>
    <col min="27" max="27" width="18.42578125" style="95" customWidth="1"/>
    <col min="28" max="29" width="16.42578125" style="95" customWidth="1"/>
    <col min="30" max="30" width="23.42578125" style="95" customWidth="1"/>
    <col min="31" max="31" width="25.85546875" style="95" customWidth="1"/>
    <col min="32" max="32" width="27" style="23" customWidth="1"/>
    <col min="33" max="16384" width="11.42578125" style="23"/>
  </cols>
  <sheetData>
    <row r="1" spans="1:32" s="8" customFormat="1" ht="70.5" customHeight="1" x14ac:dyDescent="0.25">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6" t="s">
        <v>28</v>
      </c>
      <c r="AD1" s="6" t="s">
        <v>29</v>
      </c>
      <c r="AE1" s="7" t="s">
        <v>30</v>
      </c>
      <c r="AF1" s="4" t="s">
        <v>31</v>
      </c>
    </row>
    <row r="2" spans="1:32" ht="184.5" customHeight="1" x14ac:dyDescent="0.25">
      <c r="A2" s="9">
        <v>3395</v>
      </c>
      <c r="B2" s="10">
        <v>114</v>
      </c>
      <c r="C2" s="14">
        <v>2017</v>
      </c>
      <c r="D2" s="10" t="s">
        <v>300</v>
      </c>
      <c r="E2" s="10" t="s">
        <v>163</v>
      </c>
      <c r="F2" s="10"/>
      <c r="G2" s="10"/>
      <c r="H2" s="10" t="s">
        <v>301</v>
      </c>
      <c r="I2" s="11" t="s">
        <v>36</v>
      </c>
      <c r="J2" s="12" t="s">
        <v>98</v>
      </c>
      <c r="K2" s="10" t="s">
        <v>302</v>
      </c>
      <c r="L2" s="10" t="s">
        <v>279</v>
      </c>
      <c r="M2" s="13" t="s">
        <v>296</v>
      </c>
      <c r="N2" s="13" t="s">
        <v>102</v>
      </c>
      <c r="O2" s="14">
        <v>2017</v>
      </c>
      <c r="P2" s="14"/>
      <c r="Q2" s="14"/>
      <c r="R2" s="15" t="s">
        <v>42</v>
      </c>
      <c r="S2" s="25" t="s">
        <v>303</v>
      </c>
      <c r="T2" s="16">
        <v>42942</v>
      </c>
      <c r="U2" s="16">
        <v>44561</v>
      </c>
      <c r="V2" s="10"/>
      <c r="W2" s="13" t="s">
        <v>304</v>
      </c>
      <c r="X2" s="18">
        <v>0.9</v>
      </c>
      <c r="Y2" s="19" t="s">
        <v>305</v>
      </c>
      <c r="Z2" s="13"/>
      <c r="AA2" s="14"/>
      <c r="AB2" s="14"/>
      <c r="AC2" s="20"/>
      <c r="AD2" s="21"/>
      <c r="AE2" s="22" t="s">
        <v>58</v>
      </c>
      <c r="AF2" s="34" t="s">
        <v>306</v>
      </c>
    </row>
    <row r="3" spans="1:32" ht="156" customHeight="1" x14ac:dyDescent="0.25">
      <c r="A3" s="9">
        <v>3622</v>
      </c>
      <c r="B3" s="10">
        <v>83</v>
      </c>
      <c r="C3" s="10">
        <v>2018</v>
      </c>
      <c r="D3" s="10" t="s">
        <v>526</v>
      </c>
      <c r="E3" s="10" t="s">
        <v>97</v>
      </c>
      <c r="F3" s="10"/>
      <c r="G3" s="10"/>
      <c r="H3" s="10" t="s">
        <v>35</v>
      </c>
      <c r="I3" s="11" t="s">
        <v>36</v>
      </c>
      <c r="J3" s="12" t="s">
        <v>37</v>
      </c>
      <c r="K3" s="10" t="s">
        <v>273</v>
      </c>
      <c r="L3" s="10" t="s">
        <v>527</v>
      </c>
      <c r="M3" s="13" t="s">
        <v>520</v>
      </c>
      <c r="N3" s="13" t="s">
        <v>195</v>
      </c>
      <c r="O3" s="14">
        <v>2018</v>
      </c>
      <c r="P3" s="14"/>
      <c r="Q3" s="14"/>
      <c r="R3" s="15"/>
      <c r="S3" s="25" t="s">
        <v>528</v>
      </c>
      <c r="T3" s="16">
        <v>43313</v>
      </c>
      <c r="U3" s="16" t="s">
        <v>529</v>
      </c>
      <c r="V3" s="10"/>
      <c r="W3" s="50" t="s">
        <v>530</v>
      </c>
      <c r="X3" s="18">
        <v>0.8</v>
      </c>
      <c r="Y3" s="19" t="s">
        <v>305</v>
      </c>
      <c r="Z3" s="13"/>
      <c r="AA3" s="14"/>
      <c r="AB3" s="14"/>
      <c r="AC3" s="20"/>
      <c r="AD3" s="21"/>
      <c r="AE3" s="22" t="s">
        <v>46</v>
      </c>
      <c r="AF3" s="34" t="s">
        <v>531</v>
      </c>
    </row>
    <row r="4" spans="1:32" ht="237" customHeight="1" x14ac:dyDescent="0.25">
      <c r="A4" s="9">
        <v>3646</v>
      </c>
      <c r="B4" s="10">
        <v>107</v>
      </c>
      <c r="C4" s="10">
        <v>2018</v>
      </c>
      <c r="D4" s="10" t="s">
        <v>591</v>
      </c>
      <c r="E4" s="10" t="s">
        <v>333</v>
      </c>
      <c r="F4" s="10"/>
      <c r="G4" s="10"/>
      <c r="H4" s="10" t="s">
        <v>35</v>
      </c>
      <c r="I4" s="11" t="s">
        <v>36</v>
      </c>
      <c r="J4" s="12" t="s">
        <v>37</v>
      </c>
      <c r="K4" s="10" t="s">
        <v>578</v>
      </c>
      <c r="L4" s="10" t="s">
        <v>100</v>
      </c>
      <c r="M4" s="13" t="s">
        <v>574</v>
      </c>
      <c r="N4" s="13" t="s">
        <v>88</v>
      </c>
      <c r="O4" s="14">
        <v>2018</v>
      </c>
      <c r="P4" s="14"/>
      <c r="Q4" s="14"/>
      <c r="R4" s="15" t="s">
        <v>42</v>
      </c>
      <c r="S4" s="10" t="s">
        <v>592</v>
      </c>
      <c r="T4" s="16">
        <v>43398</v>
      </c>
      <c r="U4" s="16">
        <v>45473</v>
      </c>
      <c r="V4" s="10"/>
      <c r="W4" s="10" t="s">
        <v>593</v>
      </c>
      <c r="X4" s="18">
        <v>0</v>
      </c>
      <c r="Y4" s="19" t="s">
        <v>305</v>
      </c>
      <c r="Z4" s="13"/>
      <c r="AA4" s="14">
        <v>6</v>
      </c>
      <c r="AB4" s="14">
        <v>2022</v>
      </c>
      <c r="AC4" s="20"/>
      <c r="AD4" s="21"/>
      <c r="AE4" s="22" t="s">
        <v>46</v>
      </c>
      <c r="AF4" s="34" t="s">
        <v>594</v>
      </c>
    </row>
    <row r="5" spans="1:32" ht="409.5" x14ac:dyDescent="0.25">
      <c r="A5" s="44">
        <v>3751</v>
      </c>
      <c r="B5" s="45">
        <v>72</v>
      </c>
      <c r="C5" s="45">
        <v>2019</v>
      </c>
      <c r="D5" s="60" t="s">
        <v>968</v>
      </c>
      <c r="E5" s="10" t="s">
        <v>333</v>
      </c>
      <c r="F5" s="45"/>
      <c r="G5" s="45"/>
      <c r="H5" s="45" t="s">
        <v>35</v>
      </c>
      <c r="I5" s="61" t="s">
        <v>36</v>
      </c>
      <c r="J5" s="70" t="s">
        <v>98</v>
      </c>
      <c r="K5" s="45" t="s">
        <v>969</v>
      </c>
      <c r="L5" s="45" t="s">
        <v>100</v>
      </c>
      <c r="M5" s="62" t="s">
        <v>970</v>
      </c>
      <c r="N5" s="62" t="s">
        <v>971</v>
      </c>
      <c r="O5" s="63">
        <v>2019</v>
      </c>
      <c r="P5" s="63"/>
      <c r="Q5" s="63"/>
      <c r="R5" s="64" t="s">
        <v>42</v>
      </c>
      <c r="S5" s="65" t="s">
        <v>972</v>
      </c>
      <c r="T5" s="16" t="s">
        <v>932</v>
      </c>
      <c r="U5" s="16" t="s">
        <v>529</v>
      </c>
      <c r="V5" s="63"/>
      <c r="W5" s="45" t="s">
        <v>973</v>
      </c>
      <c r="X5" s="66">
        <v>0.5</v>
      </c>
      <c r="Y5" s="69" t="s">
        <v>305</v>
      </c>
      <c r="Z5" s="63"/>
      <c r="AA5" s="63"/>
      <c r="AB5" s="63"/>
      <c r="AC5" s="68" t="s">
        <v>974</v>
      </c>
      <c r="AD5" s="72">
        <f ca="1">TODAY()-TABLA[[#This Row],[Fecha radicación informe]]</f>
        <v>1757</v>
      </c>
      <c r="AE5" s="22" t="s">
        <v>46</v>
      </c>
      <c r="AF5" s="34" t="s">
        <v>975</v>
      </c>
    </row>
    <row r="6" spans="1:32" ht="409.5" x14ac:dyDescent="0.25">
      <c r="A6" s="44">
        <v>3754</v>
      </c>
      <c r="B6" s="45">
        <v>75</v>
      </c>
      <c r="C6" s="45">
        <v>2019</v>
      </c>
      <c r="D6" s="60" t="s">
        <v>983</v>
      </c>
      <c r="E6" s="10" t="s">
        <v>333</v>
      </c>
      <c r="F6" s="45"/>
      <c r="G6" s="45"/>
      <c r="H6" s="45" t="s">
        <v>85</v>
      </c>
      <c r="I6" s="61" t="s">
        <v>49</v>
      </c>
      <c r="J6" s="70" t="s">
        <v>50</v>
      </c>
      <c r="K6" s="10" t="s">
        <v>180</v>
      </c>
      <c r="L6" s="45" t="s">
        <v>279</v>
      </c>
      <c r="M6" s="62" t="s">
        <v>970</v>
      </c>
      <c r="N6" s="62" t="s">
        <v>971</v>
      </c>
      <c r="O6" s="63">
        <v>2019</v>
      </c>
      <c r="P6" s="63"/>
      <c r="Q6" s="63"/>
      <c r="R6" s="64"/>
      <c r="S6" s="65" t="s">
        <v>984</v>
      </c>
      <c r="T6" s="16">
        <v>43920</v>
      </c>
      <c r="U6" s="16">
        <v>45657</v>
      </c>
      <c r="V6" s="63"/>
      <c r="W6" s="45" t="s">
        <v>985</v>
      </c>
      <c r="X6" s="66">
        <v>0.75</v>
      </c>
      <c r="Y6" s="69" t="s">
        <v>305</v>
      </c>
      <c r="Z6" s="63"/>
      <c r="AA6" s="63"/>
      <c r="AB6" s="63"/>
      <c r="AC6" s="68" t="s">
        <v>986</v>
      </c>
      <c r="AD6" s="72">
        <f ca="1">TODAY()-TABLA[[#This Row],[Fecha radicación informe]]</f>
        <v>1755</v>
      </c>
      <c r="AE6" s="22" t="s">
        <v>758</v>
      </c>
      <c r="AF6" s="34" t="s">
        <v>987</v>
      </c>
    </row>
    <row r="7" spans="1:32" ht="409.5" x14ac:dyDescent="0.25">
      <c r="A7" s="44">
        <v>3757</v>
      </c>
      <c r="B7" s="45">
        <v>78</v>
      </c>
      <c r="C7" s="45">
        <v>2019</v>
      </c>
      <c r="D7" s="60" t="s">
        <v>999</v>
      </c>
      <c r="E7" s="10" t="s">
        <v>333</v>
      </c>
      <c r="F7" s="45"/>
      <c r="G7" s="45"/>
      <c r="H7" s="45" t="s">
        <v>35</v>
      </c>
      <c r="I7" s="61" t="s">
        <v>36</v>
      </c>
      <c r="J7" s="12" t="s">
        <v>98</v>
      </c>
      <c r="K7" s="45" t="s">
        <v>996</v>
      </c>
      <c r="L7" s="10" t="s">
        <v>39</v>
      </c>
      <c r="M7" s="62" t="s">
        <v>970</v>
      </c>
      <c r="N7" s="62" t="s">
        <v>971</v>
      </c>
      <c r="O7" s="63">
        <v>2019</v>
      </c>
      <c r="P7" s="63"/>
      <c r="Q7" s="63"/>
      <c r="R7" s="64" t="s">
        <v>358</v>
      </c>
      <c r="S7" s="65" t="s">
        <v>1000</v>
      </c>
      <c r="T7" s="16" t="s">
        <v>991</v>
      </c>
      <c r="U7" s="16" t="s">
        <v>1001</v>
      </c>
      <c r="V7" s="63"/>
      <c r="W7" s="45" t="s">
        <v>1002</v>
      </c>
      <c r="X7" s="66">
        <v>0.5</v>
      </c>
      <c r="Y7" s="69" t="s">
        <v>305</v>
      </c>
      <c r="Z7" s="63"/>
      <c r="AA7" s="63"/>
      <c r="AB7" s="63"/>
      <c r="AC7" s="68">
        <v>43710</v>
      </c>
      <c r="AD7" s="72">
        <f ca="1">TODAY()-TABLA[[#This Row],[Fecha radicación informe]]</f>
        <v>1750</v>
      </c>
      <c r="AE7" s="22" t="s">
        <v>46</v>
      </c>
      <c r="AF7" s="34" t="s">
        <v>1003</v>
      </c>
    </row>
    <row r="8" spans="1:32" ht="409.5" x14ac:dyDescent="0.25">
      <c r="A8" s="44">
        <v>3774</v>
      </c>
      <c r="B8" s="45">
        <v>95</v>
      </c>
      <c r="C8" s="45">
        <v>2019</v>
      </c>
      <c r="D8" s="60" t="s">
        <v>1063</v>
      </c>
      <c r="E8" s="10" t="s">
        <v>333</v>
      </c>
      <c r="F8" s="45"/>
      <c r="G8" s="45"/>
      <c r="H8" s="45" t="s">
        <v>35</v>
      </c>
      <c r="I8" s="61" t="s">
        <v>36</v>
      </c>
      <c r="J8" s="70" t="s">
        <v>98</v>
      </c>
      <c r="K8" s="45" t="s">
        <v>1064</v>
      </c>
      <c r="L8" s="10" t="s">
        <v>39</v>
      </c>
      <c r="M8" s="62" t="s">
        <v>1045</v>
      </c>
      <c r="N8" s="62" t="s">
        <v>1046</v>
      </c>
      <c r="O8" s="63">
        <v>2019</v>
      </c>
      <c r="P8" s="63"/>
      <c r="Q8" s="63"/>
      <c r="R8" s="64" t="s">
        <v>436</v>
      </c>
      <c r="S8" s="65" t="s">
        <v>990</v>
      </c>
      <c r="T8" s="75" t="s">
        <v>1065</v>
      </c>
      <c r="U8" s="75" t="s">
        <v>1001</v>
      </c>
      <c r="V8" s="63"/>
      <c r="W8" s="45" t="s">
        <v>1066</v>
      </c>
      <c r="X8" s="66">
        <v>0.5</v>
      </c>
      <c r="Y8" s="69" t="s">
        <v>305</v>
      </c>
      <c r="Z8" s="63"/>
      <c r="AA8" s="63"/>
      <c r="AB8" s="63"/>
      <c r="AC8" s="68" t="s">
        <v>991</v>
      </c>
      <c r="AD8" s="21">
        <f ca="1">IF(TABLA[[#This Row],[Fecha radicación informe]]="","",TODAY()-TABLA[[#This Row],[Fecha radicación informe]])</f>
        <v>1694</v>
      </c>
      <c r="AE8" s="22" t="s">
        <v>46</v>
      </c>
      <c r="AF8" s="34" t="s">
        <v>1067</v>
      </c>
    </row>
    <row r="9" spans="1:32" ht="409.5" x14ac:dyDescent="0.25">
      <c r="A9" s="44">
        <v>3784</v>
      </c>
      <c r="B9" s="45">
        <v>105</v>
      </c>
      <c r="C9" s="45">
        <v>2019</v>
      </c>
      <c r="D9" s="60" t="s">
        <v>1105</v>
      </c>
      <c r="E9" s="10" t="s">
        <v>333</v>
      </c>
      <c r="F9" s="45"/>
      <c r="G9" s="45"/>
      <c r="H9" s="45" t="s">
        <v>35</v>
      </c>
      <c r="I9" s="61" t="s">
        <v>36</v>
      </c>
      <c r="J9" s="12" t="s">
        <v>98</v>
      </c>
      <c r="K9" s="45" t="s">
        <v>1106</v>
      </c>
      <c r="L9" s="45" t="s">
        <v>1107</v>
      </c>
      <c r="M9" s="62" t="s">
        <v>1108</v>
      </c>
      <c r="N9" s="62" t="s">
        <v>1109</v>
      </c>
      <c r="O9" s="63">
        <v>2019</v>
      </c>
      <c r="P9" s="63"/>
      <c r="Q9" s="63"/>
      <c r="R9" s="64" t="s">
        <v>358</v>
      </c>
      <c r="S9" s="65" t="s">
        <v>1110</v>
      </c>
      <c r="T9" s="75" t="s">
        <v>1071</v>
      </c>
      <c r="U9" s="75" t="s">
        <v>1001</v>
      </c>
      <c r="V9" s="63"/>
      <c r="W9" s="45" t="s">
        <v>1111</v>
      </c>
      <c r="X9" s="66">
        <v>0.5</v>
      </c>
      <c r="Y9" s="69" t="s">
        <v>305</v>
      </c>
      <c r="Z9" s="63"/>
      <c r="AA9" s="63"/>
      <c r="AB9" s="63"/>
      <c r="AC9" s="68" t="s">
        <v>1112</v>
      </c>
      <c r="AD9" s="21">
        <f ca="1">IF(TABLA[[#This Row],[Fecha radicación informe]]="","",TODAY()-TABLA[[#This Row],[Fecha radicación informe]])</f>
        <v>1676</v>
      </c>
      <c r="AE9" s="22" t="s">
        <v>46</v>
      </c>
      <c r="AF9" s="34" t="s">
        <v>1113</v>
      </c>
    </row>
    <row r="10" spans="1:32" ht="409.5" x14ac:dyDescent="0.25">
      <c r="A10" s="44">
        <v>3792</v>
      </c>
      <c r="B10" s="45">
        <v>113</v>
      </c>
      <c r="C10" s="45">
        <v>2019</v>
      </c>
      <c r="D10" s="60" t="s">
        <v>1132</v>
      </c>
      <c r="E10" s="10" t="s">
        <v>333</v>
      </c>
      <c r="F10" s="45"/>
      <c r="G10" s="45"/>
      <c r="H10" s="45" t="s">
        <v>35</v>
      </c>
      <c r="I10" s="61" t="s">
        <v>36</v>
      </c>
      <c r="J10" s="70" t="s">
        <v>98</v>
      </c>
      <c r="K10" s="45" t="s">
        <v>374</v>
      </c>
      <c r="L10" s="45" t="s">
        <v>1107</v>
      </c>
      <c r="M10" s="62" t="s">
        <v>1108</v>
      </c>
      <c r="N10" s="62" t="s">
        <v>1109</v>
      </c>
      <c r="O10" s="63">
        <v>2019</v>
      </c>
      <c r="P10" s="63"/>
      <c r="Q10" s="63"/>
      <c r="R10" s="64" t="s">
        <v>358</v>
      </c>
      <c r="S10" s="65" t="s">
        <v>1133</v>
      </c>
      <c r="T10" s="75">
        <v>43891</v>
      </c>
      <c r="U10" s="75" t="s">
        <v>1001</v>
      </c>
      <c r="V10" s="63"/>
      <c r="W10" s="45" t="s">
        <v>1134</v>
      </c>
      <c r="X10" s="66">
        <v>0.5</v>
      </c>
      <c r="Y10" s="69" t="s">
        <v>305</v>
      </c>
      <c r="Z10" s="63"/>
      <c r="AA10" s="63"/>
      <c r="AB10" s="63"/>
      <c r="AC10" s="68">
        <v>43804</v>
      </c>
      <c r="AD10" s="21">
        <f ca="1">TODAY()-TABLA[[#This Row],[Fecha radicación informe]]</f>
        <v>1656</v>
      </c>
      <c r="AE10" s="22" t="s">
        <v>46</v>
      </c>
      <c r="AF10" s="34" t="s">
        <v>1135</v>
      </c>
    </row>
    <row r="11" spans="1:32" ht="409.5" x14ac:dyDescent="0.25">
      <c r="A11" s="44">
        <v>3800</v>
      </c>
      <c r="B11" s="45">
        <v>121</v>
      </c>
      <c r="C11" s="45">
        <v>2019</v>
      </c>
      <c r="D11" s="60" t="s">
        <v>1164</v>
      </c>
      <c r="E11" s="10" t="s">
        <v>333</v>
      </c>
      <c r="F11" s="76"/>
      <c r="G11" s="76"/>
      <c r="H11" s="76" t="s">
        <v>35</v>
      </c>
      <c r="I11" s="61" t="s">
        <v>60</v>
      </c>
      <c r="J11" s="70" t="s">
        <v>61</v>
      </c>
      <c r="K11" s="45" t="s">
        <v>952</v>
      </c>
      <c r="L11" s="45" t="s">
        <v>100</v>
      </c>
      <c r="M11" s="62" t="s">
        <v>1150</v>
      </c>
      <c r="N11" s="62" t="s">
        <v>1151</v>
      </c>
      <c r="O11" s="63">
        <v>2019</v>
      </c>
      <c r="P11" s="63"/>
      <c r="Q11" s="63"/>
      <c r="R11" s="64" t="s">
        <v>358</v>
      </c>
      <c r="S11" s="65" t="s">
        <v>1165</v>
      </c>
      <c r="T11" s="75">
        <v>43801</v>
      </c>
      <c r="U11" s="75" t="s">
        <v>1001</v>
      </c>
      <c r="V11" s="63"/>
      <c r="W11" s="45" t="s">
        <v>1166</v>
      </c>
      <c r="X11" s="66">
        <v>0</v>
      </c>
      <c r="Y11" s="69" t="s">
        <v>305</v>
      </c>
      <c r="Z11" s="63"/>
      <c r="AA11" s="63"/>
      <c r="AB11" s="63"/>
      <c r="AC11" s="68" t="s">
        <v>1167</v>
      </c>
      <c r="AD11" s="21">
        <f ca="1">TODAY()-TABLA[[#This Row],[Fecha radicación informe]]</f>
        <v>1644</v>
      </c>
      <c r="AE11" s="22" t="s">
        <v>58</v>
      </c>
      <c r="AF11" s="34" t="s">
        <v>1168</v>
      </c>
    </row>
    <row r="12" spans="1:32" ht="409.5" x14ac:dyDescent="0.25">
      <c r="A12" s="44">
        <v>3802</v>
      </c>
      <c r="B12" s="45">
        <v>123</v>
      </c>
      <c r="C12" s="45">
        <v>2019</v>
      </c>
      <c r="D12" s="60" t="s">
        <v>1173</v>
      </c>
      <c r="E12" s="10" t="s">
        <v>333</v>
      </c>
      <c r="F12" s="78"/>
      <c r="G12" s="78"/>
      <c r="H12" s="78" t="s">
        <v>35</v>
      </c>
      <c r="I12" s="61" t="s">
        <v>60</v>
      </c>
      <c r="J12" s="70" t="s">
        <v>61</v>
      </c>
      <c r="K12" s="45" t="s">
        <v>952</v>
      </c>
      <c r="L12" s="45" t="s">
        <v>100</v>
      </c>
      <c r="M12" s="62" t="s">
        <v>1150</v>
      </c>
      <c r="N12" s="62" t="s">
        <v>1151</v>
      </c>
      <c r="O12" s="63">
        <v>2019</v>
      </c>
      <c r="P12" s="63"/>
      <c r="Q12" s="63"/>
      <c r="R12" s="64" t="s">
        <v>358</v>
      </c>
      <c r="S12" s="65" t="s">
        <v>1174</v>
      </c>
      <c r="T12" s="75">
        <v>43801</v>
      </c>
      <c r="U12" s="75" t="s">
        <v>1001</v>
      </c>
      <c r="V12" s="63"/>
      <c r="W12" s="45" t="s">
        <v>1175</v>
      </c>
      <c r="X12" s="66">
        <v>0.5</v>
      </c>
      <c r="Y12" s="69" t="s">
        <v>305</v>
      </c>
      <c r="Z12" s="63"/>
      <c r="AA12" s="63"/>
      <c r="AB12" s="63"/>
      <c r="AC12" s="68" t="s">
        <v>1167</v>
      </c>
      <c r="AD12" s="21">
        <f ca="1">TODAY()-TABLA[[#This Row],[Fecha radicación informe]]</f>
        <v>1644</v>
      </c>
      <c r="AE12" s="22" t="s">
        <v>58</v>
      </c>
      <c r="AF12" s="34" t="s">
        <v>1176</v>
      </c>
    </row>
    <row r="13" spans="1:32" ht="409.5" x14ac:dyDescent="0.25">
      <c r="A13" s="44">
        <v>3806</v>
      </c>
      <c r="B13" s="45">
        <v>127</v>
      </c>
      <c r="C13" s="45">
        <v>2019</v>
      </c>
      <c r="D13" s="60" t="s">
        <v>1187</v>
      </c>
      <c r="E13" s="10" t="s">
        <v>333</v>
      </c>
      <c r="F13" s="45"/>
      <c r="G13" s="45"/>
      <c r="H13" s="45" t="s">
        <v>35</v>
      </c>
      <c r="I13" s="61" t="s">
        <v>36</v>
      </c>
      <c r="J13" s="70" t="s">
        <v>98</v>
      </c>
      <c r="K13" s="45" t="s">
        <v>1178</v>
      </c>
      <c r="L13" s="10" t="s">
        <v>39</v>
      </c>
      <c r="M13" s="62" t="s">
        <v>1150</v>
      </c>
      <c r="N13" s="62" t="s">
        <v>1151</v>
      </c>
      <c r="O13" s="63">
        <v>2019</v>
      </c>
      <c r="P13" s="63"/>
      <c r="Q13" s="63"/>
      <c r="R13" s="64" t="s">
        <v>358</v>
      </c>
      <c r="S13" s="65" t="s">
        <v>1188</v>
      </c>
      <c r="T13" s="75">
        <v>43817</v>
      </c>
      <c r="U13" s="75" t="s">
        <v>1001</v>
      </c>
      <c r="V13" s="63"/>
      <c r="W13" s="45" t="s">
        <v>1189</v>
      </c>
      <c r="X13" s="66">
        <v>0</v>
      </c>
      <c r="Y13" s="69" t="s">
        <v>305</v>
      </c>
      <c r="Z13" s="63"/>
      <c r="AA13" s="63"/>
      <c r="AB13" s="63"/>
      <c r="AC13" s="68" t="s">
        <v>1023</v>
      </c>
      <c r="AD13" s="21">
        <f ca="1">TODAY()-TABLA[[#This Row],[Fecha radicación informe]]</f>
        <v>1643</v>
      </c>
      <c r="AE13" s="22" t="s">
        <v>46</v>
      </c>
      <c r="AF13" s="34" t="s">
        <v>1190</v>
      </c>
    </row>
    <row r="14" spans="1:32" ht="409.5" x14ac:dyDescent="0.25">
      <c r="A14" s="44">
        <v>3809</v>
      </c>
      <c r="B14" s="45">
        <v>130</v>
      </c>
      <c r="C14" s="45">
        <v>2019</v>
      </c>
      <c r="D14" s="60" t="s">
        <v>1197</v>
      </c>
      <c r="E14" s="10" t="s">
        <v>333</v>
      </c>
      <c r="F14" s="45"/>
      <c r="G14" s="45"/>
      <c r="H14" s="45" t="s">
        <v>35</v>
      </c>
      <c r="I14" s="61" t="s">
        <v>36</v>
      </c>
      <c r="J14" s="12" t="s">
        <v>98</v>
      </c>
      <c r="K14" s="45" t="s">
        <v>390</v>
      </c>
      <c r="L14" s="45" t="s">
        <v>1107</v>
      </c>
      <c r="M14" s="62" t="s">
        <v>1108</v>
      </c>
      <c r="N14" s="62" t="s">
        <v>1109</v>
      </c>
      <c r="O14" s="63">
        <v>2019</v>
      </c>
      <c r="P14" s="63"/>
      <c r="Q14" s="63"/>
      <c r="R14" s="64"/>
      <c r="S14" s="65" t="s">
        <v>1198</v>
      </c>
      <c r="T14" s="75">
        <v>43923</v>
      </c>
      <c r="U14" s="75" t="s">
        <v>1001</v>
      </c>
      <c r="V14" s="63"/>
      <c r="W14" s="45" t="s">
        <v>1199</v>
      </c>
      <c r="X14" s="66">
        <v>0</v>
      </c>
      <c r="Y14" s="69" t="s">
        <v>305</v>
      </c>
      <c r="Z14" s="63"/>
      <c r="AA14" s="63"/>
      <c r="AB14" s="63"/>
      <c r="AC14" s="68" t="s">
        <v>1023</v>
      </c>
      <c r="AD14" s="21">
        <f ca="1">TODAY()-TABLA[[#This Row],[Fecha radicación informe]]</f>
        <v>1643</v>
      </c>
      <c r="AE14" s="22" t="s">
        <v>46</v>
      </c>
      <c r="AF14" s="34" t="s">
        <v>1200</v>
      </c>
    </row>
    <row r="15" spans="1:32" ht="409.5" x14ac:dyDescent="0.25">
      <c r="A15" s="44">
        <v>3825</v>
      </c>
      <c r="B15" s="45">
        <v>14</v>
      </c>
      <c r="C15" s="45">
        <v>2020</v>
      </c>
      <c r="D15" s="60" t="s">
        <v>1255</v>
      </c>
      <c r="E15" s="10" t="s">
        <v>333</v>
      </c>
      <c r="F15" s="45"/>
      <c r="G15" s="45"/>
      <c r="H15" s="45" t="s">
        <v>35</v>
      </c>
      <c r="I15" s="61" t="s">
        <v>121</v>
      </c>
      <c r="J15" s="70" t="s">
        <v>77</v>
      </c>
      <c r="K15" s="45" t="s">
        <v>959</v>
      </c>
      <c r="L15" s="10" t="s">
        <v>39</v>
      </c>
      <c r="M15" s="62" t="s">
        <v>1256</v>
      </c>
      <c r="N15" s="62" t="s">
        <v>1257</v>
      </c>
      <c r="O15" s="63">
        <v>2020</v>
      </c>
      <c r="P15" s="63"/>
      <c r="Q15" s="63"/>
      <c r="R15" s="64"/>
      <c r="S15" s="65" t="s">
        <v>1258</v>
      </c>
      <c r="T15" s="75">
        <v>44020</v>
      </c>
      <c r="U15" s="75" t="s">
        <v>1001</v>
      </c>
      <c r="V15" s="63"/>
      <c r="W15" s="45" t="s">
        <v>1259</v>
      </c>
      <c r="X15" s="66">
        <v>0.5</v>
      </c>
      <c r="Y15" s="69" t="s">
        <v>305</v>
      </c>
      <c r="Z15" s="63"/>
      <c r="AA15" s="63"/>
      <c r="AB15" s="63"/>
      <c r="AC15" s="68">
        <v>43987</v>
      </c>
      <c r="AD15" s="21">
        <f ca="1">TODAY()-TABLA[[#This Row],[Fecha radicación informe]]</f>
        <v>1473</v>
      </c>
      <c r="AE15" s="22" t="s">
        <v>46</v>
      </c>
      <c r="AF15" s="34" t="s">
        <v>1260</v>
      </c>
    </row>
    <row r="16" spans="1:32" ht="409.5" x14ac:dyDescent="0.25">
      <c r="A16" s="44">
        <v>3828</v>
      </c>
      <c r="B16" s="45">
        <v>17</v>
      </c>
      <c r="C16" s="45">
        <v>2020</v>
      </c>
      <c r="D16" s="60" t="s">
        <v>1270</v>
      </c>
      <c r="E16" s="10" t="s">
        <v>1271</v>
      </c>
      <c r="F16" s="45"/>
      <c r="G16" s="45"/>
      <c r="H16" s="45" t="s">
        <v>85</v>
      </c>
      <c r="I16" s="61" t="s">
        <v>36</v>
      </c>
      <c r="J16" s="12" t="s">
        <v>98</v>
      </c>
      <c r="K16" s="45" t="s">
        <v>385</v>
      </c>
      <c r="L16" s="45" t="s">
        <v>100</v>
      </c>
      <c r="M16" s="62" t="s">
        <v>1267</v>
      </c>
      <c r="N16" s="62" t="s">
        <v>852</v>
      </c>
      <c r="O16" s="63">
        <v>2020</v>
      </c>
      <c r="P16" s="63"/>
      <c r="Q16" s="63"/>
      <c r="R16" s="64" t="s">
        <v>42</v>
      </c>
      <c r="S16" s="65" t="s">
        <v>1272</v>
      </c>
      <c r="T16" s="75">
        <v>44047</v>
      </c>
      <c r="U16" s="75" t="s">
        <v>1001</v>
      </c>
      <c r="V16" s="63"/>
      <c r="W16" s="45" t="s">
        <v>1273</v>
      </c>
      <c r="X16" s="66">
        <v>0.5</v>
      </c>
      <c r="Y16" s="69" t="s">
        <v>305</v>
      </c>
      <c r="Z16" s="63"/>
      <c r="AA16" s="63"/>
      <c r="AB16" s="63"/>
      <c r="AC16" s="68">
        <v>44015</v>
      </c>
      <c r="AD16" s="21">
        <f ca="1">TODAY()-TABLA[[#This Row],[Fecha radicación informe]]</f>
        <v>1445</v>
      </c>
      <c r="AE16" s="22" t="s">
        <v>46</v>
      </c>
      <c r="AF16" s="34" t="s">
        <v>1274</v>
      </c>
    </row>
    <row r="17" spans="1:32" ht="409.5" x14ac:dyDescent="0.25">
      <c r="A17" s="44">
        <v>3839</v>
      </c>
      <c r="B17" s="45">
        <v>28</v>
      </c>
      <c r="C17" s="45">
        <v>2020</v>
      </c>
      <c r="D17" s="60" t="s">
        <v>1313</v>
      </c>
      <c r="E17" s="10" t="s">
        <v>333</v>
      </c>
      <c r="F17" s="45"/>
      <c r="G17" s="45"/>
      <c r="H17" s="45" t="s">
        <v>35</v>
      </c>
      <c r="I17" s="61" t="s">
        <v>36</v>
      </c>
      <c r="J17" s="70" t="s">
        <v>98</v>
      </c>
      <c r="K17" s="45" t="s">
        <v>1314</v>
      </c>
      <c r="L17" s="45" t="s">
        <v>39</v>
      </c>
      <c r="M17" s="62" t="s">
        <v>1305</v>
      </c>
      <c r="N17" s="62" t="s">
        <v>971</v>
      </c>
      <c r="O17" s="63">
        <v>2020</v>
      </c>
      <c r="P17" s="63"/>
      <c r="Q17" s="63"/>
      <c r="R17" s="64" t="s">
        <v>358</v>
      </c>
      <c r="S17" s="65" t="s">
        <v>1315</v>
      </c>
      <c r="T17" s="75" t="s">
        <v>1316</v>
      </c>
      <c r="U17" s="75" t="s">
        <v>1001</v>
      </c>
      <c r="V17" s="63"/>
      <c r="W17" s="45" t="s">
        <v>1317</v>
      </c>
      <c r="X17" s="66">
        <v>0.5</v>
      </c>
      <c r="Y17" s="69" t="s">
        <v>305</v>
      </c>
      <c r="Z17" s="63"/>
      <c r="AA17" s="63"/>
      <c r="AB17" s="63"/>
      <c r="AC17" s="68">
        <v>44077</v>
      </c>
      <c r="AD17" s="21">
        <f ca="1">TODAY()-TABLA[[#This Row],[Fecha radicación informe]]</f>
        <v>1383</v>
      </c>
      <c r="AE17" s="22" t="s">
        <v>46</v>
      </c>
      <c r="AF17" s="34" t="s">
        <v>1318</v>
      </c>
    </row>
    <row r="18" spans="1:32" ht="409.5" x14ac:dyDescent="0.25">
      <c r="A18" s="44">
        <v>3850</v>
      </c>
      <c r="B18" s="45">
        <v>39</v>
      </c>
      <c r="C18" s="45">
        <v>2020</v>
      </c>
      <c r="D18" s="60" t="s">
        <v>1361</v>
      </c>
      <c r="E18" s="10" t="s">
        <v>333</v>
      </c>
      <c r="F18" s="45"/>
      <c r="G18" s="45"/>
      <c r="H18" s="45" t="s">
        <v>35</v>
      </c>
      <c r="I18" s="61" t="s">
        <v>36</v>
      </c>
      <c r="J18" s="70" t="s">
        <v>98</v>
      </c>
      <c r="K18" s="45" t="s">
        <v>1355</v>
      </c>
      <c r="L18" s="45" t="s">
        <v>100</v>
      </c>
      <c r="M18" s="62" t="s">
        <v>1356</v>
      </c>
      <c r="N18" s="62" t="s">
        <v>1046</v>
      </c>
      <c r="O18" s="63">
        <v>2020</v>
      </c>
      <c r="P18" s="63"/>
      <c r="Q18" s="63"/>
      <c r="R18" s="64" t="s">
        <v>42</v>
      </c>
      <c r="S18" s="65" t="s">
        <v>1362</v>
      </c>
      <c r="T18" s="75" t="s">
        <v>1358</v>
      </c>
      <c r="U18" s="75" t="s">
        <v>1001</v>
      </c>
      <c r="V18" s="63"/>
      <c r="W18" s="45" t="s">
        <v>1363</v>
      </c>
      <c r="X18" s="66">
        <v>0.5</v>
      </c>
      <c r="Y18" s="69" t="s">
        <v>305</v>
      </c>
      <c r="Z18" s="63"/>
      <c r="AA18" s="63"/>
      <c r="AB18" s="63"/>
      <c r="AC18" s="68" t="s">
        <v>1360</v>
      </c>
      <c r="AD18" s="79">
        <f ca="1">TODAY()-TABLA[[#This Row],[Fecha radicación informe]]</f>
        <v>1333</v>
      </c>
      <c r="AE18" s="22" t="s">
        <v>46</v>
      </c>
      <c r="AF18" s="34" t="s">
        <v>1364</v>
      </c>
    </row>
    <row r="19" spans="1:32" ht="409.5" x14ac:dyDescent="0.25">
      <c r="A19" s="44">
        <v>3851</v>
      </c>
      <c r="B19" s="45">
        <v>40</v>
      </c>
      <c r="C19" s="45">
        <v>2020</v>
      </c>
      <c r="D19" s="60" t="s">
        <v>1365</v>
      </c>
      <c r="E19" s="10" t="s">
        <v>333</v>
      </c>
      <c r="F19" s="45"/>
      <c r="G19" s="45"/>
      <c r="H19" s="45" t="s">
        <v>35</v>
      </c>
      <c r="I19" s="61" t="s">
        <v>36</v>
      </c>
      <c r="J19" s="12" t="s">
        <v>98</v>
      </c>
      <c r="K19" s="45" t="s">
        <v>573</v>
      </c>
      <c r="L19" s="45" t="s">
        <v>39</v>
      </c>
      <c r="M19" s="62" t="s">
        <v>1356</v>
      </c>
      <c r="N19" s="62" t="s">
        <v>1046</v>
      </c>
      <c r="O19" s="63">
        <v>2020</v>
      </c>
      <c r="P19" s="63"/>
      <c r="Q19" s="63"/>
      <c r="R19" s="64" t="s">
        <v>436</v>
      </c>
      <c r="S19" s="65" t="s">
        <v>1366</v>
      </c>
      <c r="T19" s="75">
        <v>44175</v>
      </c>
      <c r="U19" s="75" t="s">
        <v>1001</v>
      </c>
      <c r="V19" s="63"/>
      <c r="W19" s="45" t="s">
        <v>1367</v>
      </c>
      <c r="X19" s="66">
        <v>0</v>
      </c>
      <c r="Y19" s="69" t="s">
        <v>305</v>
      </c>
      <c r="Z19" s="63"/>
      <c r="AA19" s="63"/>
      <c r="AB19" s="63"/>
      <c r="AC19" s="68">
        <v>44140</v>
      </c>
      <c r="AD19" s="79">
        <f ca="1">TODAY()-TABLA[[#This Row],[Fecha radicación informe]]</f>
        <v>1320</v>
      </c>
      <c r="AE19" s="22" t="s">
        <v>46</v>
      </c>
      <c r="AF19" s="34" t="s">
        <v>1368</v>
      </c>
    </row>
    <row r="20" spans="1:32" ht="409.5" x14ac:dyDescent="0.25">
      <c r="A20" s="44">
        <v>3865</v>
      </c>
      <c r="B20" s="45">
        <v>54</v>
      </c>
      <c r="C20" s="45">
        <v>2020</v>
      </c>
      <c r="D20" s="60" t="s">
        <v>1414</v>
      </c>
      <c r="E20" s="10" t="s">
        <v>333</v>
      </c>
      <c r="F20" s="45"/>
      <c r="G20" s="45"/>
      <c r="H20" s="45" t="s">
        <v>35</v>
      </c>
      <c r="I20" s="61" t="s">
        <v>36</v>
      </c>
      <c r="J20" s="70" t="s">
        <v>98</v>
      </c>
      <c r="K20" s="45" t="s">
        <v>1415</v>
      </c>
      <c r="L20" s="45" t="s">
        <v>1107</v>
      </c>
      <c r="M20" s="62" t="s">
        <v>1416</v>
      </c>
      <c r="N20" s="62" t="s">
        <v>1151</v>
      </c>
      <c r="O20" s="63">
        <v>2020</v>
      </c>
      <c r="P20" s="63"/>
      <c r="Q20" s="63"/>
      <c r="R20" s="64" t="s">
        <v>358</v>
      </c>
      <c r="S20" s="65" t="s">
        <v>1417</v>
      </c>
      <c r="T20" s="75">
        <v>44230</v>
      </c>
      <c r="U20" s="75" t="s">
        <v>1418</v>
      </c>
      <c r="V20" s="63"/>
      <c r="W20" s="45" t="s">
        <v>1419</v>
      </c>
      <c r="X20" s="66">
        <v>0</v>
      </c>
      <c r="Y20" s="69" t="s">
        <v>305</v>
      </c>
      <c r="Z20" s="63"/>
      <c r="AA20" s="63"/>
      <c r="AB20" s="63"/>
      <c r="AC20" s="68" t="s">
        <v>1420</v>
      </c>
      <c r="AD20" s="79">
        <f ca="1">TODAY()-TABLA[[#This Row],[Fecha radicación informe]]</f>
        <v>1278</v>
      </c>
      <c r="AE20" s="22" t="s">
        <v>46</v>
      </c>
      <c r="AF20" s="34" t="s">
        <v>1421</v>
      </c>
    </row>
    <row r="21" spans="1:32" ht="409.5" x14ac:dyDescent="0.25">
      <c r="A21" s="44">
        <v>3867</v>
      </c>
      <c r="B21" s="45">
        <v>56</v>
      </c>
      <c r="C21" s="45">
        <v>2020</v>
      </c>
      <c r="D21" s="60" t="s">
        <v>1425</v>
      </c>
      <c r="E21" s="10" t="s">
        <v>333</v>
      </c>
      <c r="F21" s="45"/>
      <c r="G21" s="45"/>
      <c r="H21" s="45" t="s">
        <v>35</v>
      </c>
      <c r="I21" s="61" t="s">
        <v>36</v>
      </c>
      <c r="J21" s="12" t="s">
        <v>98</v>
      </c>
      <c r="K21" s="45" t="s">
        <v>1017</v>
      </c>
      <c r="L21" s="45" t="s">
        <v>39</v>
      </c>
      <c r="M21" s="62" t="s">
        <v>1416</v>
      </c>
      <c r="N21" s="62" t="s">
        <v>1151</v>
      </c>
      <c r="O21" s="63">
        <v>2020</v>
      </c>
      <c r="P21" s="63"/>
      <c r="Q21" s="63"/>
      <c r="R21" s="64" t="s">
        <v>436</v>
      </c>
      <c r="S21" s="65" t="s">
        <v>1426</v>
      </c>
      <c r="T21" s="75" t="s">
        <v>1427</v>
      </c>
      <c r="U21" s="75">
        <v>45575</v>
      </c>
      <c r="V21" s="63"/>
      <c r="W21" s="45" t="s">
        <v>1428</v>
      </c>
      <c r="X21" s="66">
        <v>0</v>
      </c>
      <c r="Y21" s="69" t="s">
        <v>305</v>
      </c>
      <c r="Z21" s="63"/>
      <c r="AA21" s="63"/>
      <c r="AB21" s="63"/>
      <c r="AC21" s="68" t="s">
        <v>1420</v>
      </c>
      <c r="AD21" s="79">
        <f ca="1">TODAY()-TABLA[[#This Row],[Fecha radicación informe]]</f>
        <v>1278</v>
      </c>
      <c r="AE21" s="22" t="s">
        <v>46</v>
      </c>
      <c r="AF21" s="34" t="s">
        <v>1429</v>
      </c>
    </row>
    <row r="22" spans="1:32" ht="409.5" x14ac:dyDescent="0.25">
      <c r="A22" s="44">
        <v>3875</v>
      </c>
      <c r="B22" s="45">
        <v>3</v>
      </c>
      <c r="C22" s="45">
        <v>2021</v>
      </c>
      <c r="D22" s="60" t="s">
        <v>1464</v>
      </c>
      <c r="E22" s="10" t="s">
        <v>315</v>
      </c>
      <c r="F22" s="45"/>
      <c r="G22" s="45"/>
      <c r="H22" s="45" t="s">
        <v>85</v>
      </c>
      <c r="I22" s="61" t="s">
        <v>49</v>
      </c>
      <c r="J22" s="70" t="s">
        <v>50</v>
      </c>
      <c r="K22" s="10" t="s">
        <v>180</v>
      </c>
      <c r="L22" s="45" t="s">
        <v>492</v>
      </c>
      <c r="M22" s="62" t="s">
        <v>1453</v>
      </c>
      <c r="N22" s="62" t="s">
        <v>1454</v>
      </c>
      <c r="O22" s="63">
        <v>2021</v>
      </c>
      <c r="P22" s="63"/>
      <c r="Q22" s="63"/>
      <c r="R22" s="64" t="s">
        <v>42</v>
      </c>
      <c r="S22" s="65" t="s">
        <v>1465</v>
      </c>
      <c r="T22" s="75" t="s">
        <v>1466</v>
      </c>
      <c r="U22" s="75">
        <v>45657</v>
      </c>
      <c r="V22" s="63"/>
      <c r="W22" s="45" t="s">
        <v>1467</v>
      </c>
      <c r="X22" s="66">
        <v>0.6</v>
      </c>
      <c r="Y22" s="69" t="s">
        <v>305</v>
      </c>
      <c r="Z22" s="63"/>
      <c r="AA22" s="63"/>
      <c r="AB22" s="63"/>
      <c r="AC22" s="68" t="s">
        <v>1459</v>
      </c>
      <c r="AD22" s="79">
        <f ca="1">TODAY()-TABLA[[#This Row],[Fecha radicación informe]]</f>
        <v>1179</v>
      </c>
      <c r="AE22" s="22" t="s">
        <v>758</v>
      </c>
      <c r="AF22" s="34" t="s">
        <v>1468</v>
      </c>
    </row>
    <row r="23" spans="1:32" ht="409.5" x14ac:dyDescent="0.25">
      <c r="A23" s="44">
        <v>3877</v>
      </c>
      <c r="B23" s="45">
        <v>5</v>
      </c>
      <c r="C23" s="45">
        <v>2021</v>
      </c>
      <c r="D23" s="60" t="s">
        <v>1472</v>
      </c>
      <c r="E23" s="10" t="s">
        <v>315</v>
      </c>
      <c r="F23" s="45"/>
      <c r="G23" s="45"/>
      <c r="H23" s="45" t="s">
        <v>85</v>
      </c>
      <c r="I23" s="61" t="s">
        <v>49</v>
      </c>
      <c r="J23" s="70" t="s">
        <v>50</v>
      </c>
      <c r="K23" s="10" t="s">
        <v>180</v>
      </c>
      <c r="L23" s="45" t="s">
        <v>492</v>
      </c>
      <c r="M23" s="62" t="s">
        <v>1453</v>
      </c>
      <c r="N23" s="62" t="s">
        <v>1454</v>
      </c>
      <c r="O23" s="63">
        <v>2021</v>
      </c>
      <c r="P23" s="63"/>
      <c r="Q23" s="63"/>
      <c r="R23" s="64" t="s">
        <v>42</v>
      </c>
      <c r="S23" s="65" t="s">
        <v>1473</v>
      </c>
      <c r="T23" s="75">
        <v>44352</v>
      </c>
      <c r="U23" s="75">
        <v>45657</v>
      </c>
      <c r="V23" s="63"/>
      <c r="W23" s="45" t="s">
        <v>1474</v>
      </c>
      <c r="X23" s="66">
        <v>0.8</v>
      </c>
      <c r="Y23" s="69" t="s">
        <v>305</v>
      </c>
      <c r="Z23" s="63"/>
      <c r="AA23" s="63"/>
      <c r="AB23" s="63"/>
      <c r="AC23" s="68" t="s">
        <v>1459</v>
      </c>
      <c r="AD23" s="79">
        <f ca="1">TODAY()-TABLA[[#This Row],[Fecha radicación informe]]</f>
        <v>1179</v>
      </c>
      <c r="AE23" s="22" t="s">
        <v>758</v>
      </c>
      <c r="AF23" s="34" t="s">
        <v>1475</v>
      </c>
    </row>
    <row r="24" spans="1:32" ht="409.5" x14ac:dyDescent="0.25">
      <c r="A24" s="44">
        <v>3881</v>
      </c>
      <c r="B24" s="45">
        <v>9</v>
      </c>
      <c r="C24" s="45">
        <v>2021</v>
      </c>
      <c r="D24" s="60" t="s">
        <v>1487</v>
      </c>
      <c r="E24" s="10" t="s">
        <v>1271</v>
      </c>
      <c r="F24" s="45"/>
      <c r="G24" s="45"/>
      <c r="H24" s="45" t="s">
        <v>85</v>
      </c>
      <c r="I24" s="61" t="s">
        <v>36</v>
      </c>
      <c r="J24" s="12" t="s">
        <v>37</v>
      </c>
      <c r="K24" s="45" t="s">
        <v>1488</v>
      </c>
      <c r="L24" s="45" t="s">
        <v>100</v>
      </c>
      <c r="M24" s="62" t="s">
        <v>1489</v>
      </c>
      <c r="N24" s="62" t="s">
        <v>889</v>
      </c>
      <c r="O24" s="63">
        <v>2021</v>
      </c>
      <c r="P24" s="63"/>
      <c r="Q24" s="63"/>
      <c r="R24" s="64" t="s">
        <v>42</v>
      </c>
      <c r="S24" s="65" t="s">
        <v>1490</v>
      </c>
      <c r="T24" s="75" t="s">
        <v>1491</v>
      </c>
      <c r="U24" s="75" t="s">
        <v>1492</v>
      </c>
      <c r="V24" s="63"/>
      <c r="W24" s="45" t="s">
        <v>1493</v>
      </c>
      <c r="X24" s="66">
        <v>0</v>
      </c>
      <c r="Y24" s="69" t="s">
        <v>305</v>
      </c>
      <c r="Z24" s="63"/>
      <c r="AA24" s="63"/>
      <c r="AB24" s="63"/>
      <c r="AC24" s="68" t="s">
        <v>1462</v>
      </c>
      <c r="AD24" s="79">
        <f ca="1">TODAY()-TABLA[[#This Row],[Fecha radicación informe]]</f>
        <v>1147</v>
      </c>
      <c r="AE24" s="22" t="s">
        <v>46</v>
      </c>
      <c r="AF24" s="34" t="s">
        <v>1494</v>
      </c>
    </row>
    <row r="25" spans="1:32" ht="409.5" x14ac:dyDescent="0.25">
      <c r="A25" s="44">
        <v>3888</v>
      </c>
      <c r="B25" s="45">
        <v>16</v>
      </c>
      <c r="C25" s="45">
        <v>2021</v>
      </c>
      <c r="D25" s="60" t="s">
        <v>1521</v>
      </c>
      <c r="E25" s="10" t="s">
        <v>333</v>
      </c>
      <c r="F25" s="45"/>
      <c r="G25" s="45" t="s">
        <v>1522</v>
      </c>
      <c r="H25" s="45" t="s">
        <v>186</v>
      </c>
      <c r="I25" s="61" t="s">
        <v>187</v>
      </c>
      <c r="J25" s="12" t="s">
        <v>188</v>
      </c>
      <c r="K25" s="45" t="s">
        <v>884</v>
      </c>
      <c r="L25" s="45" t="s">
        <v>770</v>
      </c>
      <c r="M25" s="62" t="s">
        <v>1523</v>
      </c>
      <c r="N25" s="62" t="s">
        <v>802</v>
      </c>
      <c r="O25" s="63">
        <v>2021</v>
      </c>
      <c r="P25" s="63"/>
      <c r="Q25" s="63"/>
      <c r="R25" s="64" t="s">
        <v>358</v>
      </c>
      <c r="S25" s="65" t="s">
        <v>1524</v>
      </c>
      <c r="T25" s="75" t="s">
        <v>1525</v>
      </c>
      <c r="U25" s="75">
        <v>45473</v>
      </c>
      <c r="V25" s="63"/>
      <c r="W25" s="45" t="s">
        <v>1526</v>
      </c>
      <c r="X25" s="66">
        <v>0.4</v>
      </c>
      <c r="Y25" s="69" t="s">
        <v>305</v>
      </c>
      <c r="Z25" s="63"/>
      <c r="AA25" s="63"/>
      <c r="AB25" s="63"/>
      <c r="AC25" s="68" t="s">
        <v>1527</v>
      </c>
      <c r="AD25" s="79">
        <f ca="1">TODAY()-TABLA[[#This Row],[Fecha radicación informe]]</f>
        <v>1113</v>
      </c>
      <c r="AE25" s="80" t="s">
        <v>58</v>
      </c>
      <c r="AF25" s="81" t="s">
        <v>1528</v>
      </c>
    </row>
    <row r="26" spans="1:32" ht="409.5" x14ac:dyDescent="0.25">
      <c r="A26" s="44">
        <v>3892</v>
      </c>
      <c r="B26" s="45">
        <v>20</v>
      </c>
      <c r="C26" s="45">
        <v>2021</v>
      </c>
      <c r="D26" s="60" t="s">
        <v>1548</v>
      </c>
      <c r="E26" s="10" t="s">
        <v>1549</v>
      </c>
      <c r="F26" s="45"/>
      <c r="G26" s="45"/>
      <c r="H26" s="45" t="s">
        <v>35</v>
      </c>
      <c r="I26" s="61" t="s">
        <v>36</v>
      </c>
      <c r="J26" s="12" t="s">
        <v>37</v>
      </c>
      <c r="K26" s="45" t="s">
        <v>1541</v>
      </c>
      <c r="L26" s="45" t="s">
        <v>39</v>
      </c>
      <c r="M26" s="62" t="s">
        <v>1542</v>
      </c>
      <c r="N26" s="62" t="s">
        <v>852</v>
      </c>
      <c r="O26" s="63">
        <v>2021</v>
      </c>
      <c r="P26" s="63"/>
      <c r="Q26" s="63"/>
      <c r="R26" s="64" t="s">
        <v>42</v>
      </c>
      <c r="S26" s="65" t="s">
        <v>1550</v>
      </c>
      <c r="T26" s="75">
        <v>44415</v>
      </c>
      <c r="U26" s="75" t="s">
        <v>1418</v>
      </c>
      <c r="V26" s="63"/>
      <c r="W26" s="45" t="s">
        <v>1551</v>
      </c>
      <c r="X26" s="66">
        <v>0.6</v>
      </c>
      <c r="Y26" s="69" t="s">
        <v>305</v>
      </c>
      <c r="Z26" s="63"/>
      <c r="AA26" s="63"/>
      <c r="AB26" s="63"/>
      <c r="AC26" s="68" t="s">
        <v>1547</v>
      </c>
      <c r="AD26" s="79">
        <f ca="1">TODAY()-TABLA[[#This Row],[Fecha radicación informe]]</f>
        <v>1089</v>
      </c>
      <c r="AE26" s="22" t="s">
        <v>46</v>
      </c>
      <c r="AF26" s="34" t="s">
        <v>1552</v>
      </c>
    </row>
    <row r="27" spans="1:32" ht="409.5" x14ac:dyDescent="0.25">
      <c r="A27" s="44">
        <v>3915</v>
      </c>
      <c r="B27" s="45">
        <v>43</v>
      </c>
      <c r="C27" s="45">
        <v>2021</v>
      </c>
      <c r="D27" s="60" t="s">
        <v>1673</v>
      </c>
      <c r="E27" s="10" t="s">
        <v>333</v>
      </c>
      <c r="F27" s="45"/>
      <c r="G27" s="45" t="s">
        <v>1674</v>
      </c>
      <c r="H27" s="45" t="s">
        <v>48</v>
      </c>
      <c r="I27" s="61" t="s">
        <v>60</v>
      </c>
      <c r="J27" s="70" t="s">
        <v>61</v>
      </c>
      <c r="K27" s="45" t="s">
        <v>952</v>
      </c>
      <c r="L27" s="45" t="s">
        <v>492</v>
      </c>
      <c r="M27" s="62" t="s">
        <v>1675</v>
      </c>
      <c r="N27" s="62" t="s">
        <v>1109</v>
      </c>
      <c r="O27" s="63">
        <v>2021</v>
      </c>
      <c r="P27" s="63"/>
      <c r="Q27" s="63"/>
      <c r="R27" s="64" t="s">
        <v>436</v>
      </c>
      <c r="S27" s="65" t="s">
        <v>1676</v>
      </c>
      <c r="T27" s="75" t="s">
        <v>105</v>
      </c>
      <c r="U27" s="75">
        <v>45504</v>
      </c>
      <c r="V27" s="63"/>
      <c r="W27" s="45" t="s">
        <v>1677</v>
      </c>
      <c r="X27" s="66">
        <v>0</v>
      </c>
      <c r="Y27" s="69" t="s">
        <v>305</v>
      </c>
      <c r="Z27" s="63"/>
      <c r="AA27" s="63"/>
      <c r="AB27" s="63"/>
      <c r="AC27" s="68">
        <v>44509</v>
      </c>
      <c r="AD27" s="79">
        <f ca="1">TODAY()-TABLA[[#This Row],[Fecha radicación informe]]</f>
        <v>951</v>
      </c>
      <c r="AE27" s="82" t="s">
        <v>58</v>
      </c>
      <c r="AF27" s="83" t="s">
        <v>1678</v>
      </c>
    </row>
    <row r="28" spans="1:32" ht="409.5" x14ac:dyDescent="0.25">
      <c r="A28" s="44">
        <v>3928</v>
      </c>
      <c r="B28" s="45">
        <v>5</v>
      </c>
      <c r="C28" s="45">
        <v>2022</v>
      </c>
      <c r="D28" s="60" t="s">
        <v>1749</v>
      </c>
      <c r="E28" s="45" t="s">
        <v>1750</v>
      </c>
      <c r="F28" s="45" t="s">
        <v>1751</v>
      </c>
      <c r="G28" s="45" t="s">
        <v>1752</v>
      </c>
      <c r="H28" s="45" t="s">
        <v>48</v>
      </c>
      <c r="I28" s="61" t="s">
        <v>36</v>
      </c>
      <c r="J28" s="70" t="s">
        <v>188</v>
      </c>
      <c r="K28" s="45" t="s">
        <v>1753</v>
      </c>
      <c r="L28" s="45" t="s">
        <v>100</v>
      </c>
      <c r="M28" s="62" t="s">
        <v>1754</v>
      </c>
      <c r="N28" s="62" t="s">
        <v>1109</v>
      </c>
      <c r="O28" s="63">
        <v>2022</v>
      </c>
      <c r="P28" s="63"/>
      <c r="Q28" s="63"/>
      <c r="R28" s="64" t="s">
        <v>42</v>
      </c>
      <c r="S28" s="65" t="s">
        <v>1755</v>
      </c>
      <c r="T28" s="75" t="s">
        <v>1756</v>
      </c>
      <c r="U28" s="75" t="s">
        <v>1001</v>
      </c>
      <c r="V28" s="63"/>
      <c r="W28" s="45" t="s">
        <v>1757</v>
      </c>
      <c r="X28" s="66">
        <v>0</v>
      </c>
      <c r="Y28" s="69" t="s">
        <v>305</v>
      </c>
      <c r="Z28" s="63"/>
      <c r="AA28" s="63"/>
      <c r="AB28" s="63"/>
      <c r="AC28" s="68" t="s">
        <v>1509</v>
      </c>
      <c r="AD28" s="79">
        <f ca="1">TODAY()-TABLA[[#This Row],[Fecha radicación informe]]</f>
        <v>566</v>
      </c>
      <c r="AE28" s="87" t="s">
        <v>46</v>
      </c>
      <c r="AF28" s="88" t="s">
        <v>1758</v>
      </c>
    </row>
    <row r="29" spans="1:32" ht="409.5" x14ac:dyDescent="0.25">
      <c r="A29" s="44">
        <v>3929</v>
      </c>
      <c r="B29" s="45">
        <v>6</v>
      </c>
      <c r="C29" s="45">
        <v>2022</v>
      </c>
      <c r="D29" s="60" t="s">
        <v>1759</v>
      </c>
      <c r="E29" s="45" t="s">
        <v>1750</v>
      </c>
      <c r="F29" s="45" t="s">
        <v>1751</v>
      </c>
      <c r="G29" s="45" t="s">
        <v>1752</v>
      </c>
      <c r="H29" s="45" t="s">
        <v>48</v>
      </c>
      <c r="I29" s="61" t="s">
        <v>36</v>
      </c>
      <c r="J29" s="70" t="s">
        <v>98</v>
      </c>
      <c r="K29" s="45" t="s">
        <v>1753</v>
      </c>
      <c r="L29" s="45" t="s">
        <v>100</v>
      </c>
      <c r="M29" s="62" t="s">
        <v>1754</v>
      </c>
      <c r="N29" s="62" t="s">
        <v>1109</v>
      </c>
      <c r="O29" s="63">
        <v>2022</v>
      </c>
      <c r="P29" s="63"/>
      <c r="Q29" s="63"/>
      <c r="R29" s="64" t="s">
        <v>358</v>
      </c>
      <c r="S29" s="65" t="s">
        <v>1760</v>
      </c>
      <c r="T29" s="75" t="s">
        <v>1761</v>
      </c>
      <c r="U29" s="75" t="s">
        <v>1001</v>
      </c>
      <c r="V29" s="63"/>
      <c r="W29" s="45" t="s">
        <v>1762</v>
      </c>
      <c r="X29" s="66">
        <v>0.5</v>
      </c>
      <c r="Y29" s="69" t="s">
        <v>305</v>
      </c>
      <c r="Z29" s="63"/>
      <c r="AA29" s="63"/>
      <c r="AB29" s="63"/>
      <c r="AC29" s="68" t="s">
        <v>1509</v>
      </c>
      <c r="AD29" s="79">
        <f ca="1">TODAY()-TABLA[[#This Row],[Fecha radicación informe]]</f>
        <v>566</v>
      </c>
      <c r="AE29" s="87" t="s">
        <v>46</v>
      </c>
      <c r="AF29" s="88" t="s">
        <v>1763</v>
      </c>
    </row>
    <row r="30" spans="1:32" ht="409.5" x14ac:dyDescent="0.25">
      <c r="A30" s="44">
        <v>3930</v>
      </c>
      <c r="B30" s="45">
        <v>7</v>
      </c>
      <c r="C30" s="45">
        <v>2022</v>
      </c>
      <c r="D30" s="60" t="s">
        <v>1764</v>
      </c>
      <c r="E30" s="45" t="s">
        <v>333</v>
      </c>
      <c r="F30" s="45" t="s">
        <v>1765</v>
      </c>
      <c r="G30" s="45" t="s">
        <v>1766</v>
      </c>
      <c r="H30" s="45" t="s">
        <v>48</v>
      </c>
      <c r="I30" s="61" t="s">
        <v>308</v>
      </c>
      <c r="J30" s="70" t="s">
        <v>133</v>
      </c>
      <c r="K30" s="45" t="s">
        <v>927</v>
      </c>
      <c r="L30" s="45" t="s">
        <v>279</v>
      </c>
      <c r="M30" s="62" t="s">
        <v>1754</v>
      </c>
      <c r="N30" s="62" t="s">
        <v>1109</v>
      </c>
      <c r="O30" s="63">
        <v>2022</v>
      </c>
      <c r="P30" s="63"/>
      <c r="Q30" s="63"/>
      <c r="R30" s="64" t="s">
        <v>436</v>
      </c>
      <c r="S30" s="65" t="s">
        <v>1767</v>
      </c>
      <c r="T30" s="75">
        <v>44988</v>
      </c>
      <c r="U30" s="75" t="s">
        <v>1768</v>
      </c>
      <c r="V30" s="63"/>
      <c r="W30" s="45" t="s">
        <v>1769</v>
      </c>
      <c r="X30" s="66">
        <v>0.33</v>
      </c>
      <c r="Y30" s="69" t="s">
        <v>305</v>
      </c>
      <c r="Z30" s="63"/>
      <c r="AA30" s="63"/>
      <c r="AB30" s="63"/>
      <c r="AC30" s="68">
        <v>44896</v>
      </c>
      <c r="AD30" s="79">
        <f ca="1">TODAY()-TABLA[[#This Row],[Fecha radicación informe]]</f>
        <v>564</v>
      </c>
      <c r="AE30" s="87" t="s">
        <v>58</v>
      </c>
      <c r="AF30" s="88" t="s">
        <v>1770</v>
      </c>
    </row>
    <row r="31" spans="1:32" ht="409.5" x14ac:dyDescent="0.25">
      <c r="A31" s="44">
        <v>3931</v>
      </c>
      <c r="B31" s="45">
        <v>8</v>
      </c>
      <c r="C31" s="45">
        <v>2022</v>
      </c>
      <c r="D31" s="60" t="s">
        <v>1771</v>
      </c>
      <c r="E31" s="45" t="s">
        <v>333</v>
      </c>
      <c r="F31" s="45" t="s">
        <v>1772</v>
      </c>
      <c r="G31" s="45" t="s">
        <v>1773</v>
      </c>
      <c r="H31" s="45" t="s">
        <v>186</v>
      </c>
      <c r="I31" s="61" t="s">
        <v>187</v>
      </c>
      <c r="J31" s="70" t="s">
        <v>61</v>
      </c>
      <c r="K31" s="45" t="s">
        <v>952</v>
      </c>
      <c r="L31" s="45" t="s">
        <v>492</v>
      </c>
      <c r="M31" s="62" t="s">
        <v>1754</v>
      </c>
      <c r="N31" s="62" t="s">
        <v>1109</v>
      </c>
      <c r="O31" s="63">
        <v>2022</v>
      </c>
      <c r="P31" s="63"/>
      <c r="Q31" s="63"/>
      <c r="R31" s="64" t="s">
        <v>436</v>
      </c>
      <c r="S31" s="65" t="s">
        <v>1774</v>
      </c>
      <c r="T31" s="75" t="s">
        <v>1775</v>
      </c>
      <c r="U31" s="75">
        <v>45504</v>
      </c>
      <c r="V31" s="63"/>
      <c r="W31" s="45" t="s">
        <v>1776</v>
      </c>
      <c r="X31" s="66">
        <v>0.33</v>
      </c>
      <c r="Y31" s="69" t="s">
        <v>305</v>
      </c>
      <c r="Z31" s="63"/>
      <c r="AA31" s="63"/>
      <c r="AB31" s="63"/>
      <c r="AC31" s="68" t="s">
        <v>1777</v>
      </c>
      <c r="AD31" s="79">
        <f ca="1">TODAY()-TABLA[[#This Row],[Fecha radicación informe]]</f>
        <v>567</v>
      </c>
      <c r="AE31" s="87" t="s">
        <v>758</v>
      </c>
      <c r="AF31" s="88" t="s">
        <v>1778</v>
      </c>
    </row>
    <row r="32" spans="1:32" ht="409.5" x14ac:dyDescent="0.25">
      <c r="A32" s="44">
        <v>3932</v>
      </c>
      <c r="B32" s="45">
        <v>9</v>
      </c>
      <c r="C32" s="45">
        <v>2022</v>
      </c>
      <c r="D32" s="60" t="s">
        <v>1779</v>
      </c>
      <c r="E32" s="45" t="s">
        <v>333</v>
      </c>
      <c r="F32" s="45" t="s">
        <v>1772</v>
      </c>
      <c r="G32" s="45" t="s">
        <v>1780</v>
      </c>
      <c r="H32" s="45" t="s">
        <v>186</v>
      </c>
      <c r="I32" s="61" t="s">
        <v>187</v>
      </c>
      <c r="J32" s="70" t="s">
        <v>61</v>
      </c>
      <c r="K32" s="45" t="s">
        <v>952</v>
      </c>
      <c r="L32" s="45" t="s">
        <v>492</v>
      </c>
      <c r="M32" s="62" t="s">
        <v>1754</v>
      </c>
      <c r="N32" s="62" t="s">
        <v>1109</v>
      </c>
      <c r="O32" s="63">
        <v>2022</v>
      </c>
      <c r="P32" s="63"/>
      <c r="Q32" s="63"/>
      <c r="R32" s="64" t="s">
        <v>436</v>
      </c>
      <c r="S32" s="65" t="s">
        <v>1774</v>
      </c>
      <c r="T32" s="75" t="s">
        <v>1775</v>
      </c>
      <c r="U32" s="75">
        <v>45504</v>
      </c>
      <c r="V32" s="63"/>
      <c r="W32" s="45" t="s">
        <v>1776</v>
      </c>
      <c r="X32" s="66">
        <v>0.33</v>
      </c>
      <c r="Y32" s="69" t="s">
        <v>305</v>
      </c>
      <c r="Z32" s="63"/>
      <c r="AA32" s="63"/>
      <c r="AB32" s="63"/>
      <c r="AC32" s="68" t="s">
        <v>1777</v>
      </c>
      <c r="AD32" s="79">
        <f ca="1">TODAY()-TABLA[[#This Row],[Fecha radicación informe]]</f>
        <v>567</v>
      </c>
      <c r="AE32" s="87" t="s">
        <v>758</v>
      </c>
      <c r="AF32" s="88" t="s">
        <v>1781</v>
      </c>
    </row>
    <row r="33" spans="1:32" ht="409.5" x14ac:dyDescent="0.25">
      <c r="A33" s="44">
        <v>3936</v>
      </c>
      <c r="B33" s="45">
        <v>13</v>
      </c>
      <c r="C33" s="45">
        <v>2022</v>
      </c>
      <c r="D33" s="60" t="s">
        <v>1806</v>
      </c>
      <c r="E33" s="45" t="s">
        <v>315</v>
      </c>
      <c r="F33" s="45" t="s">
        <v>1807</v>
      </c>
      <c r="G33" s="45" t="s">
        <v>1808</v>
      </c>
      <c r="H33" s="45" t="s">
        <v>85</v>
      </c>
      <c r="I33" s="61" t="s">
        <v>49</v>
      </c>
      <c r="J33" s="70" t="s">
        <v>50</v>
      </c>
      <c r="K33" s="45" t="s">
        <v>1029</v>
      </c>
      <c r="L33" s="45" t="s">
        <v>492</v>
      </c>
      <c r="M33" s="62" t="s">
        <v>1793</v>
      </c>
      <c r="N33" s="62" t="s">
        <v>1151</v>
      </c>
      <c r="O33" s="63">
        <v>2022</v>
      </c>
      <c r="P33" s="63"/>
      <c r="Q33" s="63"/>
      <c r="R33" s="64" t="s">
        <v>436</v>
      </c>
      <c r="S33" s="65" t="s">
        <v>1809</v>
      </c>
      <c r="T33" s="75">
        <v>44962</v>
      </c>
      <c r="U33" s="75">
        <v>45657</v>
      </c>
      <c r="V33" s="63"/>
      <c r="W33" s="45" t="s">
        <v>1810</v>
      </c>
      <c r="X33" s="66">
        <v>0.33</v>
      </c>
      <c r="Y33" s="69" t="s">
        <v>305</v>
      </c>
      <c r="Z33" s="63"/>
      <c r="AA33" s="63"/>
      <c r="AB33" s="63"/>
      <c r="AC33" s="68" t="s">
        <v>1811</v>
      </c>
      <c r="AD33" s="79">
        <f ca="1">TODAY()-TABLA[[#This Row],[Fecha radicación informe]]</f>
        <v>551</v>
      </c>
      <c r="AE33" s="87" t="s">
        <v>58</v>
      </c>
      <c r="AF33" s="88" t="s">
        <v>1812</v>
      </c>
    </row>
    <row r="34" spans="1:32" ht="409.5" x14ac:dyDescent="0.25">
      <c r="A34" s="44">
        <v>3943</v>
      </c>
      <c r="B34" s="45">
        <v>20</v>
      </c>
      <c r="C34" s="45">
        <v>2022</v>
      </c>
      <c r="D34" s="60" t="s">
        <v>1851</v>
      </c>
      <c r="E34" s="45" t="s">
        <v>1852</v>
      </c>
      <c r="F34" s="45" t="s">
        <v>1853</v>
      </c>
      <c r="G34" s="45" t="s">
        <v>1847</v>
      </c>
      <c r="H34" s="45" t="s">
        <v>48</v>
      </c>
      <c r="I34" s="61" t="s">
        <v>60</v>
      </c>
      <c r="J34" s="70" t="s">
        <v>61</v>
      </c>
      <c r="K34" s="45" t="s">
        <v>952</v>
      </c>
      <c r="L34" s="45" t="s">
        <v>527</v>
      </c>
      <c r="M34" s="62" t="s">
        <v>1793</v>
      </c>
      <c r="N34" s="62" t="s">
        <v>1151</v>
      </c>
      <c r="O34" s="63">
        <v>2022</v>
      </c>
      <c r="P34" s="63"/>
      <c r="Q34" s="63"/>
      <c r="R34" s="64" t="s">
        <v>436</v>
      </c>
      <c r="S34" s="65" t="s">
        <v>1854</v>
      </c>
      <c r="T34" s="75">
        <v>44988</v>
      </c>
      <c r="U34" s="75">
        <v>45504</v>
      </c>
      <c r="V34" s="63"/>
      <c r="W34" s="45" t="s">
        <v>1855</v>
      </c>
      <c r="X34" s="66">
        <v>0</v>
      </c>
      <c r="Y34" s="69" t="s">
        <v>305</v>
      </c>
      <c r="Z34" s="63"/>
      <c r="AA34" s="63"/>
      <c r="AB34" s="63"/>
      <c r="AC34" s="68" t="s">
        <v>1811</v>
      </c>
      <c r="AD34" s="79">
        <f ca="1">TODAY()-TABLA[[#This Row],[Fecha radicación informe]]</f>
        <v>551</v>
      </c>
      <c r="AE34" s="87" t="s">
        <v>46</v>
      </c>
      <c r="AF34" s="88" t="s">
        <v>1856</v>
      </c>
    </row>
    <row r="35" spans="1:32" ht="409.5" x14ac:dyDescent="0.25">
      <c r="A35" s="44">
        <v>3944</v>
      </c>
      <c r="B35" s="45">
        <v>21</v>
      </c>
      <c r="C35" s="45">
        <v>2022</v>
      </c>
      <c r="D35" s="60" t="s">
        <v>1857</v>
      </c>
      <c r="E35" s="45" t="s">
        <v>1852</v>
      </c>
      <c r="F35" s="45" t="s">
        <v>1853</v>
      </c>
      <c r="G35" s="45" t="s">
        <v>1847</v>
      </c>
      <c r="H35" s="45" t="s">
        <v>48</v>
      </c>
      <c r="I35" s="61" t="s">
        <v>60</v>
      </c>
      <c r="J35" s="70" t="s">
        <v>61</v>
      </c>
      <c r="K35" s="45" t="s">
        <v>952</v>
      </c>
      <c r="L35" s="45" t="s">
        <v>527</v>
      </c>
      <c r="M35" s="62" t="s">
        <v>1793</v>
      </c>
      <c r="N35" s="62" t="s">
        <v>1151</v>
      </c>
      <c r="O35" s="63">
        <v>2022</v>
      </c>
      <c r="P35" s="63"/>
      <c r="Q35" s="63"/>
      <c r="R35" s="64" t="s">
        <v>436</v>
      </c>
      <c r="S35" s="65" t="s">
        <v>1858</v>
      </c>
      <c r="T35" s="75">
        <v>44988</v>
      </c>
      <c r="U35" s="75">
        <v>45504</v>
      </c>
      <c r="V35" s="63"/>
      <c r="W35" s="45" t="s">
        <v>1859</v>
      </c>
      <c r="X35" s="66">
        <v>0</v>
      </c>
      <c r="Y35" s="69" t="s">
        <v>305</v>
      </c>
      <c r="Z35" s="63"/>
      <c r="AA35" s="63"/>
      <c r="AB35" s="63"/>
      <c r="AC35" s="68" t="s">
        <v>1811</v>
      </c>
      <c r="AD35" s="79">
        <f ca="1">TODAY()-TABLA[[#This Row],[Fecha radicación informe]]</f>
        <v>551</v>
      </c>
      <c r="AE35" s="87" t="s">
        <v>46</v>
      </c>
      <c r="AF35" s="88" t="s">
        <v>1860</v>
      </c>
    </row>
    <row r="36" spans="1:32" ht="409.5" x14ac:dyDescent="0.25">
      <c r="A36" s="44">
        <v>3953</v>
      </c>
      <c r="B36" s="45">
        <v>8</v>
      </c>
      <c r="C36" s="45">
        <v>2023</v>
      </c>
      <c r="D36" s="60" t="s">
        <v>1916</v>
      </c>
      <c r="E36" s="45" t="s">
        <v>719</v>
      </c>
      <c r="F36" s="45"/>
      <c r="G36" s="45" t="s">
        <v>1917</v>
      </c>
      <c r="H36" s="45" t="s">
        <v>85</v>
      </c>
      <c r="I36" s="61" t="s">
        <v>49</v>
      </c>
      <c r="J36" s="70" t="s">
        <v>50</v>
      </c>
      <c r="K36" s="45" t="s">
        <v>1029</v>
      </c>
      <c r="L36" s="45" t="s">
        <v>770</v>
      </c>
      <c r="M36" s="62" t="s">
        <v>1901</v>
      </c>
      <c r="N36" s="62" t="s">
        <v>852</v>
      </c>
      <c r="O36" s="63">
        <v>2023</v>
      </c>
      <c r="P36" s="63"/>
      <c r="Q36" s="63"/>
      <c r="R36" s="64" t="s">
        <v>358</v>
      </c>
      <c r="S36" s="65" t="s">
        <v>1918</v>
      </c>
      <c r="T36" s="75">
        <v>45142</v>
      </c>
      <c r="U36" s="75">
        <v>45657</v>
      </c>
      <c r="V36" s="63"/>
      <c r="W36" s="45" t="s">
        <v>1919</v>
      </c>
      <c r="X36" s="66">
        <v>0.3</v>
      </c>
      <c r="Y36" s="69" t="s">
        <v>305</v>
      </c>
      <c r="Z36" s="63"/>
      <c r="AA36" s="63"/>
      <c r="AB36" s="63"/>
      <c r="AC36" s="68">
        <v>45112</v>
      </c>
      <c r="AD36" s="79">
        <f ca="1">TODAY()-TABLA[[#This Row],[Fecha radicación informe]]</f>
        <v>348</v>
      </c>
      <c r="AE36" s="87" t="s">
        <v>58</v>
      </c>
      <c r="AF36" s="88" t="s">
        <v>1920</v>
      </c>
    </row>
    <row r="37" spans="1:32" ht="409.5" x14ac:dyDescent="0.25">
      <c r="A37" s="44">
        <v>3954</v>
      </c>
      <c r="B37" s="45">
        <v>9</v>
      </c>
      <c r="C37" s="45">
        <v>2023</v>
      </c>
      <c r="D37" s="60" t="s">
        <v>1921</v>
      </c>
      <c r="E37" s="45" t="s">
        <v>719</v>
      </c>
      <c r="F37" s="45"/>
      <c r="G37" s="45" t="s">
        <v>1917</v>
      </c>
      <c r="H37" s="45" t="s">
        <v>85</v>
      </c>
      <c r="I37" s="61" t="s">
        <v>49</v>
      </c>
      <c r="J37" s="70" t="s">
        <v>50</v>
      </c>
      <c r="K37" s="45" t="s">
        <v>1029</v>
      </c>
      <c r="L37" s="45" t="s">
        <v>770</v>
      </c>
      <c r="M37" s="62" t="s">
        <v>1901</v>
      </c>
      <c r="N37" s="62" t="s">
        <v>852</v>
      </c>
      <c r="O37" s="63">
        <v>2023</v>
      </c>
      <c r="P37" s="63"/>
      <c r="Q37" s="63"/>
      <c r="R37" s="64" t="s">
        <v>358</v>
      </c>
      <c r="S37" s="65" t="s">
        <v>1922</v>
      </c>
      <c r="T37" s="75">
        <v>45142</v>
      </c>
      <c r="U37" s="75">
        <v>45657</v>
      </c>
      <c r="V37" s="63"/>
      <c r="W37" s="45" t="s">
        <v>1923</v>
      </c>
      <c r="X37" s="66">
        <v>0.3</v>
      </c>
      <c r="Y37" s="69" t="s">
        <v>305</v>
      </c>
      <c r="Z37" s="63"/>
      <c r="AA37" s="63"/>
      <c r="AB37" s="63"/>
      <c r="AC37" s="68">
        <v>45112</v>
      </c>
      <c r="AD37" s="79">
        <f ca="1">TODAY()-TABLA[[#This Row],[Fecha radicación informe]]</f>
        <v>348</v>
      </c>
      <c r="AE37" s="87" t="s">
        <v>58</v>
      </c>
      <c r="AF37" s="88" t="s">
        <v>1924</v>
      </c>
    </row>
    <row r="38" spans="1:32" ht="409.5" x14ac:dyDescent="0.25">
      <c r="A38" s="44">
        <v>3955</v>
      </c>
      <c r="B38" s="45">
        <v>10</v>
      </c>
      <c r="C38" s="45">
        <v>2023</v>
      </c>
      <c r="D38" s="60" t="s">
        <v>1925</v>
      </c>
      <c r="E38" s="45" t="s">
        <v>719</v>
      </c>
      <c r="F38" s="45"/>
      <c r="G38" s="45" t="s">
        <v>1917</v>
      </c>
      <c r="H38" s="45" t="s">
        <v>85</v>
      </c>
      <c r="I38" s="61" t="s">
        <v>49</v>
      </c>
      <c r="J38" s="70" t="s">
        <v>50</v>
      </c>
      <c r="K38" s="45" t="s">
        <v>1029</v>
      </c>
      <c r="L38" s="45" t="s">
        <v>770</v>
      </c>
      <c r="M38" s="62" t="s">
        <v>1901</v>
      </c>
      <c r="N38" s="62" t="s">
        <v>852</v>
      </c>
      <c r="O38" s="63">
        <v>2023</v>
      </c>
      <c r="P38" s="63"/>
      <c r="Q38" s="63"/>
      <c r="R38" s="64" t="s">
        <v>358</v>
      </c>
      <c r="S38" s="65" t="s">
        <v>1926</v>
      </c>
      <c r="T38" s="75">
        <v>45142</v>
      </c>
      <c r="U38" s="75">
        <v>45657</v>
      </c>
      <c r="V38" s="63"/>
      <c r="W38" s="45" t="s">
        <v>1927</v>
      </c>
      <c r="X38" s="66">
        <v>0.3</v>
      </c>
      <c r="Y38" s="69" t="s">
        <v>305</v>
      </c>
      <c r="Z38" s="63"/>
      <c r="AA38" s="63"/>
      <c r="AB38" s="63"/>
      <c r="AC38" s="68">
        <v>45112</v>
      </c>
      <c r="AD38" s="79">
        <f ca="1">TODAY()-TABLA[[#This Row],[Fecha radicación informe]]</f>
        <v>348</v>
      </c>
      <c r="AE38" s="87" t="s">
        <v>58</v>
      </c>
      <c r="AF38" s="88" t="s">
        <v>1928</v>
      </c>
    </row>
    <row r="39" spans="1:32" ht="409.5" x14ac:dyDescent="0.25">
      <c r="A39" s="44">
        <v>3956</v>
      </c>
      <c r="B39" s="45">
        <v>11</v>
      </c>
      <c r="C39" s="45">
        <v>2023</v>
      </c>
      <c r="D39" s="60" t="s">
        <v>1929</v>
      </c>
      <c r="E39" s="45" t="s">
        <v>333</v>
      </c>
      <c r="F39" s="45"/>
      <c r="G39" s="45" t="s">
        <v>1930</v>
      </c>
      <c r="H39" s="45" t="s">
        <v>781</v>
      </c>
      <c r="I39" s="61" t="s">
        <v>140</v>
      </c>
      <c r="J39" s="70" t="s">
        <v>77</v>
      </c>
      <c r="K39" s="45" t="s">
        <v>1931</v>
      </c>
      <c r="L39" s="45" t="s">
        <v>79</v>
      </c>
      <c r="M39" s="62" t="s">
        <v>1932</v>
      </c>
      <c r="N39" s="62" t="s">
        <v>1933</v>
      </c>
      <c r="O39" s="63">
        <v>2023</v>
      </c>
      <c r="P39" s="63"/>
      <c r="Q39" s="63"/>
      <c r="R39" s="64" t="s">
        <v>42</v>
      </c>
      <c r="S39" s="65" t="s">
        <v>1934</v>
      </c>
      <c r="T39" s="75">
        <v>45148</v>
      </c>
      <c r="U39" s="75" t="s">
        <v>1823</v>
      </c>
      <c r="V39" s="63"/>
      <c r="W39" s="45" t="s">
        <v>1935</v>
      </c>
      <c r="X39" s="66">
        <v>0.65</v>
      </c>
      <c r="Y39" s="69" t="s">
        <v>305</v>
      </c>
      <c r="Z39" s="63"/>
      <c r="AA39" s="63"/>
      <c r="AB39" s="63"/>
      <c r="AC39" s="68">
        <v>45114</v>
      </c>
      <c r="AD39" s="79">
        <f ca="1">TODAY()-TABLA[[#This Row],[Fecha radicación informe]]</f>
        <v>346</v>
      </c>
      <c r="AE39" s="87" t="s">
        <v>758</v>
      </c>
      <c r="AF39" s="88" t="s">
        <v>1936</v>
      </c>
    </row>
    <row r="40" spans="1:32" ht="409.5" x14ac:dyDescent="0.25">
      <c r="A40" s="44">
        <v>3962</v>
      </c>
      <c r="B40" s="45">
        <v>17</v>
      </c>
      <c r="C40" s="45">
        <v>2023</v>
      </c>
      <c r="D40" s="60" t="s">
        <v>1962</v>
      </c>
      <c r="E40" s="45" t="s">
        <v>719</v>
      </c>
      <c r="F40" s="45"/>
      <c r="G40" s="45" t="s">
        <v>1963</v>
      </c>
      <c r="H40" s="45" t="s">
        <v>85</v>
      </c>
      <c r="I40" s="61" t="s">
        <v>49</v>
      </c>
      <c r="J40" s="70" t="s">
        <v>50</v>
      </c>
      <c r="K40" s="45" t="s">
        <v>1091</v>
      </c>
      <c r="L40" s="45" t="s">
        <v>770</v>
      </c>
      <c r="M40" s="62" t="s">
        <v>1964</v>
      </c>
      <c r="N40" s="62" t="s">
        <v>914</v>
      </c>
      <c r="O40" s="63">
        <v>2023</v>
      </c>
      <c r="P40" s="63"/>
      <c r="Q40" s="63"/>
      <c r="R40" s="64" t="s">
        <v>358</v>
      </c>
      <c r="S40" s="65" t="s">
        <v>1965</v>
      </c>
      <c r="T40" s="75">
        <v>45086</v>
      </c>
      <c r="U40" s="75" t="s">
        <v>1873</v>
      </c>
      <c r="V40" s="63"/>
      <c r="W40" s="45" t="s">
        <v>1966</v>
      </c>
      <c r="X40" s="66">
        <v>0.5</v>
      </c>
      <c r="Y40" s="69" t="s">
        <v>305</v>
      </c>
      <c r="Z40" s="63"/>
      <c r="AA40" s="63"/>
      <c r="AB40" s="63"/>
      <c r="AC40" s="68" t="s">
        <v>1967</v>
      </c>
      <c r="AD40" s="79">
        <f ca="1">TODAY()-TABLA[[#This Row],[Fecha radicación informe]]</f>
        <v>325</v>
      </c>
      <c r="AE40" s="87" t="s">
        <v>758</v>
      </c>
      <c r="AF40" s="88" t="s">
        <v>1968</v>
      </c>
    </row>
    <row r="41" spans="1:32" ht="409.5" x14ac:dyDescent="0.25">
      <c r="A41" s="44">
        <v>3963</v>
      </c>
      <c r="B41" s="45">
        <v>18</v>
      </c>
      <c r="C41" s="45">
        <v>2023</v>
      </c>
      <c r="D41" s="60" t="s">
        <v>1969</v>
      </c>
      <c r="E41" s="45" t="s">
        <v>719</v>
      </c>
      <c r="F41" s="45"/>
      <c r="G41" s="45" t="s">
        <v>1963</v>
      </c>
      <c r="H41" s="45" t="s">
        <v>85</v>
      </c>
      <c r="I41" s="61" t="s">
        <v>49</v>
      </c>
      <c r="J41" s="70" t="s">
        <v>50</v>
      </c>
      <c r="K41" s="45" t="s">
        <v>1029</v>
      </c>
      <c r="L41" s="45" t="s">
        <v>770</v>
      </c>
      <c r="M41" s="62" t="s">
        <v>1964</v>
      </c>
      <c r="N41" s="62" t="s">
        <v>914</v>
      </c>
      <c r="O41" s="63">
        <v>2023</v>
      </c>
      <c r="P41" s="63"/>
      <c r="Q41" s="63"/>
      <c r="R41" s="64" t="s">
        <v>358</v>
      </c>
      <c r="S41" s="65" t="s">
        <v>1970</v>
      </c>
      <c r="T41" s="75">
        <v>45086</v>
      </c>
      <c r="U41" s="75" t="s">
        <v>1873</v>
      </c>
      <c r="V41" s="63"/>
      <c r="W41" s="45" t="s">
        <v>1971</v>
      </c>
      <c r="X41" s="66">
        <v>0</v>
      </c>
      <c r="Y41" s="69" t="s">
        <v>305</v>
      </c>
      <c r="Z41" s="63"/>
      <c r="AA41" s="63"/>
      <c r="AB41" s="63"/>
      <c r="AC41" s="68" t="s">
        <v>1967</v>
      </c>
      <c r="AD41" s="79">
        <f ca="1">TODAY()-TABLA[[#This Row],[Fecha radicación informe]]</f>
        <v>325</v>
      </c>
      <c r="AE41" s="87" t="s">
        <v>758</v>
      </c>
      <c r="AF41" s="88" t="s">
        <v>1972</v>
      </c>
    </row>
    <row r="42" spans="1:32" ht="252" x14ac:dyDescent="0.25">
      <c r="A42" s="44">
        <v>3964</v>
      </c>
      <c r="B42" s="45">
        <v>19</v>
      </c>
      <c r="C42" s="45">
        <v>2023</v>
      </c>
      <c r="D42" s="60" t="s">
        <v>1973</v>
      </c>
      <c r="E42" s="45" t="s">
        <v>1271</v>
      </c>
      <c r="F42" s="45"/>
      <c r="G42" s="45" t="s">
        <v>1974</v>
      </c>
      <c r="H42" s="45" t="s">
        <v>35</v>
      </c>
      <c r="I42" s="61" t="s">
        <v>36</v>
      </c>
      <c r="J42" s="70" t="s">
        <v>37</v>
      </c>
      <c r="K42" s="45" t="s">
        <v>737</v>
      </c>
      <c r="L42" s="45" t="s">
        <v>527</v>
      </c>
      <c r="M42" s="62" t="s">
        <v>1964</v>
      </c>
      <c r="N42" s="62" t="s">
        <v>914</v>
      </c>
      <c r="O42" s="63">
        <v>2023</v>
      </c>
      <c r="P42" s="63"/>
      <c r="Q42" s="63"/>
      <c r="R42" s="64" t="s">
        <v>436</v>
      </c>
      <c r="S42" s="65" t="s">
        <v>1975</v>
      </c>
      <c r="T42" s="75">
        <v>45211</v>
      </c>
      <c r="U42" s="75" t="s">
        <v>1976</v>
      </c>
      <c r="V42" s="63"/>
      <c r="W42" s="45" t="s">
        <v>1977</v>
      </c>
      <c r="X42" s="66">
        <v>0</v>
      </c>
      <c r="Y42" s="69" t="s">
        <v>305</v>
      </c>
      <c r="Z42" s="63"/>
      <c r="AA42" s="63"/>
      <c r="AB42" s="63"/>
      <c r="AC42" s="68" t="s">
        <v>1978</v>
      </c>
      <c r="AD42" s="79">
        <f ca="1">TODAY()-TABLA[[#This Row],[Fecha radicación informe]]</f>
        <v>332</v>
      </c>
      <c r="AE42" s="87" t="s">
        <v>46</v>
      </c>
      <c r="AF42" s="88" t="s">
        <v>1979</v>
      </c>
    </row>
    <row r="43" spans="1:32" ht="283.5" x14ac:dyDescent="0.25">
      <c r="A43" s="44">
        <v>3965</v>
      </c>
      <c r="B43" s="45">
        <v>20</v>
      </c>
      <c r="C43" s="45">
        <v>2023</v>
      </c>
      <c r="D43" s="60" t="s">
        <v>1980</v>
      </c>
      <c r="E43" s="45" t="s">
        <v>719</v>
      </c>
      <c r="F43" s="45"/>
      <c r="G43" s="45" t="s">
        <v>1974</v>
      </c>
      <c r="H43" s="45" t="s">
        <v>35</v>
      </c>
      <c r="I43" s="61" t="s">
        <v>36</v>
      </c>
      <c r="J43" s="70" t="s">
        <v>37</v>
      </c>
      <c r="K43" s="45" t="s">
        <v>737</v>
      </c>
      <c r="L43" s="45" t="s">
        <v>527</v>
      </c>
      <c r="M43" s="62" t="s">
        <v>1964</v>
      </c>
      <c r="N43" s="62" t="s">
        <v>914</v>
      </c>
      <c r="O43" s="63">
        <v>2023</v>
      </c>
      <c r="P43" s="63"/>
      <c r="Q43" s="63"/>
      <c r="R43" s="64" t="s">
        <v>436</v>
      </c>
      <c r="S43" s="65" t="s">
        <v>1981</v>
      </c>
      <c r="T43" s="75">
        <v>45211</v>
      </c>
      <c r="U43" s="75" t="s">
        <v>1976</v>
      </c>
      <c r="V43" s="63"/>
      <c r="W43" s="45" t="s">
        <v>1982</v>
      </c>
      <c r="X43" s="66">
        <v>0</v>
      </c>
      <c r="Y43" s="69" t="s">
        <v>305</v>
      </c>
      <c r="Z43" s="63"/>
      <c r="AA43" s="63"/>
      <c r="AB43" s="63"/>
      <c r="AC43" s="68" t="s">
        <v>1978</v>
      </c>
      <c r="AD43" s="79">
        <f ca="1">TODAY()-TABLA[[#This Row],[Fecha radicación informe]]</f>
        <v>332</v>
      </c>
      <c r="AE43" s="87" t="s">
        <v>46</v>
      </c>
      <c r="AF43" s="88" t="s">
        <v>1983</v>
      </c>
    </row>
    <row r="44" spans="1:32" ht="283.5" x14ac:dyDescent="0.25">
      <c r="A44" s="44">
        <v>3966</v>
      </c>
      <c r="B44" s="45">
        <v>21</v>
      </c>
      <c r="C44" s="45">
        <v>2023</v>
      </c>
      <c r="D44" s="60" t="s">
        <v>1984</v>
      </c>
      <c r="E44" s="45" t="s">
        <v>719</v>
      </c>
      <c r="F44" s="45"/>
      <c r="G44" s="45" t="s">
        <v>1974</v>
      </c>
      <c r="H44" s="45" t="s">
        <v>35</v>
      </c>
      <c r="I44" s="61" t="s">
        <v>36</v>
      </c>
      <c r="J44" s="70" t="s">
        <v>37</v>
      </c>
      <c r="K44" s="45" t="s">
        <v>737</v>
      </c>
      <c r="L44" s="45" t="s">
        <v>527</v>
      </c>
      <c r="M44" s="62" t="s">
        <v>1964</v>
      </c>
      <c r="N44" s="62" t="s">
        <v>914</v>
      </c>
      <c r="O44" s="63">
        <v>2023</v>
      </c>
      <c r="P44" s="63"/>
      <c r="Q44" s="63"/>
      <c r="R44" s="64" t="s">
        <v>436</v>
      </c>
      <c r="S44" s="65" t="s">
        <v>1985</v>
      </c>
      <c r="T44" s="75">
        <v>45211</v>
      </c>
      <c r="U44" s="75" t="s">
        <v>1976</v>
      </c>
      <c r="V44" s="63"/>
      <c r="W44" s="45" t="s">
        <v>1982</v>
      </c>
      <c r="X44" s="66">
        <v>0</v>
      </c>
      <c r="Y44" s="69" t="s">
        <v>305</v>
      </c>
      <c r="Z44" s="63"/>
      <c r="AA44" s="63"/>
      <c r="AB44" s="63"/>
      <c r="AC44" s="68" t="s">
        <v>1978</v>
      </c>
      <c r="AD44" s="79">
        <f ca="1">TODAY()-TABLA[[#This Row],[Fecha radicación informe]]</f>
        <v>332</v>
      </c>
      <c r="AE44" s="87" t="s">
        <v>46</v>
      </c>
      <c r="AF44" s="88" t="s">
        <v>1986</v>
      </c>
    </row>
    <row r="45" spans="1:32" ht="409.5" x14ac:dyDescent="0.25">
      <c r="A45" s="44">
        <v>3967</v>
      </c>
      <c r="B45" s="45">
        <v>22</v>
      </c>
      <c r="C45" s="45">
        <v>2023</v>
      </c>
      <c r="D45" s="60" t="s">
        <v>1987</v>
      </c>
      <c r="E45" s="45" t="s">
        <v>333</v>
      </c>
      <c r="F45" s="45"/>
      <c r="G45" s="45" t="s">
        <v>1974</v>
      </c>
      <c r="H45" s="45" t="s">
        <v>35</v>
      </c>
      <c r="I45" s="61" t="s">
        <v>60</v>
      </c>
      <c r="J45" s="70" t="s">
        <v>61</v>
      </c>
      <c r="K45" s="45" t="s">
        <v>1988</v>
      </c>
      <c r="L45" s="45" t="s">
        <v>527</v>
      </c>
      <c r="M45" s="62" t="s">
        <v>1964</v>
      </c>
      <c r="N45" s="62" t="s">
        <v>914</v>
      </c>
      <c r="O45" s="63">
        <v>2023</v>
      </c>
      <c r="P45" s="63"/>
      <c r="Q45" s="63"/>
      <c r="R45" s="64" t="s">
        <v>42</v>
      </c>
      <c r="S45" s="65" t="s">
        <v>1989</v>
      </c>
      <c r="T45" s="75" t="s">
        <v>1990</v>
      </c>
      <c r="U45" s="75" t="s">
        <v>1991</v>
      </c>
      <c r="V45" s="63"/>
      <c r="W45" s="45" t="s">
        <v>1992</v>
      </c>
      <c r="X45" s="66">
        <v>0</v>
      </c>
      <c r="Y45" s="69" t="s">
        <v>305</v>
      </c>
      <c r="Z45" s="63"/>
      <c r="AA45" s="63"/>
      <c r="AB45" s="63"/>
      <c r="AC45" s="68" t="s">
        <v>1978</v>
      </c>
      <c r="AD45" s="79">
        <f ca="1">TODAY()-TABLA[[#This Row],[Fecha radicación informe]]</f>
        <v>332</v>
      </c>
      <c r="AE45" s="87" t="s">
        <v>46</v>
      </c>
      <c r="AF45" s="88" t="s">
        <v>1993</v>
      </c>
    </row>
    <row r="46" spans="1:32" ht="393.75" x14ac:dyDescent="0.25">
      <c r="A46" s="44">
        <v>3971</v>
      </c>
      <c r="B46" s="45">
        <v>26</v>
      </c>
      <c r="C46" s="45">
        <v>2023</v>
      </c>
      <c r="D46" s="60" t="s">
        <v>2015</v>
      </c>
      <c r="E46" s="45" t="s">
        <v>719</v>
      </c>
      <c r="F46" s="45"/>
      <c r="G46" s="45" t="s">
        <v>2016</v>
      </c>
      <c r="H46" s="45" t="s">
        <v>48</v>
      </c>
      <c r="I46" s="61" t="s">
        <v>36</v>
      </c>
      <c r="J46" s="70" t="s">
        <v>98</v>
      </c>
      <c r="K46" s="45" t="s">
        <v>1355</v>
      </c>
      <c r="L46" s="45" t="s">
        <v>100</v>
      </c>
      <c r="M46" s="62" t="s">
        <v>2008</v>
      </c>
      <c r="N46" s="62" t="s">
        <v>1031</v>
      </c>
      <c r="O46" s="63">
        <v>2023</v>
      </c>
      <c r="P46" s="63"/>
      <c r="Q46" s="63"/>
      <c r="R46" s="64" t="s">
        <v>358</v>
      </c>
      <c r="S46" s="65" t="s">
        <v>2017</v>
      </c>
      <c r="T46" s="75">
        <v>45210</v>
      </c>
      <c r="U46" s="75" t="s">
        <v>529</v>
      </c>
      <c r="V46" s="63"/>
      <c r="W46" s="45" t="s">
        <v>2018</v>
      </c>
      <c r="X46" s="66">
        <v>0.5</v>
      </c>
      <c r="Y46" s="69" t="s">
        <v>305</v>
      </c>
      <c r="Z46" s="63"/>
      <c r="AA46" s="63"/>
      <c r="AB46" s="63"/>
      <c r="AC46" s="68">
        <v>45202</v>
      </c>
      <c r="AD46" s="79">
        <f ca="1">TODAY()-TABLA[[#This Row],[Fecha radicación informe]]</f>
        <v>258</v>
      </c>
      <c r="AE46" s="87" t="s">
        <v>46</v>
      </c>
      <c r="AF46" s="88" t="s">
        <v>2019</v>
      </c>
    </row>
    <row r="47" spans="1:32" ht="409.5" x14ac:dyDescent="0.25">
      <c r="A47" s="44">
        <v>3975</v>
      </c>
      <c r="B47" s="45">
        <v>30</v>
      </c>
      <c r="C47" s="45">
        <v>2023</v>
      </c>
      <c r="D47" s="60" t="s">
        <v>2035</v>
      </c>
      <c r="E47" s="45" t="s">
        <v>1320</v>
      </c>
      <c r="F47" s="45"/>
      <c r="G47" s="45" t="s">
        <v>2021</v>
      </c>
      <c r="H47" s="45" t="s">
        <v>35</v>
      </c>
      <c r="I47" s="61" t="s">
        <v>36</v>
      </c>
      <c r="J47" s="70" t="s">
        <v>98</v>
      </c>
      <c r="K47" s="45" t="s">
        <v>2022</v>
      </c>
      <c r="L47" s="45" t="s">
        <v>39</v>
      </c>
      <c r="M47" s="62" t="s">
        <v>2008</v>
      </c>
      <c r="N47" s="62" t="s">
        <v>1031</v>
      </c>
      <c r="O47" s="63">
        <v>2023</v>
      </c>
      <c r="P47" s="63"/>
      <c r="Q47" s="63"/>
      <c r="R47" s="64" t="s">
        <v>42</v>
      </c>
      <c r="S47" s="65" t="s">
        <v>2036</v>
      </c>
      <c r="T47" s="75">
        <v>45149</v>
      </c>
      <c r="U47" s="75" t="s">
        <v>1001</v>
      </c>
      <c r="V47" s="63"/>
      <c r="W47" s="45" t="s">
        <v>2037</v>
      </c>
      <c r="X47" s="66">
        <v>0.86</v>
      </c>
      <c r="Y47" s="69" t="s">
        <v>305</v>
      </c>
      <c r="Z47" s="63"/>
      <c r="AA47" s="63"/>
      <c r="AB47" s="63"/>
      <c r="AC47" s="68">
        <v>45203</v>
      </c>
      <c r="AD47" s="79">
        <f ca="1">TODAY()-TABLA[[#This Row],[Fecha radicación informe]]</f>
        <v>257</v>
      </c>
      <c r="AE47" s="87" t="s">
        <v>46</v>
      </c>
      <c r="AF47" s="88" t="s">
        <v>2038</v>
      </c>
    </row>
    <row r="48" spans="1:32" ht="78.75" x14ac:dyDescent="0.25">
      <c r="A48" s="44">
        <v>3976</v>
      </c>
      <c r="B48" s="45">
        <v>31</v>
      </c>
      <c r="C48" s="45">
        <v>2023</v>
      </c>
      <c r="D48" s="60" t="s">
        <v>2039</v>
      </c>
      <c r="E48" s="45" t="s">
        <v>719</v>
      </c>
      <c r="F48" s="45"/>
      <c r="G48" s="45" t="s">
        <v>2040</v>
      </c>
      <c r="H48" s="45" t="s">
        <v>48</v>
      </c>
      <c r="I48" s="61" t="s">
        <v>132</v>
      </c>
      <c r="J48" s="70" t="s">
        <v>50</v>
      </c>
      <c r="K48" s="45" t="s">
        <v>1411</v>
      </c>
      <c r="L48" s="45" t="s">
        <v>1996</v>
      </c>
      <c r="M48" s="62" t="s">
        <v>2008</v>
      </c>
      <c r="N48" s="62" t="s">
        <v>1031</v>
      </c>
      <c r="O48" s="63">
        <v>2023</v>
      </c>
      <c r="P48" s="63"/>
      <c r="Q48" s="63"/>
      <c r="R48" s="64"/>
      <c r="S48" s="65"/>
      <c r="T48" s="75"/>
      <c r="U48" s="75"/>
      <c r="V48" s="63"/>
      <c r="W48" s="45"/>
      <c r="X48" s="66">
        <v>0</v>
      </c>
      <c r="Y48" s="69" t="s">
        <v>2041</v>
      </c>
      <c r="Z48" s="63"/>
      <c r="AA48" s="63"/>
      <c r="AB48" s="63"/>
      <c r="AC48" s="68">
        <v>45204</v>
      </c>
      <c r="AD48" s="79">
        <f ca="1">TODAY()-TABLA[[#This Row],[Fecha radicación informe]]</f>
        <v>256</v>
      </c>
      <c r="AE48" s="87" t="s">
        <v>758</v>
      </c>
      <c r="AF48" s="88" t="s">
        <v>2042</v>
      </c>
    </row>
    <row r="49" spans="1:32" ht="409.5" x14ac:dyDescent="0.25">
      <c r="A49" s="44">
        <v>3977</v>
      </c>
      <c r="B49" s="45">
        <v>32</v>
      </c>
      <c r="C49" s="45">
        <v>2023</v>
      </c>
      <c r="D49" s="60" t="s">
        <v>2043</v>
      </c>
      <c r="E49" s="45" t="s">
        <v>719</v>
      </c>
      <c r="F49" s="45"/>
      <c r="G49" s="45" t="s">
        <v>2044</v>
      </c>
      <c r="H49" s="45" t="s">
        <v>186</v>
      </c>
      <c r="I49" s="61" t="s">
        <v>187</v>
      </c>
      <c r="J49" s="70" t="s">
        <v>188</v>
      </c>
      <c r="K49" s="45" t="s">
        <v>2045</v>
      </c>
      <c r="L49" s="45" t="s">
        <v>79</v>
      </c>
      <c r="M49" s="62" t="s">
        <v>2008</v>
      </c>
      <c r="N49" s="62" t="s">
        <v>1031</v>
      </c>
      <c r="O49" s="63">
        <v>2023</v>
      </c>
      <c r="P49" s="63"/>
      <c r="Q49" s="63"/>
      <c r="R49" s="64" t="s">
        <v>358</v>
      </c>
      <c r="S49" s="65" t="s">
        <v>2046</v>
      </c>
      <c r="T49" s="75">
        <v>45180</v>
      </c>
      <c r="U49" s="75" t="s">
        <v>381</v>
      </c>
      <c r="V49" s="63"/>
      <c r="W49" s="45" t="s">
        <v>2047</v>
      </c>
      <c r="X49" s="66">
        <v>0.44</v>
      </c>
      <c r="Y49" s="69" t="s">
        <v>305</v>
      </c>
      <c r="Z49" s="63"/>
      <c r="AA49" s="63"/>
      <c r="AB49" s="63"/>
      <c r="AC49" s="68" t="s">
        <v>2048</v>
      </c>
      <c r="AD49" s="79">
        <f ca="1">TODAY()-TABLA[[#This Row],[Fecha radicación informe]]</f>
        <v>264</v>
      </c>
      <c r="AE49" s="87" t="s">
        <v>58</v>
      </c>
      <c r="AF49" s="88" t="s">
        <v>2049</v>
      </c>
    </row>
    <row r="50" spans="1:32" ht="409.5" x14ac:dyDescent="0.25">
      <c r="A50" s="44">
        <v>3978</v>
      </c>
      <c r="B50" s="45">
        <v>33</v>
      </c>
      <c r="C50" s="45">
        <v>2023</v>
      </c>
      <c r="D50" s="60" t="s">
        <v>2050</v>
      </c>
      <c r="E50" s="45" t="s">
        <v>719</v>
      </c>
      <c r="F50" s="45"/>
      <c r="G50" s="45" t="s">
        <v>2044</v>
      </c>
      <c r="H50" s="45" t="s">
        <v>186</v>
      </c>
      <c r="I50" s="61" t="s">
        <v>187</v>
      </c>
      <c r="J50" s="70" t="s">
        <v>188</v>
      </c>
      <c r="K50" s="45" t="s">
        <v>884</v>
      </c>
      <c r="L50" s="45" t="s">
        <v>79</v>
      </c>
      <c r="M50" s="62" t="s">
        <v>2008</v>
      </c>
      <c r="N50" s="62" t="s">
        <v>1031</v>
      </c>
      <c r="O50" s="63">
        <v>2023</v>
      </c>
      <c r="P50" s="63"/>
      <c r="Q50" s="63"/>
      <c r="R50" s="64" t="s">
        <v>358</v>
      </c>
      <c r="S50" s="65" t="s">
        <v>2046</v>
      </c>
      <c r="T50" s="75">
        <v>45180</v>
      </c>
      <c r="U50" s="75" t="s">
        <v>381</v>
      </c>
      <c r="V50" s="63"/>
      <c r="W50" s="45" t="s">
        <v>2047</v>
      </c>
      <c r="X50" s="66">
        <v>0.44</v>
      </c>
      <c r="Y50" s="69" t="s">
        <v>305</v>
      </c>
      <c r="Z50" s="63"/>
      <c r="AA50" s="63"/>
      <c r="AB50" s="63"/>
      <c r="AC50" s="68" t="s">
        <v>2048</v>
      </c>
      <c r="AD50" s="79">
        <f ca="1">TODAY()-TABLA[[#This Row],[Fecha radicación informe]]</f>
        <v>264</v>
      </c>
      <c r="AE50" s="87" t="s">
        <v>58</v>
      </c>
      <c r="AF50" s="88" t="s">
        <v>2051</v>
      </c>
    </row>
    <row r="51" spans="1:32" ht="409.5" x14ac:dyDescent="0.25">
      <c r="A51" s="44">
        <v>3980</v>
      </c>
      <c r="B51" s="45">
        <v>35</v>
      </c>
      <c r="C51" s="45">
        <v>2023</v>
      </c>
      <c r="D51" s="60" t="s">
        <v>2057</v>
      </c>
      <c r="E51" s="45" t="s">
        <v>1912</v>
      </c>
      <c r="F51" s="45"/>
      <c r="G51" s="45" t="s">
        <v>2058</v>
      </c>
      <c r="H51" s="45" t="s">
        <v>35</v>
      </c>
      <c r="I51" s="61" t="s">
        <v>36</v>
      </c>
      <c r="J51" s="70" t="s">
        <v>98</v>
      </c>
      <c r="K51" s="45" t="s">
        <v>1106</v>
      </c>
      <c r="L51" s="45" t="s">
        <v>1107</v>
      </c>
      <c r="M51" s="62" t="s">
        <v>2008</v>
      </c>
      <c r="N51" s="62" t="s">
        <v>1031</v>
      </c>
      <c r="O51" s="63">
        <v>2023</v>
      </c>
      <c r="P51" s="63"/>
      <c r="Q51" s="63"/>
      <c r="R51" s="64" t="s">
        <v>358</v>
      </c>
      <c r="S51" s="65" t="s">
        <v>2059</v>
      </c>
      <c r="T51" s="75" t="s">
        <v>1873</v>
      </c>
      <c r="U51" s="75" t="s">
        <v>1903</v>
      </c>
      <c r="V51" s="63"/>
      <c r="W51" s="45" t="s">
        <v>2060</v>
      </c>
      <c r="X51" s="66">
        <v>0.5</v>
      </c>
      <c r="Y51" s="69" t="s">
        <v>305</v>
      </c>
      <c r="Z51" s="63"/>
      <c r="AA51" s="63"/>
      <c r="AB51" s="63"/>
      <c r="AC51" s="68" t="s">
        <v>2013</v>
      </c>
      <c r="AD51" s="79">
        <f ca="1">TODAY()-TABLA[[#This Row],[Fecha radicación informe]]</f>
        <v>262</v>
      </c>
      <c r="AE51" s="87" t="s">
        <v>46</v>
      </c>
      <c r="AF51" s="88" t="s">
        <v>2061</v>
      </c>
    </row>
    <row r="52" spans="1:32" ht="252" x14ac:dyDescent="0.25">
      <c r="A52" s="44">
        <v>3981</v>
      </c>
      <c r="B52" s="45">
        <v>36</v>
      </c>
      <c r="C52" s="45">
        <v>2023</v>
      </c>
      <c r="D52" s="60" t="s">
        <v>2062</v>
      </c>
      <c r="E52" s="45" t="s">
        <v>1912</v>
      </c>
      <c r="F52" s="45"/>
      <c r="G52" s="45" t="s">
        <v>2058</v>
      </c>
      <c r="H52" s="45" t="s">
        <v>35</v>
      </c>
      <c r="I52" s="61" t="s">
        <v>36</v>
      </c>
      <c r="J52" s="70" t="s">
        <v>188</v>
      </c>
      <c r="K52" s="45" t="s">
        <v>2063</v>
      </c>
      <c r="L52" s="45" t="s">
        <v>1107</v>
      </c>
      <c r="M52" s="62" t="s">
        <v>2008</v>
      </c>
      <c r="N52" s="62" t="s">
        <v>1031</v>
      </c>
      <c r="O52" s="63">
        <v>2023</v>
      </c>
      <c r="P52" s="63"/>
      <c r="Q52" s="63"/>
      <c r="R52" s="64" t="s">
        <v>358</v>
      </c>
      <c r="S52" s="65" t="s">
        <v>2064</v>
      </c>
      <c r="T52" s="75" t="s">
        <v>1873</v>
      </c>
      <c r="U52" s="75" t="s">
        <v>1001</v>
      </c>
      <c r="V52" s="63"/>
      <c r="W52" s="45" t="s">
        <v>2065</v>
      </c>
      <c r="X52" s="66">
        <v>0</v>
      </c>
      <c r="Y52" s="69" t="s">
        <v>305</v>
      </c>
      <c r="Z52" s="63"/>
      <c r="AA52" s="63"/>
      <c r="AB52" s="63"/>
      <c r="AC52" s="68" t="s">
        <v>2013</v>
      </c>
      <c r="AD52" s="79">
        <f ca="1">TODAY()-TABLA[[#This Row],[Fecha radicación informe]]</f>
        <v>262</v>
      </c>
      <c r="AE52" s="87" t="s">
        <v>46</v>
      </c>
      <c r="AF52" s="88" t="s">
        <v>2066</v>
      </c>
    </row>
    <row r="53" spans="1:32" ht="189" x14ac:dyDescent="0.25">
      <c r="A53" s="44">
        <v>3982</v>
      </c>
      <c r="B53" s="45">
        <v>37</v>
      </c>
      <c r="C53" s="45">
        <v>2023</v>
      </c>
      <c r="D53" s="60" t="s">
        <v>2067</v>
      </c>
      <c r="E53" s="45" t="s">
        <v>1912</v>
      </c>
      <c r="F53" s="45"/>
      <c r="G53" s="45" t="s">
        <v>2058</v>
      </c>
      <c r="H53" s="45" t="s">
        <v>35</v>
      </c>
      <c r="I53" s="61" t="s">
        <v>36</v>
      </c>
      <c r="J53" s="70" t="s">
        <v>98</v>
      </c>
      <c r="K53" s="45" t="s">
        <v>1069</v>
      </c>
      <c r="L53" s="45" t="s">
        <v>1107</v>
      </c>
      <c r="M53" s="62" t="s">
        <v>2008</v>
      </c>
      <c r="N53" s="62" t="s">
        <v>1031</v>
      </c>
      <c r="O53" s="63">
        <v>2023</v>
      </c>
      <c r="P53" s="63"/>
      <c r="Q53" s="63"/>
      <c r="R53" s="64" t="s">
        <v>358</v>
      </c>
      <c r="S53" s="65" t="s">
        <v>2068</v>
      </c>
      <c r="T53" s="75" t="s">
        <v>1873</v>
      </c>
      <c r="U53" s="75" t="s">
        <v>2069</v>
      </c>
      <c r="V53" s="63"/>
      <c r="W53" s="45" t="s">
        <v>2070</v>
      </c>
      <c r="X53" s="66">
        <v>0</v>
      </c>
      <c r="Y53" s="69" t="s">
        <v>305</v>
      </c>
      <c r="Z53" s="63"/>
      <c r="AA53" s="63"/>
      <c r="AB53" s="63"/>
      <c r="AC53" s="68" t="s">
        <v>2013</v>
      </c>
      <c r="AD53" s="79">
        <f ca="1">TODAY()-TABLA[[#This Row],[Fecha radicación informe]]</f>
        <v>262</v>
      </c>
      <c r="AE53" s="87" t="s">
        <v>46</v>
      </c>
      <c r="AF53" s="88" t="s">
        <v>2071</v>
      </c>
    </row>
    <row r="54" spans="1:32" ht="141.75" x14ac:dyDescent="0.25">
      <c r="A54" s="44">
        <v>3983</v>
      </c>
      <c r="B54" s="45">
        <v>38</v>
      </c>
      <c r="C54" s="45">
        <v>2023</v>
      </c>
      <c r="D54" s="60" t="s">
        <v>2072</v>
      </c>
      <c r="E54" s="45" t="s">
        <v>333</v>
      </c>
      <c r="F54" s="45"/>
      <c r="G54" s="45" t="s">
        <v>2073</v>
      </c>
      <c r="H54" s="45" t="s">
        <v>120</v>
      </c>
      <c r="I54" s="61" t="s">
        <v>2074</v>
      </c>
      <c r="J54" s="70" t="s">
        <v>188</v>
      </c>
      <c r="K54" s="45" t="s">
        <v>2075</v>
      </c>
      <c r="L54" s="45" t="s">
        <v>79</v>
      </c>
      <c r="M54" s="62" t="s">
        <v>2076</v>
      </c>
      <c r="N54" s="62" t="s">
        <v>1046</v>
      </c>
      <c r="O54" s="63">
        <v>2023</v>
      </c>
      <c r="P54" s="63"/>
      <c r="Q54" s="63"/>
      <c r="R54" s="64"/>
      <c r="S54" s="65"/>
      <c r="T54" s="75"/>
      <c r="U54" s="75"/>
      <c r="V54" s="63"/>
      <c r="W54" s="45" t="s">
        <v>2077</v>
      </c>
      <c r="X54" s="66">
        <v>0</v>
      </c>
      <c r="Y54" s="69" t="s">
        <v>2041</v>
      </c>
      <c r="Z54" s="63"/>
      <c r="AA54" s="63"/>
      <c r="AB54" s="63"/>
      <c r="AC54" s="68">
        <v>45232</v>
      </c>
      <c r="AD54" s="79">
        <f ca="1">TODAY()-TABLA[[#This Row],[Fecha radicación informe]]</f>
        <v>228</v>
      </c>
      <c r="AE54" s="87" t="s">
        <v>758</v>
      </c>
      <c r="AF54" s="88" t="s">
        <v>2078</v>
      </c>
    </row>
    <row r="55" spans="1:32" ht="315" x14ac:dyDescent="0.25">
      <c r="A55" s="44">
        <v>3985</v>
      </c>
      <c r="B55" s="45">
        <v>40</v>
      </c>
      <c r="C55" s="45">
        <v>2023</v>
      </c>
      <c r="D55" s="60" t="s">
        <v>2085</v>
      </c>
      <c r="E55" s="45" t="s">
        <v>333</v>
      </c>
      <c r="F55" s="45"/>
      <c r="G55" s="45" t="s">
        <v>2073</v>
      </c>
      <c r="H55" s="45" t="s">
        <v>48</v>
      </c>
      <c r="I55" s="61" t="s">
        <v>140</v>
      </c>
      <c r="J55" s="70" t="s">
        <v>77</v>
      </c>
      <c r="K55" s="45" t="s">
        <v>2086</v>
      </c>
      <c r="L55" s="45" t="s">
        <v>79</v>
      </c>
      <c r="M55" s="62" t="s">
        <v>2076</v>
      </c>
      <c r="N55" s="62" t="s">
        <v>1046</v>
      </c>
      <c r="O55" s="63">
        <v>2023</v>
      </c>
      <c r="P55" s="63"/>
      <c r="Q55" s="63"/>
      <c r="R55" s="64" t="s">
        <v>358</v>
      </c>
      <c r="S55" s="65" t="s">
        <v>2087</v>
      </c>
      <c r="T55" s="75" t="s">
        <v>2088</v>
      </c>
      <c r="U55" s="75" t="s">
        <v>2089</v>
      </c>
      <c r="V55" s="63"/>
      <c r="W55" s="45" t="s">
        <v>2090</v>
      </c>
      <c r="X55" s="66">
        <v>0.1</v>
      </c>
      <c r="Y55" s="69" t="s">
        <v>305</v>
      </c>
      <c r="Z55" s="63"/>
      <c r="AA55" s="63"/>
      <c r="AB55" s="63"/>
      <c r="AC55" s="68">
        <v>45232</v>
      </c>
      <c r="AD55" s="79">
        <f ca="1">TODAY()-TABLA[[#This Row],[Fecha radicación informe]]</f>
        <v>228</v>
      </c>
      <c r="AE55" s="87" t="s">
        <v>758</v>
      </c>
      <c r="AF55" s="88" t="s">
        <v>2091</v>
      </c>
    </row>
    <row r="56" spans="1:32" ht="362.25" x14ac:dyDescent="0.25">
      <c r="A56" s="44">
        <v>3986</v>
      </c>
      <c r="B56" s="45">
        <v>41</v>
      </c>
      <c r="C56" s="45">
        <v>2023</v>
      </c>
      <c r="D56" s="60" t="s">
        <v>2092</v>
      </c>
      <c r="E56" s="45" t="s">
        <v>333</v>
      </c>
      <c r="F56" s="45"/>
      <c r="G56" s="45" t="s">
        <v>2073</v>
      </c>
      <c r="H56" s="45" t="s">
        <v>48</v>
      </c>
      <c r="I56" s="61" t="s">
        <v>140</v>
      </c>
      <c r="J56" s="70" t="s">
        <v>77</v>
      </c>
      <c r="K56" s="45" t="s">
        <v>2086</v>
      </c>
      <c r="L56" s="45" t="s">
        <v>79</v>
      </c>
      <c r="M56" s="62" t="s">
        <v>2076</v>
      </c>
      <c r="N56" s="62" t="s">
        <v>1046</v>
      </c>
      <c r="O56" s="63">
        <v>2023</v>
      </c>
      <c r="P56" s="63"/>
      <c r="Q56" s="63"/>
      <c r="R56" s="64" t="s">
        <v>436</v>
      </c>
      <c r="S56" s="65" t="s">
        <v>2093</v>
      </c>
      <c r="T56" s="75" t="s">
        <v>2088</v>
      </c>
      <c r="U56" s="75" t="s">
        <v>2089</v>
      </c>
      <c r="V56" s="63"/>
      <c r="W56" s="45" t="s">
        <v>2267</v>
      </c>
      <c r="X56" s="66">
        <v>0.1</v>
      </c>
      <c r="Y56" s="69" t="s">
        <v>305</v>
      </c>
      <c r="Z56" s="63"/>
      <c r="AA56" s="63"/>
      <c r="AB56" s="63"/>
      <c r="AC56" s="68">
        <v>45232</v>
      </c>
      <c r="AD56" s="79">
        <f ca="1">TODAY()-TABLA[[#This Row],[Fecha radicación informe]]</f>
        <v>228</v>
      </c>
      <c r="AE56" s="87" t="s">
        <v>758</v>
      </c>
      <c r="AF56" s="88" t="s">
        <v>2094</v>
      </c>
    </row>
    <row r="57" spans="1:32" ht="362.25" x14ac:dyDescent="0.25">
      <c r="A57" s="44">
        <v>3987</v>
      </c>
      <c r="B57" s="45">
        <v>42</v>
      </c>
      <c r="C57" s="45">
        <v>2023</v>
      </c>
      <c r="D57" s="60" t="s">
        <v>1949</v>
      </c>
      <c r="E57" s="45" t="s">
        <v>333</v>
      </c>
      <c r="F57" s="45"/>
      <c r="G57" s="45" t="s">
        <v>2073</v>
      </c>
      <c r="H57" s="45" t="s">
        <v>48</v>
      </c>
      <c r="I57" s="61" t="s">
        <v>140</v>
      </c>
      <c r="J57" s="70" t="s">
        <v>77</v>
      </c>
      <c r="K57" s="45" t="s">
        <v>2095</v>
      </c>
      <c r="L57" s="45" t="s">
        <v>79</v>
      </c>
      <c r="M57" s="62" t="s">
        <v>2076</v>
      </c>
      <c r="N57" s="62" t="s">
        <v>1046</v>
      </c>
      <c r="O57" s="63">
        <v>2023</v>
      </c>
      <c r="P57" s="63"/>
      <c r="Q57" s="63"/>
      <c r="R57" s="64" t="s">
        <v>436</v>
      </c>
      <c r="S57" s="65" t="s">
        <v>2096</v>
      </c>
      <c r="T57" s="75" t="s">
        <v>2088</v>
      </c>
      <c r="U57" s="75" t="s">
        <v>2089</v>
      </c>
      <c r="V57" s="63"/>
      <c r="W57" s="45" t="s">
        <v>2268</v>
      </c>
      <c r="X57" s="66">
        <v>0.1</v>
      </c>
      <c r="Y57" s="69" t="s">
        <v>305</v>
      </c>
      <c r="Z57" s="63"/>
      <c r="AA57" s="63"/>
      <c r="AB57" s="63"/>
      <c r="AC57" s="68">
        <v>45232</v>
      </c>
      <c r="AD57" s="79">
        <f ca="1">TODAY()-TABLA[[#This Row],[Fecha radicación informe]]</f>
        <v>228</v>
      </c>
      <c r="AE57" s="87" t="s">
        <v>758</v>
      </c>
      <c r="AF57" s="88" t="s">
        <v>2097</v>
      </c>
    </row>
    <row r="58" spans="1:32" ht="362.25" x14ac:dyDescent="0.25">
      <c r="A58" s="44">
        <v>3989</v>
      </c>
      <c r="B58" s="45">
        <v>44</v>
      </c>
      <c r="C58" s="45">
        <v>2023</v>
      </c>
      <c r="D58" s="60" t="s">
        <v>2107</v>
      </c>
      <c r="E58" s="45" t="s">
        <v>719</v>
      </c>
      <c r="F58" s="45"/>
      <c r="G58" s="45" t="s">
        <v>2108</v>
      </c>
      <c r="H58" s="45" t="s">
        <v>85</v>
      </c>
      <c r="I58" s="61" t="s">
        <v>49</v>
      </c>
      <c r="J58" s="70" t="s">
        <v>50</v>
      </c>
      <c r="K58" s="45" t="s">
        <v>847</v>
      </c>
      <c r="L58" s="45" t="s">
        <v>770</v>
      </c>
      <c r="M58" s="62" t="s">
        <v>2101</v>
      </c>
      <c r="N58" s="62" t="s">
        <v>1151</v>
      </c>
      <c r="O58" s="63">
        <v>2023</v>
      </c>
      <c r="P58" s="63"/>
      <c r="Q58" s="63"/>
      <c r="R58" s="64"/>
      <c r="S58" s="65"/>
      <c r="T58" s="75"/>
      <c r="U58" s="75"/>
      <c r="V58" s="63"/>
      <c r="W58" s="45"/>
      <c r="X58" s="66">
        <v>0</v>
      </c>
      <c r="Y58" s="69" t="s">
        <v>2041</v>
      </c>
      <c r="Z58" s="63"/>
      <c r="AA58" s="63"/>
      <c r="AB58" s="63"/>
      <c r="AC58" s="68" t="s">
        <v>1801</v>
      </c>
      <c r="AD58" s="79">
        <f ca="1">TODAY()-TABLA[[#This Row],[Fecha radicación informe]]</f>
        <v>172</v>
      </c>
      <c r="AE58" s="87" t="s">
        <v>58</v>
      </c>
      <c r="AF58" s="88" t="s">
        <v>2109</v>
      </c>
    </row>
    <row r="59" spans="1:32" ht="346.5" x14ac:dyDescent="0.25">
      <c r="A59" s="44">
        <v>3990</v>
      </c>
      <c r="B59" s="45">
        <v>45</v>
      </c>
      <c r="C59" s="45">
        <v>2023</v>
      </c>
      <c r="D59" s="60" t="s">
        <v>2110</v>
      </c>
      <c r="E59" s="45" t="s">
        <v>719</v>
      </c>
      <c r="F59" s="45"/>
      <c r="G59" s="45" t="s">
        <v>2108</v>
      </c>
      <c r="H59" s="45" t="s">
        <v>85</v>
      </c>
      <c r="I59" s="61" t="s">
        <v>49</v>
      </c>
      <c r="J59" s="70" t="s">
        <v>98</v>
      </c>
      <c r="K59" s="45" t="s">
        <v>2111</v>
      </c>
      <c r="L59" s="45" t="s">
        <v>770</v>
      </c>
      <c r="M59" s="62" t="s">
        <v>2101</v>
      </c>
      <c r="N59" s="62" t="s">
        <v>1151</v>
      </c>
      <c r="O59" s="63">
        <v>2023</v>
      </c>
      <c r="P59" s="63"/>
      <c r="Q59" s="63"/>
      <c r="R59" s="64"/>
      <c r="S59" s="65"/>
      <c r="T59" s="75"/>
      <c r="U59" s="75"/>
      <c r="V59" s="63"/>
      <c r="W59" s="45"/>
      <c r="X59" s="66">
        <v>0</v>
      </c>
      <c r="Y59" s="69" t="s">
        <v>2041</v>
      </c>
      <c r="Z59" s="63"/>
      <c r="AA59" s="63"/>
      <c r="AB59" s="63"/>
      <c r="AC59" s="68" t="s">
        <v>1801</v>
      </c>
      <c r="AD59" s="79">
        <f ca="1">TODAY()-TABLA[[#This Row],[Fecha radicación informe]]</f>
        <v>172</v>
      </c>
      <c r="AE59" s="87" t="s">
        <v>58</v>
      </c>
      <c r="AF59" s="88" t="s">
        <v>2112</v>
      </c>
    </row>
    <row r="60" spans="1:32" ht="378" x14ac:dyDescent="0.25">
      <c r="A60" s="44">
        <v>3991</v>
      </c>
      <c r="B60" s="45">
        <v>46</v>
      </c>
      <c r="C60" s="45">
        <v>2023</v>
      </c>
      <c r="D60" s="60" t="s">
        <v>2113</v>
      </c>
      <c r="E60" s="45" t="s">
        <v>719</v>
      </c>
      <c r="F60" s="45"/>
      <c r="G60" s="45" t="s">
        <v>2114</v>
      </c>
      <c r="H60" s="45" t="s">
        <v>85</v>
      </c>
      <c r="I60" s="61" t="s">
        <v>49</v>
      </c>
      <c r="J60" s="70" t="s">
        <v>188</v>
      </c>
      <c r="K60" s="45" t="s">
        <v>2115</v>
      </c>
      <c r="L60" s="45" t="s">
        <v>770</v>
      </c>
      <c r="M60" s="62" t="s">
        <v>2101</v>
      </c>
      <c r="N60" s="62" t="s">
        <v>1151</v>
      </c>
      <c r="O60" s="63">
        <v>2023</v>
      </c>
      <c r="P60" s="63"/>
      <c r="Q60" s="63"/>
      <c r="R60" s="64" t="s">
        <v>482</v>
      </c>
      <c r="S60" s="65" t="s">
        <v>2116</v>
      </c>
      <c r="T60" s="75">
        <v>45318</v>
      </c>
      <c r="U60" s="75">
        <v>45381</v>
      </c>
      <c r="V60" s="63"/>
      <c r="W60" s="45" t="s">
        <v>2117</v>
      </c>
      <c r="X60" s="66">
        <v>0</v>
      </c>
      <c r="Y60" s="69" t="s">
        <v>305</v>
      </c>
      <c r="Z60" s="63"/>
      <c r="AA60" s="63"/>
      <c r="AB60" s="63"/>
      <c r="AC60" s="68" t="s">
        <v>1801</v>
      </c>
      <c r="AD60" s="79">
        <f ca="1">TODAY()-TABLA[[#This Row],[Fecha radicación informe]]</f>
        <v>172</v>
      </c>
      <c r="AE60" s="87" t="s">
        <v>58</v>
      </c>
      <c r="AF60" s="88" t="s">
        <v>2118</v>
      </c>
    </row>
    <row r="61" spans="1:32" ht="409.5" x14ac:dyDescent="0.25">
      <c r="A61" s="44">
        <v>3993</v>
      </c>
      <c r="B61" s="45">
        <v>48</v>
      </c>
      <c r="C61" s="45">
        <v>2023</v>
      </c>
      <c r="D61" s="60" t="s">
        <v>2124</v>
      </c>
      <c r="E61" s="45" t="s">
        <v>719</v>
      </c>
      <c r="F61" s="45"/>
      <c r="G61" s="45" t="s">
        <v>2125</v>
      </c>
      <c r="H61" s="45" t="s">
        <v>186</v>
      </c>
      <c r="I61" s="61" t="s">
        <v>187</v>
      </c>
      <c r="J61" s="70" t="s">
        <v>188</v>
      </c>
      <c r="K61" s="45" t="s">
        <v>2115</v>
      </c>
      <c r="L61" s="45" t="s">
        <v>492</v>
      </c>
      <c r="M61" s="62" t="s">
        <v>2101</v>
      </c>
      <c r="N61" s="62" t="s">
        <v>1151</v>
      </c>
      <c r="O61" s="63">
        <v>2023</v>
      </c>
      <c r="P61" s="63"/>
      <c r="Q61" s="63"/>
      <c r="R61" s="64" t="s">
        <v>42</v>
      </c>
      <c r="S61" s="65" t="s">
        <v>2126</v>
      </c>
      <c r="T61" s="75">
        <v>45293</v>
      </c>
      <c r="U61" s="75" t="s">
        <v>1001</v>
      </c>
      <c r="V61" s="63"/>
      <c r="W61" s="45" t="s">
        <v>2127</v>
      </c>
      <c r="X61" s="66">
        <v>0</v>
      </c>
      <c r="Y61" s="69" t="s">
        <v>305</v>
      </c>
      <c r="Z61" s="63"/>
      <c r="AA61" s="63"/>
      <c r="AB61" s="63"/>
      <c r="AC61" s="68" t="s">
        <v>2128</v>
      </c>
      <c r="AD61" s="79">
        <f ca="1">TODAY()-TABLA[[#This Row],[Fecha radicación informe]]</f>
        <v>178</v>
      </c>
      <c r="AE61" s="87" t="s">
        <v>58</v>
      </c>
      <c r="AF61" s="88" t="s">
        <v>2129</v>
      </c>
    </row>
    <row r="62" spans="1:32" ht="393.75" x14ac:dyDescent="0.25">
      <c r="A62" s="44">
        <v>3994</v>
      </c>
      <c r="B62" s="45">
        <v>49</v>
      </c>
      <c r="C62" s="45">
        <v>2023</v>
      </c>
      <c r="D62" s="60" t="s">
        <v>2130</v>
      </c>
      <c r="E62" s="45" t="s">
        <v>719</v>
      </c>
      <c r="F62" s="45"/>
      <c r="G62" s="45" t="s">
        <v>2125</v>
      </c>
      <c r="H62" s="45" t="s">
        <v>186</v>
      </c>
      <c r="I62" s="61" t="s">
        <v>187</v>
      </c>
      <c r="J62" s="70" t="s">
        <v>188</v>
      </c>
      <c r="K62" s="45" t="s">
        <v>2115</v>
      </c>
      <c r="L62" s="45" t="s">
        <v>492</v>
      </c>
      <c r="M62" s="62" t="s">
        <v>2101</v>
      </c>
      <c r="N62" s="62" t="s">
        <v>1151</v>
      </c>
      <c r="O62" s="63">
        <v>2023</v>
      </c>
      <c r="P62" s="63"/>
      <c r="Q62" s="63"/>
      <c r="R62" s="64" t="s">
        <v>42</v>
      </c>
      <c r="S62" s="65" t="s">
        <v>2131</v>
      </c>
      <c r="T62" s="75">
        <v>45293</v>
      </c>
      <c r="U62" s="75" t="s">
        <v>1001</v>
      </c>
      <c r="V62" s="63"/>
      <c r="W62" s="45" t="s">
        <v>2127</v>
      </c>
      <c r="X62" s="66">
        <v>0</v>
      </c>
      <c r="Y62" s="69" t="s">
        <v>305</v>
      </c>
      <c r="Z62" s="63"/>
      <c r="AA62" s="63"/>
      <c r="AB62" s="63"/>
      <c r="AC62" s="68" t="s">
        <v>2128</v>
      </c>
      <c r="AD62" s="79">
        <f ca="1">TODAY()-TABLA[[#This Row],[Fecha radicación informe]]</f>
        <v>178</v>
      </c>
      <c r="AE62" s="87" t="s">
        <v>58</v>
      </c>
      <c r="AF62" s="88" t="s">
        <v>2132</v>
      </c>
    </row>
    <row r="63" spans="1:32" ht="409.5" x14ac:dyDescent="0.25">
      <c r="A63" s="44">
        <v>3995</v>
      </c>
      <c r="B63" s="45">
        <v>50</v>
      </c>
      <c r="C63" s="45">
        <v>2023</v>
      </c>
      <c r="D63" s="60" t="s">
        <v>2133</v>
      </c>
      <c r="E63" s="45" t="s">
        <v>719</v>
      </c>
      <c r="F63" s="45"/>
      <c r="G63" s="45" t="s">
        <v>2125</v>
      </c>
      <c r="H63" s="45" t="s">
        <v>186</v>
      </c>
      <c r="I63" s="61" t="s">
        <v>187</v>
      </c>
      <c r="J63" s="70" t="s">
        <v>188</v>
      </c>
      <c r="K63" s="45" t="s">
        <v>2115</v>
      </c>
      <c r="L63" s="45" t="s">
        <v>492</v>
      </c>
      <c r="M63" s="62" t="s">
        <v>2101</v>
      </c>
      <c r="N63" s="62" t="s">
        <v>1151</v>
      </c>
      <c r="O63" s="63">
        <v>2023</v>
      </c>
      <c r="P63" s="63"/>
      <c r="Q63" s="63"/>
      <c r="R63" s="64" t="s">
        <v>42</v>
      </c>
      <c r="S63" s="65" t="s">
        <v>2131</v>
      </c>
      <c r="T63" s="75">
        <v>45293</v>
      </c>
      <c r="U63" s="75" t="s">
        <v>1001</v>
      </c>
      <c r="V63" s="63"/>
      <c r="W63" s="45" t="s">
        <v>2127</v>
      </c>
      <c r="X63" s="66">
        <v>0</v>
      </c>
      <c r="Y63" s="69" t="s">
        <v>305</v>
      </c>
      <c r="Z63" s="63"/>
      <c r="AA63" s="63"/>
      <c r="AB63" s="63"/>
      <c r="AC63" s="68" t="s">
        <v>2128</v>
      </c>
      <c r="AD63" s="79">
        <f ca="1">TODAY()-TABLA[[#This Row],[Fecha radicación informe]]</f>
        <v>178</v>
      </c>
      <c r="AE63" s="87" t="s">
        <v>58</v>
      </c>
      <c r="AF63" s="88" t="s">
        <v>2134</v>
      </c>
    </row>
    <row r="64" spans="1:32" ht="346.5" x14ac:dyDescent="0.25">
      <c r="A64" s="44">
        <v>3996</v>
      </c>
      <c r="B64" s="45">
        <v>51</v>
      </c>
      <c r="C64" s="45">
        <v>2023</v>
      </c>
      <c r="D64" s="60" t="s">
        <v>2135</v>
      </c>
      <c r="E64" s="45" t="s">
        <v>719</v>
      </c>
      <c r="F64" s="45"/>
      <c r="G64" s="45" t="s">
        <v>2125</v>
      </c>
      <c r="H64" s="45" t="s">
        <v>186</v>
      </c>
      <c r="I64" s="61" t="s">
        <v>187</v>
      </c>
      <c r="J64" s="70" t="s">
        <v>188</v>
      </c>
      <c r="K64" s="45" t="s">
        <v>884</v>
      </c>
      <c r="L64" s="45" t="s">
        <v>492</v>
      </c>
      <c r="M64" s="62" t="s">
        <v>2101</v>
      </c>
      <c r="N64" s="62" t="s">
        <v>1151</v>
      </c>
      <c r="O64" s="63">
        <v>2023</v>
      </c>
      <c r="P64" s="63"/>
      <c r="Q64" s="63"/>
      <c r="R64" s="64" t="s">
        <v>42</v>
      </c>
      <c r="S64" s="65" t="s">
        <v>2131</v>
      </c>
      <c r="T64" s="75">
        <v>45293</v>
      </c>
      <c r="U64" s="75" t="s">
        <v>1001</v>
      </c>
      <c r="V64" s="63"/>
      <c r="W64" s="45" t="s">
        <v>2127</v>
      </c>
      <c r="X64" s="66">
        <v>0</v>
      </c>
      <c r="Y64" s="69" t="s">
        <v>305</v>
      </c>
      <c r="Z64" s="63"/>
      <c r="AA64" s="63"/>
      <c r="AB64" s="63"/>
      <c r="AC64" s="68" t="s">
        <v>2128</v>
      </c>
      <c r="AD64" s="79">
        <f ca="1">TODAY()-TABLA[[#This Row],[Fecha radicación informe]]</f>
        <v>178</v>
      </c>
      <c r="AE64" s="87" t="s">
        <v>58</v>
      </c>
      <c r="AF64" s="88" t="s">
        <v>2136</v>
      </c>
    </row>
    <row r="65" spans="1:32" ht="330.75" x14ac:dyDescent="0.25">
      <c r="A65" s="44">
        <v>3997</v>
      </c>
      <c r="B65" s="45">
        <v>52</v>
      </c>
      <c r="C65" s="45">
        <v>2023</v>
      </c>
      <c r="D65" s="60" t="s">
        <v>2137</v>
      </c>
      <c r="E65" s="45" t="s">
        <v>719</v>
      </c>
      <c r="F65" s="45"/>
      <c r="G65" s="45" t="s">
        <v>2138</v>
      </c>
      <c r="H65" s="45" t="s">
        <v>781</v>
      </c>
      <c r="I65" s="61" t="s">
        <v>187</v>
      </c>
      <c r="J65" s="70" t="s">
        <v>188</v>
      </c>
      <c r="K65" s="45" t="s">
        <v>2139</v>
      </c>
      <c r="L65" s="45" t="s">
        <v>79</v>
      </c>
      <c r="M65" s="62" t="s">
        <v>2101</v>
      </c>
      <c r="N65" s="62" t="s">
        <v>1151</v>
      </c>
      <c r="O65" s="63">
        <v>2023</v>
      </c>
      <c r="P65" s="63"/>
      <c r="Q65" s="63"/>
      <c r="R65" s="64"/>
      <c r="S65" s="65"/>
      <c r="T65" s="75"/>
      <c r="U65" s="75"/>
      <c r="V65" s="63"/>
      <c r="W65" s="45" t="s">
        <v>2140</v>
      </c>
      <c r="X65" s="66">
        <v>0</v>
      </c>
      <c r="Y65" s="69" t="s">
        <v>2041</v>
      </c>
      <c r="Z65" s="63"/>
      <c r="AA65" s="63"/>
      <c r="AB65" s="63"/>
      <c r="AC65" s="68" t="s">
        <v>2088</v>
      </c>
      <c r="AD65" s="79">
        <f ca="1">TODAY()-TABLA[[#This Row],[Fecha radicación informe]]</f>
        <v>174</v>
      </c>
      <c r="AE65" s="87" t="s">
        <v>58</v>
      </c>
      <c r="AF65" s="88" t="s">
        <v>2141</v>
      </c>
    </row>
    <row r="66" spans="1:32" ht="283.5" x14ac:dyDescent="0.25">
      <c r="A66" s="44">
        <v>3998</v>
      </c>
      <c r="B66" s="45">
        <v>53</v>
      </c>
      <c r="C66" s="45">
        <v>2023</v>
      </c>
      <c r="D66" s="60" t="s">
        <v>2142</v>
      </c>
      <c r="E66" s="45" t="s">
        <v>719</v>
      </c>
      <c r="F66" s="45"/>
      <c r="G66" s="45" t="s">
        <v>2138</v>
      </c>
      <c r="H66" s="45" t="s">
        <v>781</v>
      </c>
      <c r="I66" s="61" t="s">
        <v>187</v>
      </c>
      <c r="J66" s="70" t="s">
        <v>188</v>
      </c>
      <c r="K66" s="45" t="s">
        <v>2139</v>
      </c>
      <c r="L66" s="45" t="s">
        <v>79</v>
      </c>
      <c r="M66" s="62" t="s">
        <v>2101</v>
      </c>
      <c r="N66" s="62" t="s">
        <v>1151</v>
      </c>
      <c r="O66" s="63">
        <v>2023</v>
      </c>
      <c r="P66" s="63"/>
      <c r="Q66" s="63"/>
      <c r="R66" s="64"/>
      <c r="S66" s="65"/>
      <c r="T66" s="75"/>
      <c r="U66" s="75"/>
      <c r="V66" s="63"/>
      <c r="W66" s="45" t="s">
        <v>2140</v>
      </c>
      <c r="X66" s="66">
        <v>0</v>
      </c>
      <c r="Y66" s="69" t="s">
        <v>2041</v>
      </c>
      <c r="Z66" s="63"/>
      <c r="AA66" s="63"/>
      <c r="AB66" s="63"/>
      <c r="AC66" s="68" t="s">
        <v>2088</v>
      </c>
      <c r="AD66" s="79">
        <f ca="1">TODAY()-TABLA[[#This Row],[Fecha radicación informe]]</f>
        <v>174</v>
      </c>
      <c r="AE66" s="87" t="s">
        <v>58</v>
      </c>
      <c r="AF66" s="88" t="s">
        <v>2143</v>
      </c>
    </row>
    <row r="67" spans="1:32" ht="409.5" x14ac:dyDescent="0.25">
      <c r="A67" s="9">
        <v>3999</v>
      </c>
      <c r="B67" s="10">
        <v>54</v>
      </c>
      <c r="C67" s="45">
        <v>2023</v>
      </c>
      <c r="D67" s="59" t="s">
        <v>2144</v>
      </c>
      <c r="E67" s="10" t="s">
        <v>333</v>
      </c>
      <c r="F67" s="10"/>
      <c r="G67" s="10" t="s">
        <v>2145</v>
      </c>
      <c r="H67" s="10" t="s">
        <v>48</v>
      </c>
      <c r="I67" s="11" t="s">
        <v>36</v>
      </c>
      <c r="J67" s="12" t="s">
        <v>98</v>
      </c>
      <c r="K67" s="10" t="s">
        <v>2146</v>
      </c>
      <c r="L67" s="10" t="s">
        <v>1107</v>
      </c>
      <c r="M67" s="62" t="s">
        <v>2101</v>
      </c>
      <c r="N67" s="62" t="s">
        <v>1151</v>
      </c>
      <c r="O67" s="63">
        <v>2023</v>
      </c>
      <c r="P67" s="14"/>
      <c r="Q67" s="14"/>
      <c r="R67" s="15" t="s">
        <v>436</v>
      </c>
      <c r="S67" s="25" t="s">
        <v>2147</v>
      </c>
      <c r="T67" s="16" t="s">
        <v>2148</v>
      </c>
      <c r="U67" s="16" t="s">
        <v>1001</v>
      </c>
      <c r="V67" s="14"/>
      <c r="W67" s="10" t="s">
        <v>2149</v>
      </c>
      <c r="X67" s="18">
        <v>0</v>
      </c>
      <c r="Y67" s="19" t="s">
        <v>305</v>
      </c>
      <c r="Z67" s="14"/>
      <c r="AA67" s="14"/>
      <c r="AB67" s="14"/>
      <c r="AC67" s="68" t="s">
        <v>2103</v>
      </c>
      <c r="AD67" s="79">
        <f ca="1">TODAY()-TABLA[[#This Row],[Fecha radicación informe]]</f>
        <v>180</v>
      </c>
      <c r="AE67" s="89" t="s">
        <v>46</v>
      </c>
      <c r="AF67" s="88" t="s">
        <v>2150</v>
      </c>
    </row>
    <row r="68" spans="1:32" ht="409.5" x14ac:dyDescent="0.25">
      <c r="A68" s="9">
        <v>4001</v>
      </c>
      <c r="B68" s="10">
        <v>56</v>
      </c>
      <c r="C68" s="45">
        <v>2023</v>
      </c>
      <c r="D68" s="59" t="s">
        <v>2156</v>
      </c>
      <c r="E68" s="10" t="s">
        <v>719</v>
      </c>
      <c r="F68" s="10"/>
      <c r="G68" s="10" t="s">
        <v>2152</v>
      </c>
      <c r="H68" s="10" t="s">
        <v>48</v>
      </c>
      <c r="I68" s="11" t="s">
        <v>36</v>
      </c>
      <c r="J68" s="12" t="s">
        <v>98</v>
      </c>
      <c r="K68" s="10" t="s">
        <v>2146</v>
      </c>
      <c r="L68" s="10" t="s">
        <v>1107</v>
      </c>
      <c r="M68" s="62" t="s">
        <v>2101</v>
      </c>
      <c r="N68" s="62" t="s">
        <v>1151</v>
      </c>
      <c r="O68" s="63">
        <v>2023</v>
      </c>
      <c r="P68" s="14"/>
      <c r="Q68" s="14"/>
      <c r="R68" s="15" t="s">
        <v>358</v>
      </c>
      <c r="S68" s="25" t="s">
        <v>2157</v>
      </c>
      <c r="T68" s="16" t="s">
        <v>2148</v>
      </c>
      <c r="U68" s="16" t="s">
        <v>1001</v>
      </c>
      <c r="V68" s="14"/>
      <c r="W68" s="10" t="s">
        <v>2149</v>
      </c>
      <c r="X68" s="18">
        <v>0</v>
      </c>
      <c r="Y68" s="19" t="s">
        <v>305</v>
      </c>
      <c r="Z68" s="14"/>
      <c r="AA68" s="14"/>
      <c r="AB68" s="14"/>
      <c r="AC68" s="68" t="s">
        <v>2103</v>
      </c>
      <c r="AD68" s="79">
        <f ca="1">TODAY()-TABLA[[#This Row],[Fecha radicación informe]]</f>
        <v>180</v>
      </c>
      <c r="AE68" s="89" t="s">
        <v>46</v>
      </c>
      <c r="AF68" s="88" t="s">
        <v>2158</v>
      </c>
    </row>
    <row r="69" spans="1:32" ht="220.5" x14ac:dyDescent="0.25">
      <c r="A69" s="44">
        <v>4002</v>
      </c>
      <c r="B69" s="45">
        <v>57</v>
      </c>
      <c r="C69" s="45">
        <v>2023</v>
      </c>
      <c r="D69" s="60" t="s">
        <v>2159</v>
      </c>
      <c r="E69" s="45" t="s">
        <v>719</v>
      </c>
      <c r="F69" s="45"/>
      <c r="G69" s="45" t="s">
        <v>2152</v>
      </c>
      <c r="H69" s="45" t="s">
        <v>48</v>
      </c>
      <c r="I69" s="61" t="s">
        <v>36</v>
      </c>
      <c r="J69" s="70" t="s">
        <v>98</v>
      </c>
      <c r="K69" s="45" t="s">
        <v>2146</v>
      </c>
      <c r="L69" s="45" t="s">
        <v>1107</v>
      </c>
      <c r="M69" s="62" t="s">
        <v>2101</v>
      </c>
      <c r="N69" s="62" t="s">
        <v>1151</v>
      </c>
      <c r="O69" s="63">
        <v>2023</v>
      </c>
      <c r="P69" s="63"/>
      <c r="Q69" s="63"/>
      <c r="R69" s="64" t="s">
        <v>358</v>
      </c>
      <c r="S69" s="65" t="s">
        <v>2160</v>
      </c>
      <c r="T69" s="75" t="s">
        <v>2148</v>
      </c>
      <c r="U69" s="75" t="s">
        <v>1001</v>
      </c>
      <c r="V69" s="63"/>
      <c r="W69" s="45" t="s">
        <v>2149</v>
      </c>
      <c r="X69" s="66">
        <v>0</v>
      </c>
      <c r="Y69" s="69" t="s">
        <v>305</v>
      </c>
      <c r="Z69" s="63"/>
      <c r="AA69" s="63"/>
      <c r="AB69" s="63"/>
      <c r="AC69" s="68" t="s">
        <v>2103</v>
      </c>
      <c r="AD69" s="79">
        <f ca="1">TODAY()-TABLA[[#This Row],[Fecha radicación informe]]</f>
        <v>180</v>
      </c>
      <c r="AE69" s="87" t="s">
        <v>46</v>
      </c>
      <c r="AF69" s="88" t="s">
        <v>2161</v>
      </c>
    </row>
    <row r="70" spans="1:32" ht="409.5" x14ac:dyDescent="0.25">
      <c r="A70" s="44">
        <v>4003</v>
      </c>
      <c r="B70" s="45">
        <v>1</v>
      </c>
      <c r="C70" s="45">
        <v>2024</v>
      </c>
      <c r="D70" s="60" t="s">
        <v>2162</v>
      </c>
      <c r="E70" s="45" t="s">
        <v>719</v>
      </c>
      <c r="F70" s="45"/>
      <c r="G70" s="45" t="s">
        <v>2163</v>
      </c>
      <c r="H70" s="45" t="s">
        <v>85</v>
      </c>
      <c r="I70" s="61" t="s">
        <v>49</v>
      </c>
      <c r="J70" s="70" t="s">
        <v>50</v>
      </c>
      <c r="K70" s="45" t="s">
        <v>1029</v>
      </c>
      <c r="L70" s="45" t="s">
        <v>770</v>
      </c>
      <c r="M70" s="62" t="s">
        <v>2164</v>
      </c>
      <c r="N70" s="62" t="s">
        <v>1454</v>
      </c>
      <c r="O70" s="63">
        <v>2024</v>
      </c>
      <c r="P70" s="63"/>
      <c r="Q70" s="63"/>
      <c r="R70" s="64" t="s">
        <v>358</v>
      </c>
      <c r="S70" s="65" t="s">
        <v>2165</v>
      </c>
      <c r="T70" s="75">
        <v>45411</v>
      </c>
      <c r="U70" s="75">
        <v>45991</v>
      </c>
      <c r="V70" s="63"/>
      <c r="W70" s="62" t="s">
        <v>2270</v>
      </c>
      <c r="X70" s="66">
        <v>0</v>
      </c>
      <c r="Y70" s="69" t="s">
        <v>305</v>
      </c>
      <c r="Z70" s="63"/>
      <c r="AA70" s="63"/>
      <c r="AB70" s="63"/>
      <c r="AC70" s="68" t="s">
        <v>2166</v>
      </c>
      <c r="AD70" s="79">
        <f ca="1">TODAY()-TABLA[[#This Row],[Fecha radicación informe]]</f>
        <v>83</v>
      </c>
      <c r="AE70" s="87" t="s">
        <v>58</v>
      </c>
      <c r="AF70" s="88" t="s">
        <v>2167</v>
      </c>
    </row>
    <row r="71" spans="1:32" ht="409.5" x14ac:dyDescent="0.25">
      <c r="A71" s="44">
        <v>4004</v>
      </c>
      <c r="B71" s="45">
        <v>2</v>
      </c>
      <c r="C71" s="45">
        <v>2024</v>
      </c>
      <c r="D71" s="60" t="s">
        <v>2168</v>
      </c>
      <c r="E71" s="45" t="s">
        <v>333</v>
      </c>
      <c r="F71" s="45"/>
      <c r="G71" s="45" t="s">
        <v>2169</v>
      </c>
      <c r="H71" s="45" t="s">
        <v>48</v>
      </c>
      <c r="I71" s="61" t="s">
        <v>36</v>
      </c>
      <c r="J71" s="70" t="s">
        <v>98</v>
      </c>
      <c r="K71" s="45" t="s">
        <v>2170</v>
      </c>
      <c r="L71" s="45" t="s">
        <v>100</v>
      </c>
      <c r="M71" s="62" t="s">
        <v>2171</v>
      </c>
      <c r="N71" s="62" t="s">
        <v>889</v>
      </c>
      <c r="O71" s="63">
        <v>2024</v>
      </c>
      <c r="P71" s="63"/>
      <c r="Q71" s="63"/>
      <c r="R71" s="64" t="s">
        <v>358</v>
      </c>
      <c r="S71" s="65" t="s">
        <v>2172</v>
      </c>
      <c r="T71" s="75">
        <v>45602</v>
      </c>
      <c r="U71" s="75" t="s">
        <v>2173</v>
      </c>
      <c r="V71" s="63"/>
      <c r="W71" s="45" t="s">
        <v>2174</v>
      </c>
      <c r="X71" s="66">
        <v>0.33</v>
      </c>
      <c r="Y71" s="69" t="s">
        <v>305</v>
      </c>
      <c r="Z71" s="63"/>
      <c r="AA71" s="63"/>
      <c r="AB71" s="63"/>
      <c r="AC71" s="68">
        <v>45400</v>
      </c>
      <c r="AD71" s="79">
        <f ca="1">TODAY()-TABLA[[#This Row],[Fecha radicación informe]]</f>
        <v>60</v>
      </c>
      <c r="AE71" s="87" t="s">
        <v>46</v>
      </c>
      <c r="AF71" s="88" t="s">
        <v>2175</v>
      </c>
    </row>
    <row r="72" spans="1:32" ht="252" x14ac:dyDescent="0.25">
      <c r="A72" s="44">
        <v>4005</v>
      </c>
      <c r="B72" s="45">
        <v>3</v>
      </c>
      <c r="C72" s="45">
        <v>2024</v>
      </c>
      <c r="D72" s="60" t="s">
        <v>2176</v>
      </c>
      <c r="E72" s="45" t="s">
        <v>719</v>
      </c>
      <c r="F72" s="45"/>
      <c r="G72" s="45" t="s">
        <v>2177</v>
      </c>
      <c r="H72" s="45" t="s">
        <v>301</v>
      </c>
      <c r="I72" s="61" t="s">
        <v>121</v>
      </c>
      <c r="J72" s="70" t="s">
        <v>77</v>
      </c>
      <c r="K72" s="45" t="s">
        <v>927</v>
      </c>
      <c r="L72" s="45" t="s">
        <v>279</v>
      </c>
      <c r="M72" s="62" t="s">
        <v>2178</v>
      </c>
      <c r="N72" s="62" t="s">
        <v>802</v>
      </c>
      <c r="O72" s="63">
        <v>2024</v>
      </c>
      <c r="P72" s="63"/>
      <c r="Q72" s="63"/>
      <c r="R72" s="64"/>
      <c r="S72" s="65"/>
      <c r="T72" s="75"/>
      <c r="U72" s="75"/>
      <c r="V72" s="63"/>
      <c r="W72" s="45"/>
      <c r="X72" s="66">
        <v>0</v>
      </c>
      <c r="Y72" s="69" t="s">
        <v>2183</v>
      </c>
      <c r="Z72" s="63"/>
      <c r="AA72" s="63"/>
      <c r="AB72" s="63"/>
      <c r="AC72" s="68">
        <v>45432</v>
      </c>
      <c r="AD72" s="79">
        <f ca="1">TODAY()-TABLA[[#This Row],[Fecha radicación informe]]</f>
        <v>28</v>
      </c>
      <c r="AE72" s="87" t="s">
        <v>758</v>
      </c>
      <c r="AF72" s="88" t="s">
        <v>2179</v>
      </c>
    </row>
    <row r="73" spans="1:32" ht="409.5" x14ac:dyDescent="0.25">
      <c r="A73" s="44">
        <v>4006</v>
      </c>
      <c r="B73" s="45">
        <v>4</v>
      </c>
      <c r="C73" s="45">
        <v>2024</v>
      </c>
      <c r="D73" s="60" t="s">
        <v>2180</v>
      </c>
      <c r="E73" s="45" t="s">
        <v>719</v>
      </c>
      <c r="F73" s="45"/>
      <c r="G73" s="45" t="s">
        <v>2181</v>
      </c>
      <c r="H73" s="45" t="s">
        <v>186</v>
      </c>
      <c r="I73" s="61" t="s">
        <v>187</v>
      </c>
      <c r="J73" s="70" t="s">
        <v>188</v>
      </c>
      <c r="K73" s="45" t="s">
        <v>884</v>
      </c>
      <c r="L73" s="45" t="s">
        <v>279</v>
      </c>
      <c r="M73" s="62" t="s">
        <v>2178</v>
      </c>
      <c r="N73" s="62" t="s">
        <v>802</v>
      </c>
      <c r="O73" s="63">
        <v>2024</v>
      </c>
      <c r="P73" s="63"/>
      <c r="Q73" s="63"/>
      <c r="R73" s="64"/>
      <c r="S73" s="65"/>
      <c r="T73" s="75"/>
      <c r="U73" s="75"/>
      <c r="V73" s="63"/>
      <c r="W73" s="45"/>
      <c r="X73" s="66">
        <v>0</v>
      </c>
      <c r="Y73" s="69" t="s">
        <v>2183</v>
      </c>
      <c r="Z73" s="63"/>
      <c r="AA73" s="63"/>
      <c r="AB73" s="63"/>
      <c r="AC73" s="68">
        <v>45432</v>
      </c>
      <c r="AD73" s="79">
        <f ca="1">TODAY()-TABLA[[#This Row],[Fecha radicación informe]]</f>
        <v>28</v>
      </c>
      <c r="AE73" s="87" t="s">
        <v>758</v>
      </c>
      <c r="AF73" s="88" t="s">
        <v>2182</v>
      </c>
    </row>
  </sheetData>
  <protectedRanges>
    <protectedRange password="CACD" sqref="V1:W1" name="Rango5_62_1"/>
  </protectedRanges>
  <dataConsolidate/>
  <conditionalFormatting sqref="X26:X69 X3:X24">
    <cfRule type="cellIs" dxfId="1798" priority="685" stopIfTrue="1" operator="between">
      <formula>81</formula>
      <formula>98</formula>
    </cfRule>
    <cfRule type="cellIs" dxfId="1797" priority="686" stopIfTrue="1" operator="between">
      <formula>0</formula>
      <formula>80</formula>
    </cfRule>
  </conditionalFormatting>
  <conditionalFormatting sqref="X2:X69">
    <cfRule type="cellIs" dxfId="1796" priority="1" operator="between">
      <formula>0.96</formula>
      <formula>1</formula>
    </cfRule>
    <cfRule type="cellIs" dxfId="1795" priority="2" operator="between">
      <formula>0.61</formula>
      <formula>0.95</formula>
    </cfRule>
    <cfRule type="cellIs" dxfId="1794" priority="3" operator="between">
      <formula>0</formula>
      <formula>0.6</formula>
    </cfRule>
    <cfRule type="cellIs" dxfId="1793" priority="4" stopIfTrue="1" operator="between">
      <formula>99</formula>
      <formula>100</formula>
    </cfRule>
  </conditionalFormatting>
  <conditionalFormatting sqref="X2 X70:X73">
    <cfRule type="cellIs" dxfId="1792" priority="1612" stopIfTrue="1" operator="between">
      <formula>81</formula>
      <formula>98</formula>
    </cfRule>
    <cfRule type="cellIs" dxfId="1791" priority="1613" stopIfTrue="1" operator="between">
      <formula>0</formula>
      <formula>80</formula>
    </cfRule>
  </conditionalFormatting>
  <conditionalFormatting sqref="X25">
    <cfRule type="cellIs" dxfId="1790" priority="112" stopIfTrue="1" operator="between">
      <formula>81</formula>
      <formula>98</formula>
    </cfRule>
    <cfRule type="cellIs" dxfId="1789" priority="113" stopIfTrue="1" operator="between">
      <formula>0</formula>
      <formula>80</formula>
    </cfRule>
  </conditionalFormatting>
  <conditionalFormatting sqref="X70:X73">
    <cfRule type="cellIs" dxfId="1788" priority="1602" operator="between">
      <formula>0.96</formula>
      <formula>1</formula>
    </cfRule>
    <cfRule type="cellIs" dxfId="1787" priority="1603" operator="between">
      <formula>0.61</formula>
      <formula>0.95</formula>
    </cfRule>
    <cfRule type="cellIs" dxfId="1786" priority="1604" operator="between">
      <formula>0</formula>
      <formula>0.6</formula>
    </cfRule>
    <cfRule type="cellIs" dxfId="1785" priority="1611" stopIfTrue="1" operator="between">
      <formula>99</formula>
      <formula>100</formula>
    </cfRule>
  </conditionalFormatting>
  <conditionalFormatting sqref="Y70:Y73 Y26:Y66 Y5:Y24">
    <cfRule type="cellIs" dxfId="1784" priority="1621" stopIfTrue="1" operator="equal">
      <formula>"Abierta con plan"</formula>
    </cfRule>
    <cfRule type="cellIs" dxfId="1783" priority="1622" stopIfTrue="1" operator="equal">
      <formula>"Cerrada"</formula>
    </cfRule>
  </conditionalFormatting>
  <conditionalFormatting sqref="Y70:Y73 Y26:Y66 Y2:Y24">
    <cfRule type="cellIs" dxfId="1782" priority="1616" stopIfTrue="1" operator="equal">
      <formula>"Abierta sin plan"</formula>
    </cfRule>
    <cfRule type="cellIs" dxfId="1781" priority="1617" stopIfTrue="1" operator="equal">
      <formula>"Abierta con plan"</formula>
    </cfRule>
    <cfRule type="cellIs" dxfId="1780" priority="1618" stopIfTrue="1" operator="equal">
      <formula>"Cerrada"</formula>
    </cfRule>
    <cfRule type="cellIs" dxfId="1779" priority="1619" stopIfTrue="1" operator="equal">
      <formula>"Abierta sin plan"</formula>
    </cfRule>
  </conditionalFormatting>
  <conditionalFormatting sqref="Y2:Y66">
    <cfRule type="cellIs" dxfId="1778" priority="1583" stopIfTrue="1" operator="equal">
      <formula>"Cerrada"</formula>
    </cfRule>
  </conditionalFormatting>
  <conditionalFormatting sqref="Y26:Y66 Y3:Y24">
    <cfRule type="cellIs" dxfId="1777" priority="1582" stopIfTrue="1" operator="equal">
      <formula>"Abierta con plan"</formula>
    </cfRule>
  </conditionalFormatting>
  <conditionalFormatting sqref="Y3:Y4">
    <cfRule type="cellIs" dxfId="1776" priority="1581" stopIfTrue="1" operator="equal">
      <formula>"Abierta sin plan"</formula>
    </cfRule>
  </conditionalFormatting>
  <conditionalFormatting sqref="Y25">
    <cfRule type="cellIs" dxfId="1775" priority="100" stopIfTrue="1" operator="equal">
      <formula>"Abierta con plan"</formula>
    </cfRule>
    <cfRule type="cellIs" dxfId="1774" priority="101" stopIfTrue="1" operator="equal">
      <formula>"Abierta sin plan"</formula>
    </cfRule>
    <cfRule type="cellIs" dxfId="1773" priority="102" stopIfTrue="1" operator="equal">
      <formula>"Abierta con plan"</formula>
    </cfRule>
    <cfRule type="cellIs" dxfId="1772" priority="103" stopIfTrue="1" operator="equal">
      <formula>"Cerrada"</formula>
    </cfRule>
    <cfRule type="cellIs" dxfId="1771" priority="104" stopIfTrue="1" operator="equal">
      <formula>"Abierta sin plan"</formula>
    </cfRule>
    <cfRule type="cellIs" dxfId="1770" priority="106" stopIfTrue="1" operator="equal">
      <formula>"Abierta con plan"</formula>
    </cfRule>
  </conditionalFormatting>
  <conditionalFormatting sqref="Y67:Y69">
    <cfRule type="cellIs" dxfId="1769" priority="7" stopIfTrue="1" operator="equal">
      <formula>"Cerrada"</formula>
    </cfRule>
    <cfRule type="cellIs" dxfId="1768" priority="8" stopIfTrue="1" operator="equal">
      <formula>"Abierta con plan"</formula>
    </cfRule>
    <cfRule type="cellIs" dxfId="1767" priority="9" stopIfTrue="1" operator="equal">
      <formula>"Abierta sin plan"</formula>
    </cfRule>
    <cfRule type="cellIs" dxfId="1766" priority="10" stopIfTrue="1" operator="equal">
      <formula>"Abierta con plan"</formula>
    </cfRule>
    <cfRule type="cellIs" dxfId="1765" priority="11" stopIfTrue="1" operator="equal">
      <formula>"Cerrada"</formula>
    </cfRule>
    <cfRule type="cellIs" dxfId="1764" priority="12" stopIfTrue="1" operator="equal">
      <formula>"Abierta sin plan"</formula>
    </cfRule>
    <cfRule type="cellIs" dxfId="1763" priority="13" stopIfTrue="1" operator="equal">
      <formula>"Abierta con plan"</formula>
    </cfRule>
    <cfRule type="cellIs" dxfId="1762" priority="14" stopIfTrue="1" operator="equal">
      <formula>"Cerrada"</formula>
    </cfRule>
  </conditionalFormatting>
  <conditionalFormatting sqref="Y70:Y73 Y2">
    <cfRule type="cellIs" dxfId="1761" priority="1615" stopIfTrue="1" operator="equal">
      <formula>"Abierta con plan"</formula>
    </cfRule>
  </conditionalFormatting>
  <conditionalFormatting sqref="Y70:Y73">
    <cfRule type="cellIs" dxfId="1760" priority="1614" stopIfTrue="1" operator="equal">
      <formula>"Cerrada"</formula>
    </cfRule>
  </conditionalFormatting>
  <dataValidations count="5">
    <dataValidation type="list" allowBlank="1" showInputMessage="1" showErrorMessage="1" sqref="J14 J19 J21 J24:J26 J16 J9 J7 J2:J4" xr:uid="{441EF1AF-C8E1-4A1B-B9BB-DD34186F9D09}">
      <formula1>vicepresidencias</formula1>
    </dataValidation>
    <dataValidation type="list" allowBlank="1" showInputMessage="1" showErrorMessage="1" sqref="L15 L7:L8 L13 L2:L4" xr:uid="{102299EA-0C6D-4D4A-A9A6-5E7473D710AA}">
      <formula1>AUDITOR</formula1>
    </dataValidation>
    <dataValidation type="list" allowBlank="1" showInputMessage="1" showErrorMessage="1" sqref="I2:I4" xr:uid="{AA78B5BB-2F24-49BD-972F-076C0B40839A}">
      <formula1>PROCESO</formula1>
    </dataValidation>
    <dataValidation type="list" allowBlank="1" showInputMessage="1" showErrorMessage="1" sqref="R2:R4" xr:uid="{8B2E304C-0D17-4DF3-9ACF-E668BF871B2F}">
      <formula1>accion2</formula1>
    </dataValidation>
    <dataValidation type="list" allowBlank="1" showInputMessage="1" showErrorMessage="1" sqref="H2:H4" xr:uid="{D7943161-1294-4025-BA10-FD2AD7AAA252}">
      <formula1>AREA</formula1>
    </dataValidation>
  </dataValidations>
  <hyperlinks>
    <hyperlink ref="AF10" r:id="rId1" xr:uid="{17336E47-5C71-41C0-A091-BC9A648663A5}"/>
    <hyperlink ref="AF7" r:id="rId2" xr:uid="{5C2B2DDF-1A85-4711-99C8-F05D2CECE9CE}"/>
    <hyperlink ref="AF5" r:id="rId3" xr:uid="{18CBBB74-D8B5-4DB3-860F-8DCD3A956BC2}"/>
    <hyperlink ref="AF20" r:id="rId4" xr:uid="{8C237A22-4294-4167-ABD4-87B5454E4505}"/>
    <hyperlink ref="AF8" r:id="rId5" xr:uid="{E03DF5FC-30D0-45FC-93F3-FC319FE309D0}"/>
    <hyperlink ref="AF19" r:id="rId6" xr:uid="{5A2D051C-7073-4110-91B9-76EF27FE64B2}"/>
    <hyperlink ref="AF13" r:id="rId7" xr:uid="{412ACDFC-6AB4-4E89-845F-93C7A64FED9A}"/>
    <hyperlink ref="AF18" r:id="rId8" xr:uid="{EAE5DC48-65D2-4FF3-A375-BAE4B7BE499D}"/>
    <hyperlink ref="AF2" r:id="rId9" xr:uid="{FE3594E7-9B95-4B43-A4B6-C47CC94A8008}"/>
    <hyperlink ref="AF3" r:id="rId10" xr:uid="{E5FB5448-5ADD-4EE8-9C94-7FFB91F1F355}"/>
    <hyperlink ref="AF6" r:id="rId11" xr:uid="{817A77F5-873C-424D-A9A2-723D544DB0FB}"/>
    <hyperlink ref="AF22" r:id="rId12" xr:uid="{0AF30052-C477-42B8-A4FB-6FE38ACD2E5C}"/>
    <hyperlink ref="AF23" r:id="rId13" xr:uid="{3315625E-2DE8-43D6-BF80-916E1F95CD14}"/>
    <hyperlink ref="AF25" r:id="rId14" xr:uid="{F625D969-B0CD-4D2D-BF44-9C1F90E7E5CE}"/>
    <hyperlink ref="AF15" r:id="rId15" xr:uid="{6E2D7693-179C-4DB2-B295-DBBC38565BC3}"/>
    <hyperlink ref="AF16" r:id="rId16" xr:uid="{49AFF233-B6D3-4D2A-B77C-ADF66BCE8BE9}"/>
    <hyperlink ref="AF17" r:id="rId17" xr:uid="{5A3B6C6A-08EA-4359-8954-8EA033E667C0}"/>
    <hyperlink ref="AF14" r:id="rId18" xr:uid="{F69C713A-00F2-4B63-BCAE-65E41AD4C887}"/>
    <hyperlink ref="AF21" r:id="rId19" xr:uid="{62D584C4-9C58-49AD-870E-01CB727422BA}"/>
    <hyperlink ref="AF9" r:id="rId20" xr:uid="{2492F8E7-BA2B-47E4-9D35-A854746F6DF6}"/>
    <hyperlink ref="AF4" r:id="rId21" xr:uid="{3E13B628-2203-4DD3-933F-F1FB4BF5DFCC}"/>
    <hyperlink ref="AF26" r:id="rId22" xr:uid="{01805B7A-945B-4262-A235-1DAC82F3C5A2}"/>
    <hyperlink ref="AF24" r:id="rId23" xr:uid="{40BC161A-8736-44BD-AD1A-823C4C5B237E}"/>
    <hyperlink ref="AF11" r:id="rId24" xr:uid="{9AC6CEDE-BC64-48B1-B20A-2BD01883B19E}"/>
    <hyperlink ref="AF12" r:id="rId25" xr:uid="{AB31406E-6528-4B72-B997-0468011C5D1B}"/>
    <hyperlink ref="AF27" r:id="rId26" xr:uid="{C10FCA2E-C07E-4055-93E6-713103B7E169}"/>
    <hyperlink ref="AF29" r:id="rId27" xr:uid="{6F6A2BC1-7BB9-4F2A-B2CE-E52C12501A27}"/>
    <hyperlink ref="AF31" r:id="rId28" xr:uid="{8D65C767-F40E-4273-8CD9-EFFA3917F3A3}"/>
    <hyperlink ref="AF32" r:id="rId29" xr:uid="{C6AFAFB7-183F-49E8-B522-3CAF944E0210}"/>
    <hyperlink ref="AF34" r:id="rId30" xr:uid="{CB3ED030-CD04-416D-A78C-37DCA295A090}"/>
    <hyperlink ref="AF35" r:id="rId31" xr:uid="{0B26C78D-1076-4F97-890B-626F897571EF}"/>
    <hyperlink ref="AF30" r:id="rId32" xr:uid="{62D9B123-CBB1-466B-8EFB-477CC76162AC}"/>
    <hyperlink ref="AF28" r:id="rId33" xr:uid="{EAC85D05-EDB5-4AD1-BBEB-6839BE0E8647}"/>
    <hyperlink ref="AF33" r:id="rId34" xr:uid="{F4E565FC-05EE-401A-823E-EAE97F78BAC7}"/>
    <hyperlink ref="AF36" r:id="rId35" xr:uid="{9740A545-682F-4EE3-B896-FCE38F768566}"/>
    <hyperlink ref="AF37" r:id="rId36" xr:uid="{4A0CC4AA-4C5A-438C-BB22-A7959E31AF36}"/>
    <hyperlink ref="AF38" r:id="rId37" xr:uid="{6A42FF80-AB8B-4102-B399-4358DF37A8A9}"/>
    <hyperlink ref="AF39" r:id="rId38" xr:uid="{23722E19-0157-4FF9-8168-443456055C39}"/>
    <hyperlink ref="AF40" r:id="rId39" xr:uid="{D77F78D1-8F8C-4B62-BD20-1973ECF35A73}"/>
    <hyperlink ref="AF41" r:id="rId40" xr:uid="{68DE0E3D-B4EA-4DFF-86F7-84F0B3474318}"/>
    <hyperlink ref="AF42" r:id="rId41" xr:uid="{B2116003-6ECD-4945-93A2-2AED954CF61A}"/>
    <hyperlink ref="AF43" r:id="rId42" xr:uid="{7AF2C593-678C-46DA-96DC-2E0BF4D942EE}"/>
    <hyperlink ref="AF44" r:id="rId43" xr:uid="{3EF64DD7-D1BF-4BB3-B66B-74A9E94161E1}"/>
    <hyperlink ref="AF45" r:id="rId44" xr:uid="{A58CAD55-F8F2-4097-B072-302D89D5E764}"/>
    <hyperlink ref="AF46" r:id="rId45" xr:uid="{8918BE70-8154-482A-901F-DD88D8BBA8D3}"/>
    <hyperlink ref="AF65" r:id="rId46" xr:uid="{0256EE1A-7026-430E-8799-7654F98D8D4F}"/>
    <hyperlink ref="AF66" r:id="rId47" xr:uid="{71ED0116-FEC7-443B-AA6D-37AB772DC9B1}"/>
    <hyperlink ref="AF54" r:id="rId48" xr:uid="{09BD48CC-8E01-4F37-9D30-A928B7AF5C34}"/>
    <hyperlink ref="AF47" r:id="rId49" xr:uid="{19BBFAC6-A8C1-4CD2-9085-D700B4D1F51F}"/>
    <hyperlink ref="AF51" r:id="rId50" xr:uid="{7CA37E64-0F12-4FF8-B182-03C96D2524B1}"/>
    <hyperlink ref="AF53" r:id="rId51" xr:uid="{E1EA6AF9-A372-42F4-A9D2-0D1A46C6CE35}"/>
    <hyperlink ref="AF59" r:id="rId52" xr:uid="{8590FB11-E64D-48E6-89C9-8D46739A0339}"/>
    <hyperlink ref="AF67" r:id="rId53" xr:uid="{775A588F-7BAE-42C5-A9F0-E7F3536B04C4}"/>
    <hyperlink ref="AF68" r:id="rId54" xr:uid="{0FEEB812-F63F-4E3F-944F-16F3DBB14E32}"/>
    <hyperlink ref="AF69" r:id="rId55" xr:uid="{09C11B60-9521-40C2-AE34-8BDF1C746D2E}"/>
    <hyperlink ref="AF49" r:id="rId56" xr:uid="{40EA7AD0-A3FD-4985-B87A-FAE889B53F60}"/>
    <hyperlink ref="AF50" r:id="rId57" xr:uid="{D555C052-B090-4F89-9392-FD3AE4119806}"/>
    <hyperlink ref="AF52" r:id="rId58" xr:uid="{BB5EF25A-F01F-4687-9871-DA9B1607B2EA}"/>
    <hyperlink ref="AF64" r:id="rId59" xr:uid="{9A9B69EB-8764-4E00-99E9-05E7C3E70BFC}"/>
    <hyperlink ref="AF60" r:id="rId60" xr:uid="{82FFDC02-7649-41D5-BCCC-85DC27CA8D51}"/>
    <hyperlink ref="AF61" r:id="rId61" xr:uid="{20AABD57-5521-4671-A23F-BCB265C673FB}"/>
    <hyperlink ref="AF62" r:id="rId62" xr:uid="{F853D434-F42E-4052-87C4-578823480904}"/>
    <hyperlink ref="AF63" r:id="rId63" xr:uid="{46445D2B-F503-4EE4-BD28-B2901721BBD9}"/>
    <hyperlink ref="AF48" r:id="rId64" xr:uid="{CC08CCCF-B66E-4BF7-9E16-AABF3798C8C8}"/>
    <hyperlink ref="AF58" r:id="rId65" xr:uid="{100D653E-D9A7-4898-80F4-01067451CBED}"/>
    <hyperlink ref="AF55" r:id="rId66" xr:uid="{9447FBF3-DC8B-4696-A531-45DBB3AD12D2}"/>
    <hyperlink ref="AF56" r:id="rId67" xr:uid="{C9996C38-93C5-4250-B971-4F4DC43DD5BF}"/>
    <hyperlink ref="AF57" r:id="rId68" xr:uid="{4ABB22A7-A170-4CEB-A5E5-C9EF1321A146}"/>
    <hyperlink ref="AF72" r:id="rId69" xr:uid="{8FFFCEA5-7537-4CB7-8DE6-CA6295294403}"/>
    <hyperlink ref="AF71" r:id="rId70" xr:uid="{084119FA-C806-42C5-9391-241D9ADD4774}"/>
    <hyperlink ref="AF70" r:id="rId71" xr:uid="{3A6FD115-B454-479B-95C6-DDEDB5939734}"/>
    <hyperlink ref="AF73" r:id="rId72" xr:uid="{3E1B6995-7A35-4AD2-B57D-D9E647826EC2}"/>
  </hyperlinks>
  <printOptions horizontalCentered="1" verticalCentered="1"/>
  <pageMargins left="0.51181102362204722" right="0.19685039370078741" top="1.7716535433070868" bottom="0.39370078740157483" header="0" footer="0"/>
  <pageSetup scale="28" orientation="landscape" r:id="rId73"/>
  <headerFooter alignWithMargins="0">
    <oddHeader>&amp;F</oddHeader>
    <oddFooter>Página &amp;P de &amp;N</oddFooter>
  </headerFooter>
  <legacyDrawing r:id="rId74"/>
  <tableParts count="1">
    <tablePart r:id="rId75"/>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3C486-3F73-4CD2-9900-03657A7DD3A2}">
  <sheetPr>
    <pageSetUpPr fitToPage="1"/>
  </sheetPr>
  <dimension ref="A1:AF69"/>
  <sheetViews>
    <sheetView showGridLines="0" zoomScale="70" zoomScaleNormal="70" workbookViewId="0">
      <pane xSplit="1" ySplit="1" topLeftCell="X2" activePane="bottomRight" state="frozen"/>
      <selection pane="topRight" activeCell="A190" sqref="A190"/>
      <selection pane="bottomLeft" activeCell="A190" sqref="A190"/>
      <selection pane="bottomRight" activeCell="AA2" sqref="AA2"/>
    </sheetView>
  </sheetViews>
  <sheetFormatPr baseColWidth="10" defaultColWidth="11.42578125" defaultRowHeight="15.75" x14ac:dyDescent="0.25"/>
  <cols>
    <col min="1" max="1" width="13" style="90" customWidth="1"/>
    <col min="2" max="2" width="11.42578125" style="91" customWidth="1"/>
    <col min="3" max="3" width="8" style="91" customWidth="1"/>
    <col min="4" max="4" width="49.42578125" style="92" customWidth="1"/>
    <col min="5" max="5" width="28" style="92" customWidth="1"/>
    <col min="6" max="6" width="28.42578125" style="92" customWidth="1"/>
    <col min="7" max="7" width="37.85546875" style="92" customWidth="1"/>
    <col min="8" max="8" width="18" style="92" customWidth="1"/>
    <col min="9" max="9" width="28.42578125" style="91" customWidth="1"/>
    <col min="10" max="10" width="15.85546875" style="93" customWidth="1"/>
    <col min="11" max="11" width="18.140625" style="93" customWidth="1"/>
    <col min="12" max="12" width="14.85546875" style="94"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93" customWidth="1"/>
    <col min="19" max="19" width="49.42578125" style="23" customWidth="1"/>
    <col min="20" max="20" width="13.140625" style="96" customWidth="1"/>
    <col min="21" max="21" width="13.42578125" style="96" customWidth="1"/>
    <col min="22" max="22" width="43.42578125" style="23" customWidth="1"/>
    <col min="23" max="23" width="131.42578125" style="91" customWidth="1"/>
    <col min="24" max="24" width="13.85546875" style="91" customWidth="1"/>
    <col min="25" max="25" width="17.140625" style="91" customWidth="1"/>
    <col min="26" max="26" width="56.42578125" style="23" customWidth="1"/>
    <col min="27" max="27" width="18.42578125" style="95" customWidth="1"/>
    <col min="28" max="29" width="16.42578125" style="95" customWidth="1"/>
    <col min="30" max="30" width="23.42578125" style="95" customWidth="1"/>
    <col min="31" max="31" width="25.85546875" style="95" customWidth="1"/>
    <col min="32" max="32" width="27" style="23" customWidth="1"/>
    <col min="33" max="16384" width="11.42578125" style="23"/>
  </cols>
  <sheetData>
    <row r="1" spans="1:32" s="8" customFormat="1" ht="70.5" customHeight="1" x14ac:dyDescent="0.25">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6" t="s">
        <v>28</v>
      </c>
      <c r="AD1" s="6" t="s">
        <v>29</v>
      </c>
      <c r="AE1" s="7" t="s">
        <v>30</v>
      </c>
      <c r="AF1" s="4" t="s">
        <v>31</v>
      </c>
    </row>
    <row r="2" spans="1:32" ht="409.5" x14ac:dyDescent="0.25">
      <c r="A2" s="9">
        <v>3447</v>
      </c>
      <c r="B2" s="14">
        <v>166</v>
      </c>
      <c r="C2" s="14">
        <v>2017</v>
      </c>
      <c r="D2" s="10" t="s">
        <v>314</v>
      </c>
      <c r="E2" s="10" t="s">
        <v>315</v>
      </c>
      <c r="F2" s="10"/>
      <c r="G2" s="10"/>
      <c r="H2" s="10" t="s">
        <v>85</v>
      </c>
      <c r="I2" s="11" t="s">
        <v>49</v>
      </c>
      <c r="J2" s="12" t="s">
        <v>50</v>
      </c>
      <c r="K2" s="10" t="s">
        <v>180</v>
      </c>
      <c r="L2" s="10" t="s">
        <v>63</v>
      </c>
      <c r="M2" s="13" t="s">
        <v>310</v>
      </c>
      <c r="N2" s="13" t="s">
        <v>195</v>
      </c>
      <c r="O2" s="14">
        <v>2017</v>
      </c>
      <c r="P2" s="14"/>
      <c r="Q2" s="14"/>
      <c r="R2" s="15" t="s">
        <v>42</v>
      </c>
      <c r="S2" s="13" t="s">
        <v>316</v>
      </c>
      <c r="T2" s="16">
        <v>43710</v>
      </c>
      <c r="U2" s="16">
        <v>44592</v>
      </c>
      <c r="V2" s="10"/>
      <c r="W2" s="13" t="s">
        <v>317</v>
      </c>
      <c r="X2" s="18">
        <v>1</v>
      </c>
      <c r="Y2" s="19" t="s">
        <v>318</v>
      </c>
      <c r="Z2" s="10"/>
      <c r="AA2" s="22">
        <v>3</v>
      </c>
      <c r="AB2" s="14">
        <v>2022</v>
      </c>
      <c r="AC2" s="20"/>
      <c r="AD2" s="21"/>
      <c r="AE2" s="22" t="s">
        <v>58</v>
      </c>
      <c r="AF2" s="34" t="s">
        <v>319</v>
      </c>
    </row>
    <row r="3" spans="1:32" ht="210" customHeight="1" x14ac:dyDescent="0.25">
      <c r="A3" s="9">
        <v>3518</v>
      </c>
      <c r="B3" s="10">
        <v>237</v>
      </c>
      <c r="C3" s="14">
        <v>2017</v>
      </c>
      <c r="D3" s="10" t="s">
        <v>377</v>
      </c>
      <c r="E3" s="10" t="s">
        <v>163</v>
      </c>
      <c r="F3" s="10"/>
      <c r="G3" s="10"/>
      <c r="H3" s="10" t="s">
        <v>301</v>
      </c>
      <c r="I3" s="11" t="s">
        <v>121</v>
      </c>
      <c r="J3" s="12" t="s">
        <v>77</v>
      </c>
      <c r="K3" s="10" t="s">
        <v>378</v>
      </c>
      <c r="L3" s="10" t="s">
        <v>100</v>
      </c>
      <c r="M3" s="13" t="s">
        <v>366</v>
      </c>
      <c r="N3" s="13" t="s">
        <v>367</v>
      </c>
      <c r="O3" s="14">
        <v>2017</v>
      </c>
      <c r="P3" s="14"/>
      <c r="Q3" s="14"/>
      <c r="R3" s="15" t="s">
        <v>42</v>
      </c>
      <c r="S3" s="33" t="s">
        <v>379</v>
      </c>
      <c r="T3" s="16" t="s">
        <v>380</v>
      </c>
      <c r="U3" s="16" t="s">
        <v>381</v>
      </c>
      <c r="V3" s="10"/>
      <c r="W3" s="13" t="s">
        <v>382</v>
      </c>
      <c r="X3" s="18">
        <v>1</v>
      </c>
      <c r="Y3" s="19" t="s">
        <v>318</v>
      </c>
      <c r="Z3" s="14"/>
      <c r="AA3" s="22">
        <v>2</v>
      </c>
      <c r="AB3" s="14">
        <v>2024</v>
      </c>
      <c r="AC3" s="20"/>
      <c r="AD3" s="21"/>
      <c r="AE3" s="22" t="s">
        <v>58</v>
      </c>
      <c r="AF3" s="34" t="s">
        <v>383</v>
      </c>
    </row>
    <row r="4" spans="1:32" ht="78" customHeight="1" x14ac:dyDescent="0.25">
      <c r="A4" s="9">
        <v>3686</v>
      </c>
      <c r="B4" s="10">
        <v>7</v>
      </c>
      <c r="C4" s="10">
        <v>2019</v>
      </c>
      <c r="D4" s="59" t="s">
        <v>718</v>
      </c>
      <c r="E4" s="10" t="s">
        <v>719</v>
      </c>
      <c r="F4" s="10"/>
      <c r="G4" s="10"/>
      <c r="H4" s="10" t="s">
        <v>85</v>
      </c>
      <c r="I4" s="11" t="s">
        <v>49</v>
      </c>
      <c r="J4" s="12" t="s">
        <v>50</v>
      </c>
      <c r="K4" s="10" t="s">
        <v>180</v>
      </c>
      <c r="L4" s="10" t="s">
        <v>63</v>
      </c>
      <c r="M4" s="13" t="s">
        <v>699</v>
      </c>
      <c r="N4" s="13" t="s">
        <v>138</v>
      </c>
      <c r="O4" s="14">
        <v>2019</v>
      </c>
      <c r="P4" s="14"/>
      <c r="Q4" s="14"/>
      <c r="R4" s="15" t="s">
        <v>358</v>
      </c>
      <c r="S4" s="25" t="s">
        <v>720</v>
      </c>
      <c r="T4" s="16">
        <v>43710</v>
      </c>
      <c r="U4" s="16">
        <v>44592</v>
      </c>
      <c r="V4" s="14"/>
      <c r="W4" s="10" t="s">
        <v>721</v>
      </c>
      <c r="X4" s="18">
        <v>1</v>
      </c>
      <c r="Y4" s="19" t="s">
        <v>318</v>
      </c>
      <c r="Z4" s="14"/>
      <c r="AA4" s="14">
        <v>3</v>
      </c>
      <c r="AB4" s="14">
        <v>2022</v>
      </c>
      <c r="AC4" s="20"/>
      <c r="AD4" s="21"/>
      <c r="AE4" s="22" t="s">
        <v>58</v>
      </c>
      <c r="AF4" s="34" t="s">
        <v>722</v>
      </c>
    </row>
    <row r="5" spans="1:32" ht="78" customHeight="1" x14ac:dyDescent="0.25">
      <c r="A5" s="9">
        <v>3699</v>
      </c>
      <c r="B5" s="10">
        <v>20</v>
      </c>
      <c r="C5" s="10">
        <v>2019</v>
      </c>
      <c r="D5" s="59" t="s">
        <v>768</v>
      </c>
      <c r="E5" s="10" t="s">
        <v>333</v>
      </c>
      <c r="F5" s="10"/>
      <c r="G5" s="10" t="s">
        <v>769</v>
      </c>
      <c r="H5" s="10" t="s">
        <v>85</v>
      </c>
      <c r="I5" s="11" t="s">
        <v>49</v>
      </c>
      <c r="J5" s="12" t="s">
        <v>50</v>
      </c>
      <c r="K5" s="10" t="s">
        <v>180</v>
      </c>
      <c r="L5" s="10" t="s">
        <v>770</v>
      </c>
      <c r="M5" s="13" t="s">
        <v>771</v>
      </c>
      <c r="N5" s="13" t="s">
        <v>451</v>
      </c>
      <c r="O5" s="14">
        <v>2019</v>
      </c>
      <c r="P5" s="14"/>
      <c r="Q5" s="14"/>
      <c r="R5" s="15" t="s">
        <v>358</v>
      </c>
      <c r="S5" s="25" t="s">
        <v>772</v>
      </c>
      <c r="T5" s="16">
        <v>43644</v>
      </c>
      <c r="U5" s="16">
        <v>45169</v>
      </c>
      <c r="V5" s="14"/>
      <c r="W5" s="10" t="s">
        <v>773</v>
      </c>
      <c r="X5" s="18">
        <v>1</v>
      </c>
      <c r="Y5" s="19" t="s">
        <v>318</v>
      </c>
      <c r="Z5" s="14"/>
      <c r="AA5" s="14">
        <v>9</v>
      </c>
      <c r="AB5" s="14">
        <v>2023</v>
      </c>
      <c r="AC5" s="20"/>
      <c r="AD5" s="21"/>
      <c r="AE5" s="22" t="s">
        <v>58</v>
      </c>
      <c r="AF5" s="34" t="s">
        <v>774</v>
      </c>
    </row>
    <row r="6" spans="1:32" ht="78" customHeight="1" x14ac:dyDescent="0.25">
      <c r="A6" s="9">
        <v>3700</v>
      </c>
      <c r="B6" s="10">
        <v>21</v>
      </c>
      <c r="C6" s="10">
        <v>2019</v>
      </c>
      <c r="D6" s="59" t="s">
        <v>775</v>
      </c>
      <c r="E6" s="10" t="s">
        <v>333</v>
      </c>
      <c r="F6" s="10"/>
      <c r="G6" s="10"/>
      <c r="H6" s="10" t="s">
        <v>85</v>
      </c>
      <c r="I6" s="11" t="s">
        <v>49</v>
      </c>
      <c r="J6" s="12" t="s">
        <v>50</v>
      </c>
      <c r="K6" s="10" t="s">
        <v>180</v>
      </c>
      <c r="L6" s="10" t="s">
        <v>63</v>
      </c>
      <c r="M6" s="13" t="s">
        <v>771</v>
      </c>
      <c r="N6" s="13" t="s">
        <v>451</v>
      </c>
      <c r="O6" s="14">
        <v>2019</v>
      </c>
      <c r="P6" s="14"/>
      <c r="Q6" s="14"/>
      <c r="R6" s="15" t="s">
        <v>436</v>
      </c>
      <c r="S6" s="25" t="s">
        <v>776</v>
      </c>
      <c r="T6" s="16">
        <v>43644</v>
      </c>
      <c r="U6" s="16" t="s">
        <v>777</v>
      </c>
      <c r="V6" s="14"/>
      <c r="W6" s="10" t="s">
        <v>778</v>
      </c>
      <c r="X6" s="18">
        <v>1</v>
      </c>
      <c r="Y6" s="19" t="s">
        <v>318</v>
      </c>
      <c r="Z6" s="14"/>
      <c r="AA6" s="14">
        <v>9</v>
      </c>
      <c r="AB6" s="14">
        <v>2022</v>
      </c>
      <c r="AC6" s="20"/>
      <c r="AD6" s="21"/>
      <c r="AE6" s="22" t="s">
        <v>58</v>
      </c>
      <c r="AF6" s="34" t="s">
        <v>779</v>
      </c>
    </row>
    <row r="7" spans="1:32" ht="409.5" x14ac:dyDescent="0.25">
      <c r="A7" s="44">
        <v>3726</v>
      </c>
      <c r="B7" s="45">
        <v>47</v>
      </c>
      <c r="C7" s="45">
        <v>2019</v>
      </c>
      <c r="D7" s="60" t="s">
        <v>868</v>
      </c>
      <c r="E7" s="10" t="s">
        <v>333</v>
      </c>
      <c r="F7" s="45"/>
      <c r="G7" s="45" t="s">
        <v>869</v>
      </c>
      <c r="H7" s="45" t="s">
        <v>85</v>
      </c>
      <c r="I7" s="61" t="s">
        <v>49</v>
      </c>
      <c r="J7" s="70" t="s">
        <v>50</v>
      </c>
      <c r="K7" s="10" t="s">
        <v>180</v>
      </c>
      <c r="L7" s="45" t="s">
        <v>770</v>
      </c>
      <c r="M7" s="62" t="s">
        <v>851</v>
      </c>
      <c r="N7" s="62" t="s">
        <v>852</v>
      </c>
      <c r="O7" s="63">
        <v>2019</v>
      </c>
      <c r="P7" s="63"/>
      <c r="Q7" s="63"/>
      <c r="R7" s="64" t="s">
        <v>358</v>
      </c>
      <c r="S7" s="65" t="s">
        <v>870</v>
      </c>
      <c r="T7" s="16">
        <v>43564</v>
      </c>
      <c r="U7" s="16">
        <v>45107</v>
      </c>
      <c r="V7" s="63"/>
      <c r="W7" s="45" t="s">
        <v>871</v>
      </c>
      <c r="X7" s="66">
        <v>1</v>
      </c>
      <c r="Y7" s="69" t="s">
        <v>318</v>
      </c>
      <c r="Z7" s="63"/>
      <c r="AA7" s="63">
        <v>7</v>
      </c>
      <c r="AB7" s="63">
        <v>2023</v>
      </c>
      <c r="AC7" s="68">
        <v>43648</v>
      </c>
      <c r="AD7" s="72">
        <f ca="1">TODAY()-TABLA3[[#This Row],[Fecha radicación informe]]</f>
        <v>1812</v>
      </c>
      <c r="AE7" s="22" t="s">
        <v>58</v>
      </c>
      <c r="AF7" s="34" t="s">
        <v>872</v>
      </c>
    </row>
    <row r="8" spans="1:32" ht="409.5" x14ac:dyDescent="0.25">
      <c r="A8" s="44">
        <v>3728</v>
      </c>
      <c r="B8" s="45">
        <v>49</v>
      </c>
      <c r="C8" s="45">
        <v>2019</v>
      </c>
      <c r="D8" s="60" t="s">
        <v>879</v>
      </c>
      <c r="E8" s="10" t="s">
        <v>333</v>
      </c>
      <c r="F8" s="45"/>
      <c r="G8" s="45" t="s">
        <v>869</v>
      </c>
      <c r="H8" s="45" t="s">
        <v>85</v>
      </c>
      <c r="I8" s="61" t="s">
        <v>49</v>
      </c>
      <c r="J8" s="70" t="s">
        <v>50</v>
      </c>
      <c r="K8" s="10" t="s">
        <v>180</v>
      </c>
      <c r="L8" s="45" t="s">
        <v>770</v>
      </c>
      <c r="M8" s="62" t="s">
        <v>851</v>
      </c>
      <c r="N8" s="62" t="s">
        <v>852</v>
      </c>
      <c r="O8" s="63">
        <v>2019</v>
      </c>
      <c r="P8" s="63"/>
      <c r="Q8" s="63"/>
      <c r="R8" s="64" t="s">
        <v>358</v>
      </c>
      <c r="S8" s="65" t="s">
        <v>880</v>
      </c>
      <c r="T8" s="16">
        <v>43564</v>
      </c>
      <c r="U8" s="16">
        <v>45107</v>
      </c>
      <c r="V8" s="63"/>
      <c r="W8" s="45" t="s">
        <v>881</v>
      </c>
      <c r="X8" s="66">
        <v>1</v>
      </c>
      <c r="Y8" s="69" t="s">
        <v>318</v>
      </c>
      <c r="Z8" s="63"/>
      <c r="AA8" s="63">
        <v>7</v>
      </c>
      <c r="AB8" s="63">
        <v>2023</v>
      </c>
      <c r="AC8" s="68">
        <v>43648</v>
      </c>
      <c r="AD8" s="72">
        <f ca="1">TODAY()-TABLA3[[#This Row],[Fecha radicación informe]]</f>
        <v>1812</v>
      </c>
      <c r="AE8" s="22" t="s">
        <v>58</v>
      </c>
      <c r="AF8" s="34" t="s">
        <v>882</v>
      </c>
    </row>
    <row r="9" spans="1:32" ht="409.5" x14ac:dyDescent="0.25">
      <c r="A9" s="44">
        <v>3755</v>
      </c>
      <c r="B9" s="45">
        <v>76</v>
      </c>
      <c r="C9" s="45">
        <v>2019</v>
      </c>
      <c r="D9" s="60" t="s">
        <v>988</v>
      </c>
      <c r="E9" s="10" t="s">
        <v>333</v>
      </c>
      <c r="F9" s="45"/>
      <c r="G9" s="45"/>
      <c r="H9" s="45" t="s">
        <v>35</v>
      </c>
      <c r="I9" s="61" t="s">
        <v>36</v>
      </c>
      <c r="J9" s="12" t="s">
        <v>98</v>
      </c>
      <c r="K9" s="45" t="s">
        <v>989</v>
      </c>
      <c r="L9" s="10" t="s">
        <v>39</v>
      </c>
      <c r="M9" s="62" t="s">
        <v>913</v>
      </c>
      <c r="N9" s="62" t="s">
        <v>914</v>
      </c>
      <c r="O9" s="63">
        <v>2019</v>
      </c>
      <c r="P9" s="63"/>
      <c r="Q9" s="63"/>
      <c r="R9" s="64" t="s">
        <v>358</v>
      </c>
      <c r="S9" s="65" t="s">
        <v>990</v>
      </c>
      <c r="T9" s="16" t="s">
        <v>991</v>
      </c>
      <c r="U9" s="16" t="s">
        <v>992</v>
      </c>
      <c r="V9" s="63"/>
      <c r="W9" s="45" t="s">
        <v>993</v>
      </c>
      <c r="X9" s="66">
        <v>1</v>
      </c>
      <c r="Y9" s="69" t="s">
        <v>318</v>
      </c>
      <c r="Z9" s="63"/>
      <c r="AA9" s="63">
        <v>12</v>
      </c>
      <c r="AB9" s="63">
        <v>2023</v>
      </c>
      <c r="AC9" s="68" t="s">
        <v>943</v>
      </c>
      <c r="AD9" s="72">
        <f ca="1">TODAY()-TABLA3[[#This Row],[Fecha radicación informe]]</f>
        <v>1753</v>
      </c>
      <c r="AE9" s="22" t="s">
        <v>46</v>
      </c>
      <c r="AF9" s="34" t="s">
        <v>994</v>
      </c>
    </row>
    <row r="10" spans="1:32" ht="315" x14ac:dyDescent="0.25">
      <c r="A10" s="44">
        <v>3778</v>
      </c>
      <c r="B10" s="45">
        <v>99</v>
      </c>
      <c r="C10" s="45">
        <v>2019</v>
      </c>
      <c r="D10" s="60" t="s">
        <v>1080</v>
      </c>
      <c r="E10" s="10" t="s">
        <v>333</v>
      </c>
      <c r="F10" s="45"/>
      <c r="G10" s="45"/>
      <c r="H10" s="45" t="s">
        <v>85</v>
      </c>
      <c r="I10" s="61" t="s">
        <v>49</v>
      </c>
      <c r="J10" s="70" t="s">
        <v>50</v>
      </c>
      <c r="K10" s="45" t="s">
        <v>1081</v>
      </c>
      <c r="L10" s="45" t="s">
        <v>63</v>
      </c>
      <c r="M10" s="62" t="s">
        <v>1045</v>
      </c>
      <c r="N10" s="62" t="s">
        <v>1046</v>
      </c>
      <c r="O10" s="63">
        <v>2019</v>
      </c>
      <c r="P10" s="63"/>
      <c r="Q10" s="63"/>
      <c r="R10" s="64" t="s">
        <v>42</v>
      </c>
      <c r="S10" s="65" t="s">
        <v>1082</v>
      </c>
      <c r="T10" s="75" t="s">
        <v>1048</v>
      </c>
      <c r="U10" s="75">
        <v>44408</v>
      </c>
      <c r="V10" s="63"/>
      <c r="W10" s="45" t="s">
        <v>1083</v>
      </c>
      <c r="X10" s="66">
        <v>1</v>
      </c>
      <c r="Y10" s="19" t="s">
        <v>318</v>
      </c>
      <c r="Z10" s="63"/>
      <c r="AA10" s="63">
        <v>4</v>
      </c>
      <c r="AB10" s="63">
        <v>2022</v>
      </c>
      <c r="AC10" s="68">
        <v>43770</v>
      </c>
      <c r="AD10" s="21">
        <f ca="1">IF(TABLA3[[#This Row],[Fecha radicación informe]]="","",TODAY()-TABLA3[[#This Row],[Fecha radicación informe]])</f>
        <v>1690</v>
      </c>
      <c r="AE10" s="22" t="s">
        <v>58</v>
      </c>
      <c r="AF10" s="34" t="s">
        <v>1084</v>
      </c>
    </row>
    <row r="11" spans="1:32" ht="409.5" x14ac:dyDescent="0.25">
      <c r="A11" s="44">
        <v>3817</v>
      </c>
      <c r="B11" s="45">
        <v>6</v>
      </c>
      <c r="C11" s="45">
        <v>2020</v>
      </c>
      <c r="D11" s="60" t="s">
        <v>1226</v>
      </c>
      <c r="E11" s="10" t="s">
        <v>333</v>
      </c>
      <c r="F11" s="45"/>
      <c r="G11" s="45"/>
      <c r="H11" s="45" t="s">
        <v>781</v>
      </c>
      <c r="I11" s="61" t="s">
        <v>187</v>
      </c>
      <c r="J11" s="12" t="s">
        <v>188</v>
      </c>
      <c r="K11" s="45" t="s">
        <v>884</v>
      </c>
      <c r="L11" s="45" t="s">
        <v>79</v>
      </c>
      <c r="M11" s="62" t="s">
        <v>1219</v>
      </c>
      <c r="N11" s="62" t="s">
        <v>889</v>
      </c>
      <c r="O11" s="63">
        <v>2020</v>
      </c>
      <c r="P11" s="63"/>
      <c r="Q11" s="63"/>
      <c r="R11" s="64" t="s">
        <v>358</v>
      </c>
      <c r="S11" s="65" t="s">
        <v>1227</v>
      </c>
      <c r="T11" s="75">
        <v>43993</v>
      </c>
      <c r="U11" s="75">
        <v>44926</v>
      </c>
      <c r="V11" s="63"/>
      <c r="W11" s="45" t="s">
        <v>1228</v>
      </c>
      <c r="X11" s="66">
        <v>1</v>
      </c>
      <c r="Y11" s="69" t="s">
        <v>318</v>
      </c>
      <c r="Z11" s="63"/>
      <c r="AA11" s="63">
        <v>12</v>
      </c>
      <c r="AB11" s="63">
        <v>2022</v>
      </c>
      <c r="AC11" s="68">
        <v>43955</v>
      </c>
      <c r="AD11" s="21">
        <f ca="1">TODAY()-TABLA3[[#This Row],[Fecha radicación informe]]</f>
        <v>1505</v>
      </c>
      <c r="AE11" s="22" t="s">
        <v>58</v>
      </c>
      <c r="AF11" s="34" t="s">
        <v>1229</v>
      </c>
    </row>
    <row r="12" spans="1:32" ht="409.5" x14ac:dyDescent="0.25">
      <c r="A12" s="44">
        <v>3826</v>
      </c>
      <c r="B12" s="45">
        <v>15</v>
      </c>
      <c r="C12" s="45">
        <v>2020</v>
      </c>
      <c r="D12" s="60" t="s">
        <v>1261</v>
      </c>
      <c r="E12" s="10" t="s">
        <v>97</v>
      </c>
      <c r="F12" s="45"/>
      <c r="G12" s="45"/>
      <c r="H12" s="45" t="s">
        <v>35</v>
      </c>
      <c r="I12" s="61" t="s">
        <v>36</v>
      </c>
      <c r="J12" s="12" t="s">
        <v>98</v>
      </c>
      <c r="K12" s="45" t="s">
        <v>1252</v>
      </c>
      <c r="L12" s="10" t="s">
        <v>39</v>
      </c>
      <c r="M12" s="62" t="s">
        <v>1244</v>
      </c>
      <c r="N12" s="62" t="s">
        <v>802</v>
      </c>
      <c r="O12" s="63">
        <v>2020</v>
      </c>
      <c r="P12" s="63"/>
      <c r="Q12" s="63"/>
      <c r="R12" s="64" t="s">
        <v>42</v>
      </c>
      <c r="S12" s="65" t="s">
        <v>1262</v>
      </c>
      <c r="T12" s="75">
        <v>44019</v>
      </c>
      <c r="U12" s="75" t="s">
        <v>1263</v>
      </c>
      <c r="V12" s="63"/>
      <c r="W12" s="45" t="s">
        <v>1264</v>
      </c>
      <c r="X12" s="66">
        <v>1</v>
      </c>
      <c r="Y12" s="69" t="s">
        <v>318</v>
      </c>
      <c r="Z12" s="63"/>
      <c r="AA12" s="63">
        <v>5</v>
      </c>
      <c r="AB12" s="63">
        <v>2024</v>
      </c>
      <c r="AC12" s="68">
        <v>43987</v>
      </c>
      <c r="AD12" s="21">
        <f ca="1">TODAY()-TABLA3[[#This Row],[Fecha radicación informe]]</f>
        <v>1473</v>
      </c>
      <c r="AE12" s="22" t="s">
        <v>46</v>
      </c>
      <c r="AF12" s="34" t="s">
        <v>1265</v>
      </c>
    </row>
    <row r="13" spans="1:32" ht="409.5" x14ac:dyDescent="0.25">
      <c r="A13" s="44">
        <v>3835</v>
      </c>
      <c r="B13" s="45">
        <v>24</v>
      </c>
      <c r="C13" s="45">
        <v>2020</v>
      </c>
      <c r="D13" s="60" t="s">
        <v>1297</v>
      </c>
      <c r="E13" s="10" t="s">
        <v>719</v>
      </c>
      <c r="F13" s="45"/>
      <c r="G13" s="45"/>
      <c r="H13" s="45" t="s">
        <v>301</v>
      </c>
      <c r="I13" s="61" t="s">
        <v>308</v>
      </c>
      <c r="J13" s="12" t="s">
        <v>133</v>
      </c>
      <c r="K13" s="45" t="s">
        <v>927</v>
      </c>
      <c r="L13" s="45" t="s">
        <v>279</v>
      </c>
      <c r="M13" s="62" t="s">
        <v>1290</v>
      </c>
      <c r="N13" s="62" t="s">
        <v>914</v>
      </c>
      <c r="O13" s="63">
        <v>2020</v>
      </c>
      <c r="P13" s="63"/>
      <c r="Q13" s="63"/>
      <c r="R13" s="64" t="s">
        <v>358</v>
      </c>
      <c r="S13" s="65" t="s">
        <v>1298</v>
      </c>
      <c r="T13" s="75" t="s">
        <v>1277</v>
      </c>
      <c r="U13" s="75">
        <v>44561</v>
      </c>
      <c r="V13" s="63"/>
      <c r="W13" s="45" t="s">
        <v>1299</v>
      </c>
      <c r="X13" s="66">
        <v>1</v>
      </c>
      <c r="Y13" s="19" t="s">
        <v>318</v>
      </c>
      <c r="Z13" s="63"/>
      <c r="AA13" s="63">
        <v>2</v>
      </c>
      <c r="AB13" s="63">
        <v>2022</v>
      </c>
      <c r="AC13" s="68" t="s">
        <v>1296</v>
      </c>
      <c r="AD13" s="21">
        <f ca="1">TODAY()-TABLA3[[#This Row],[Fecha radicación informe]]</f>
        <v>1417</v>
      </c>
      <c r="AE13" s="22" t="s">
        <v>758</v>
      </c>
      <c r="AF13" s="29" t="s">
        <v>1300</v>
      </c>
    </row>
    <row r="14" spans="1:32" ht="409.5" x14ac:dyDescent="0.25">
      <c r="A14" s="44">
        <v>3840</v>
      </c>
      <c r="B14" s="45">
        <v>29</v>
      </c>
      <c r="C14" s="45">
        <v>2020</v>
      </c>
      <c r="D14" s="60" t="s">
        <v>1319</v>
      </c>
      <c r="E14" s="10" t="s">
        <v>1320</v>
      </c>
      <c r="F14" s="45"/>
      <c r="G14" s="45"/>
      <c r="H14" s="45" t="s">
        <v>35</v>
      </c>
      <c r="I14" s="61" t="s">
        <v>36</v>
      </c>
      <c r="J14" s="70" t="s">
        <v>98</v>
      </c>
      <c r="K14" s="45" t="s">
        <v>1314</v>
      </c>
      <c r="L14" s="45" t="s">
        <v>39</v>
      </c>
      <c r="M14" s="62" t="s">
        <v>1305</v>
      </c>
      <c r="N14" s="62" t="s">
        <v>971</v>
      </c>
      <c r="O14" s="63">
        <v>2020</v>
      </c>
      <c r="P14" s="63"/>
      <c r="Q14" s="63"/>
      <c r="R14" s="64" t="s">
        <v>42</v>
      </c>
      <c r="S14" s="65" t="s">
        <v>1321</v>
      </c>
      <c r="T14" s="75">
        <v>44112</v>
      </c>
      <c r="U14" s="75" t="s">
        <v>1322</v>
      </c>
      <c r="V14" s="63"/>
      <c r="W14" s="45" t="s">
        <v>1323</v>
      </c>
      <c r="X14" s="66">
        <v>1</v>
      </c>
      <c r="Y14" s="69" t="s">
        <v>318</v>
      </c>
      <c r="Z14" s="63"/>
      <c r="AA14" s="63">
        <v>12</v>
      </c>
      <c r="AB14" s="63">
        <v>2023</v>
      </c>
      <c r="AC14" s="68">
        <v>44077</v>
      </c>
      <c r="AD14" s="21">
        <f ca="1">TODAY()-TABLA3[[#This Row],[Fecha radicación informe]]</f>
        <v>1383</v>
      </c>
      <c r="AE14" s="22" t="s">
        <v>46</v>
      </c>
      <c r="AF14" s="34" t="s">
        <v>1324</v>
      </c>
    </row>
    <row r="15" spans="1:32" ht="409.5" x14ac:dyDescent="0.25">
      <c r="A15" s="44">
        <v>3852</v>
      </c>
      <c r="B15" s="45">
        <v>41</v>
      </c>
      <c r="C15" s="45">
        <v>2020</v>
      </c>
      <c r="D15" s="60" t="s">
        <v>1369</v>
      </c>
      <c r="E15" s="10" t="s">
        <v>1320</v>
      </c>
      <c r="F15" s="45"/>
      <c r="G15" s="45"/>
      <c r="H15" s="45" t="s">
        <v>35</v>
      </c>
      <c r="I15" s="61" t="s">
        <v>36</v>
      </c>
      <c r="J15" s="12" t="s">
        <v>98</v>
      </c>
      <c r="K15" s="45" t="s">
        <v>573</v>
      </c>
      <c r="L15" s="45" t="s">
        <v>39</v>
      </c>
      <c r="M15" s="62" t="s">
        <v>1356</v>
      </c>
      <c r="N15" s="62" t="s">
        <v>1046</v>
      </c>
      <c r="O15" s="63">
        <v>2020</v>
      </c>
      <c r="P15" s="63"/>
      <c r="Q15" s="63"/>
      <c r="R15" s="64" t="s">
        <v>42</v>
      </c>
      <c r="S15" s="65" t="s">
        <v>1370</v>
      </c>
      <c r="T15" s="75">
        <v>44175</v>
      </c>
      <c r="U15" s="75">
        <v>45169</v>
      </c>
      <c r="V15" s="63"/>
      <c r="W15" s="45" t="s">
        <v>1371</v>
      </c>
      <c r="X15" s="66">
        <v>1</v>
      </c>
      <c r="Y15" s="69" t="s">
        <v>318</v>
      </c>
      <c r="Z15" s="63"/>
      <c r="AA15" s="63">
        <v>9</v>
      </c>
      <c r="AB15" s="63">
        <v>2023</v>
      </c>
      <c r="AC15" s="68">
        <v>44140</v>
      </c>
      <c r="AD15" s="79">
        <f ca="1">TODAY()-TABLA3[[#This Row],[Fecha radicación informe]]</f>
        <v>1320</v>
      </c>
      <c r="AE15" s="22" t="s">
        <v>46</v>
      </c>
      <c r="AF15" s="34" t="s">
        <v>1372</v>
      </c>
    </row>
    <row r="16" spans="1:32" ht="409.5" x14ac:dyDescent="0.25">
      <c r="A16" s="44">
        <v>3854</v>
      </c>
      <c r="B16" s="45">
        <v>43</v>
      </c>
      <c r="C16" s="45">
        <v>2020</v>
      </c>
      <c r="D16" s="60" t="s">
        <v>1377</v>
      </c>
      <c r="E16" s="10" t="s">
        <v>719</v>
      </c>
      <c r="F16" s="45"/>
      <c r="G16" s="45"/>
      <c r="H16" s="45" t="s">
        <v>48</v>
      </c>
      <c r="I16" s="61" t="s">
        <v>76</v>
      </c>
      <c r="J16" s="70" t="s">
        <v>77</v>
      </c>
      <c r="K16" s="45" t="s">
        <v>251</v>
      </c>
      <c r="L16" s="45" t="s">
        <v>210</v>
      </c>
      <c r="M16" s="62" t="s">
        <v>1356</v>
      </c>
      <c r="N16" s="62" t="s">
        <v>1046</v>
      </c>
      <c r="O16" s="63">
        <v>2020</v>
      </c>
      <c r="P16" s="63"/>
      <c r="Q16" s="63"/>
      <c r="R16" s="64" t="s">
        <v>358</v>
      </c>
      <c r="S16" s="65" t="s">
        <v>1374</v>
      </c>
      <c r="T16" s="75">
        <v>44146</v>
      </c>
      <c r="U16" s="75">
        <v>44408</v>
      </c>
      <c r="V16" s="63"/>
      <c r="W16" s="45" t="s">
        <v>1378</v>
      </c>
      <c r="X16" s="66">
        <v>1</v>
      </c>
      <c r="Y16" s="19" t="s">
        <v>318</v>
      </c>
      <c r="Z16" s="63"/>
      <c r="AA16" s="63">
        <v>2</v>
      </c>
      <c r="AB16" s="63">
        <v>2022</v>
      </c>
      <c r="AC16" s="68" t="s">
        <v>1376</v>
      </c>
      <c r="AD16" s="79">
        <f ca="1">TODAY()-TABLA3[[#This Row],[Fecha radicación informe]]</f>
        <v>1330</v>
      </c>
      <c r="AE16" s="22" t="s">
        <v>758</v>
      </c>
      <c r="AF16" s="29" t="s">
        <v>1379</v>
      </c>
    </row>
    <row r="17" spans="1:32" ht="409.5" x14ac:dyDescent="0.25">
      <c r="A17" s="44">
        <v>3856</v>
      </c>
      <c r="B17" s="45">
        <v>45</v>
      </c>
      <c r="C17" s="45">
        <v>2020</v>
      </c>
      <c r="D17" s="60" t="s">
        <v>1381</v>
      </c>
      <c r="E17" s="10" t="s">
        <v>315</v>
      </c>
      <c r="F17" s="45"/>
      <c r="G17" s="45"/>
      <c r="H17" s="45" t="s">
        <v>120</v>
      </c>
      <c r="I17" s="61" t="s">
        <v>903</v>
      </c>
      <c r="J17" s="12" t="s">
        <v>188</v>
      </c>
      <c r="K17" s="10" t="s">
        <v>205</v>
      </c>
      <c r="L17" s="45" t="s">
        <v>210</v>
      </c>
      <c r="M17" s="62" t="s">
        <v>1356</v>
      </c>
      <c r="N17" s="62" t="s">
        <v>1046</v>
      </c>
      <c r="O17" s="63">
        <v>2020</v>
      </c>
      <c r="P17" s="63"/>
      <c r="Q17" s="63"/>
      <c r="R17" s="64" t="s">
        <v>358</v>
      </c>
      <c r="S17" s="65" t="s">
        <v>1382</v>
      </c>
      <c r="T17" s="75">
        <v>44512</v>
      </c>
      <c r="U17" s="75" t="s">
        <v>1383</v>
      </c>
      <c r="V17" s="63"/>
      <c r="W17" s="45" t="s">
        <v>1384</v>
      </c>
      <c r="X17" s="66">
        <v>1</v>
      </c>
      <c r="Y17" s="19" t="s">
        <v>318</v>
      </c>
      <c r="Z17" s="63"/>
      <c r="AA17" s="63">
        <v>2</v>
      </c>
      <c r="AB17" s="63">
        <v>2022</v>
      </c>
      <c r="AC17" s="68" t="s">
        <v>1376</v>
      </c>
      <c r="AD17" s="79">
        <f ca="1">TODAY()-TABLA3[[#This Row],[Fecha radicación informe]]</f>
        <v>1330</v>
      </c>
      <c r="AE17" s="22" t="s">
        <v>758</v>
      </c>
      <c r="AF17" s="29" t="s">
        <v>1385</v>
      </c>
    </row>
    <row r="18" spans="1:32" ht="409.5" x14ac:dyDescent="0.25">
      <c r="A18" s="44">
        <v>3857</v>
      </c>
      <c r="B18" s="45">
        <v>46</v>
      </c>
      <c r="C18" s="45">
        <v>2020</v>
      </c>
      <c r="D18" s="60" t="s">
        <v>1386</v>
      </c>
      <c r="E18" s="10" t="s">
        <v>333</v>
      </c>
      <c r="F18" s="45"/>
      <c r="G18" s="45"/>
      <c r="H18" s="45" t="s">
        <v>48</v>
      </c>
      <c r="I18" s="61" t="s">
        <v>76</v>
      </c>
      <c r="J18" s="70" t="s">
        <v>77</v>
      </c>
      <c r="K18" s="45" t="s">
        <v>251</v>
      </c>
      <c r="L18" s="45" t="s">
        <v>210</v>
      </c>
      <c r="M18" s="62" t="s">
        <v>1356</v>
      </c>
      <c r="N18" s="62" t="s">
        <v>1046</v>
      </c>
      <c r="O18" s="63">
        <v>2020</v>
      </c>
      <c r="P18" s="63"/>
      <c r="Q18" s="63"/>
      <c r="R18" s="64" t="s">
        <v>436</v>
      </c>
      <c r="S18" s="65" t="s">
        <v>1374</v>
      </c>
      <c r="T18" s="75">
        <v>44146</v>
      </c>
      <c r="U18" s="75">
        <v>44408</v>
      </c>
      <c r="V18" s="63"/>
      <c r="W18" s="45" t="s">
        <v>1387</v>
      </c>
      <c r="X18" s="66">
        <v>1</v>
      </c>
      <c r="Y18" s="19" t="s">
        <v>318</v>
      </c>
      <c r="Z18" s="63"/>
      <c r="AA18" s="63">
        <v>2</v>
      </c>
      <c r="AB18" s="63">
        <v>2022</v>
      </c>
      <c r="AC18" s="68" t="s">
        <v>1376</v>
      </c>
      <c r="AD18" s="79">
        <f ca="1">TODAY()-TABLA3[[#This Row],[Fecha radicación informe]]</f>
        <v>1330</v>
      </c>
      <c r="AE18" s="22" t="s">
        <v>758</v>
      </c>
      <c r="AF18" s="29" t="s">
        <v>1388</v>
      </c>
    </row>
    <row r="19" spans="1:32" ht="409.5" x14ac:dyDescent="0.25">
      <c r="A19" s="44">
        <v>3858</v>
      </c>
      <c r="B19" s="45">
        <v>47</v>
      </c>
      <c r="C19" s="45">
        <v>2020</v>
      </c>
      <c r="D19" s="60" t="s">
        <v>1389</v>
      </c>
      <c r="E19" s="10" t="s">
        <v>315</v>
      </c>
      <c r="F19" s="45"/>
      <c r="G19" s="45"/>
      <c r="H19" s="45" t="s">
        <v>120</v>
      </c>
      <c r="I19" s="61" t="s">
        <v>76</v>
      </c>
      <c r="J19" s="70" t="s">
        <v>77</v>
      </c>
      <c r="K19" s="45" t="s">
        <v>251</v>
      </c>
      <c r="L19" s="45" t="s">
        <v>210</v>
      </c>
      <c r="M19" s="62" t="s">
        <v>1356</v>
      </c>
      <c r="N19" s="62" t="s">
        <v>1046</v>
      </c>
      <c r="O19" s="63">
        <v>2020</v>
      </c>
      <c r="P19" s="63"/>
      <c r="Q19" s="63"/>
      <c r="R19" s="64" t="s">
        <v>358</v>
      </c>
      <c r="S19" s="65" t="s">
        <v>1374</v>
      </c>
      <c r="T19" s="75">
        <v>44146</v>
      </c>
      <c r="U19" s="75">
        <v>44408</v>
      </c>
      <c r="V19" s="63"/>
      <c r="W19" s="45" t="s">
        <v>1390</v>
      </c>
      <c r="X19" s="66">
        <v>1</v>
      </c>
      <c r="Y19" s="19" t="s">
        <v>318</v>
      </c>
      <c r="Z19" s="63"/>
      <c r="AA19" s="63">
        <v>2</v>
      </c>
      <c r="AB19" s="63">
        <v>2022</v>
      </c>
      <c r="AC19" s="68" t="s">
        <v>1376</v>
      </c>
      <c r="AD19" s="79">
        <f ca="1">TODAY()-TABLA3[[#This Row],[Fecha radicación informe]]</f>
        <v>1330</v>
      </c>
      <c r="AE19" s="22" t="s">
        <v>758</v>
      </c>
      <c r="AF19" s="29" t="s">
        <v>1391</v>
      </c>
    </row>
    <row r="20" spans="1:32" ht="409.5" x14ac:dyDescent="0.25">
      <c r="A20" s="44">
        <v>3870</v>
      </c>
      <c r="B20" s="45">
        <v>59</v>
      </c>
      <c r="C20" s="45">
        <v>2020</v>
      </c>
      <c r="D20" s="60" t="s">
        <v>1437</v>
      </c>
      <c r="E20" s="10" t="s">
        <v>1320</v>
      </c>
      <c r="F20" s="45"/>
      <c r="G20" s="45"/>
      <c r="H20" s="45" t="s">
        <v>35</v>
      </c>
      <c r="I20" s="61" t="s">
        <v>36</v>
      </c>
      <c r="J20" s="12" t="s">
        <v>98</v>
      </c>
      <c r="K20" s="45" t="s">
        <v>1017</v>
      </c>
      <c r="L20" s="45" t="s">
        <v>39</v>
      </c>
      <c r="M20" s="62" t="s">
        <v>1416</v>
      </c>
      <c r="N20" s="62" t="s">
        <v>1151</v>
      </c>
      <c r="O20" s="63">
        <v>2020</v>
      </c>
      <c r="P20" s="63"/>
      <c r="Q20" s="63"/>
      <c r="R20" s="64" t="s">
        <v>42</v>
      </c>
      <c r="S20" s="65" t="s">
        <v>1438</v>
      </c>
      <c r="T20" s="75">
        <v>44230</v>
      </c>
      <c r="U20" s="75" t="s">
        <v>1439</v>
      </c>
      <c r="V20" s="63"/>
      <c r="W20" s="45" t="s">
        <v>1440</v>
      </c>
      <c r="X20" s="66">
        <v>1</v>
      </c>
      <c r="Y20" s="69" t="s">
        <v>318</v>
      </c>
      <c r="Z20" s="63"/>
      <c r="AA20" s="63">
        <v>4</v>
      </c>
      <c r="AB20" s="63">
        <v>2023</v>
      </c>
      <c r="AC20" s="68" t="s">
        <v>1420</v>
      </c>
      <c r="AD20" s="79">
        <f ca="1">TODAY()-TABLA3[[#This Row],[Fecha radicación informe]]</f>
        <v>1278</v>
      </c>
      <c r="AE20" s="22" t="s">
        <v>46</v>
      </c>
      <c r="AF20" s="34" t="s">
        <v>1441</v>
      </c>
    </row>
    <row r="21" spans="1:32" ht="409.5" x14ac:dyDescent="0.25">
      <c r="A21" s="44">
        <v>3887</v>
      </c>
      <c r="B21" s="45">
        <v>15</v>
      </c>
      <c r="C21" s="45">
        <v>2021</v>
      </c>
      <c r="D21" s="60" t="s">
        <v>1517</v>
      </c>
      <c r="E21" s="10" t="s">
        <v>719</v>
      </c>
      <c r="F21" s="45"/>
      <c r="G21" s="45"/>
      <c r="H21" s="45" t="s">
        <v>48</v>
      </c>
      <c r="I21" s="61" t="s">
        <v>76</v>
      </c>
      <c r="J21" s="70" t="s">
        <v>77</v>
      </c>
      <c r="K21" s="45" t="s">
        <v>251</v>
      </c>
      <c r="L21" s="45" t="s">
        <v>210</v>
      </c>
      <c r="M21" s="62" t="s">
        <v>1489</v>
      </c>
      <c r="N21" s="62" t="s">
        <v>889</v>
      </c>
      <c r="O21" s="63">
        <v>2021</v>
      </c>
      <c r="P21" s="63"/>
      <c r="Q21" s="63"/>
      <c r="R21" s="64" t="s">
        <v>358</v>
      </c>
      <c r="S21" s="65" t="s">
        <v>1518</v>
      </c>
      <c r="T21" s="75">
        <v>44355</v>
      </c>
      <c r="U21" s="75" t="s">
        <v>1383</v>
      </c>
      <c r="V21" s="63"/>
      <c r="W21" s="45" t="s">
        <v>1519</v>
      </c>
      <c r="X21" s="66">
        <v>1</v>
      </c>
      <c r="Y21" s="19" t="s">
        <v>318</v>
      </c>
      <c r="Z21" s="63"/>
      <c r="AA21" s="63">
        <v>2</v>
      </c>
      <c r="AB21" s="63">
        <v>2022</v>
      </c>
      <c r="AC21" s="68">
        <v>44326</v>
      </c>
      <c r="AD21" s="79">
        <f ca="1">TODAY()-TABLA3[[#This Row],[Fecha radicación informe]]</f>
        <v>1134</v>
      </c>
      <c r="AE21" s="22" t="s">
        <v>758</v>
      </c>
      <c r="AF21" s="29" t="s">
        <v>1520</v>
      </c>
    </row>
    <row r="22" spans="1:32" ht="409.5" x14ac:dyDescent="0.25">
      <c r="A22" s="44">
        <v>3893</v>
      </c>
      <c r="B22" s="45">
        <v>21</v>
      </c>
      <c r="C22" s="45">
        <v>2021</v>
      </c>
      <c r="D22" s="60" t="s">
        <v>1553</v>
      </c>
      <c r="E22" s="10" t="s">
        <v>1549</v>
      </c>
      <c r="F22" s="45"/>
      <c r="G22" s="45"/>
      <c r="H22" s="45" t="s">
        <v>85</v>
      </c>
      <c r="I22" s="61" t="s">
        <v>36</v>
      </c>
      <c r="J22" s="12" t="s">
        <v>37</v>
      </c>
      <c r="K22" s="45" t="s">
        <v>1554</v>
      </c>
      <c r="L22" s="45" t="s">
        <v>1107</v>
      </c>
      <c r="M22" s="62" t="s">
        <v>1542</v>
      </c>
      <c r="N22" s="62" t="s">
        <v>852</v>
      </c>
      <c r="O22" s="63">
        <v>2021</v>
      </c>
      <c r="P22" s="63"/>
      <c r="Q22" s="63"/>
      <c r="R22" s="64" t="s">
        <v>42</v>
      </c>
      <c r="S22" s="65" t="s">
        <v>1555</v>
      </c>
      <c r="T22" s="75" t="s">
        <v>1544</v>
      </c>
      <c r="U22" s="75">
        <v>44722</v>
      </c>
      <c r="V22" s="63"/>
      <c r="W22" s="45" t="s">
        <v>1556</v>
      </c>
      <c r="X22" s="66">
        <v>1</v>
      </c>
      <c r="Y22" s="69" t="s">
        <v>318</v>
      </c>
      <c r="Z22" s="63"/>
      <c r="AA22" s="63">
        <v>6</v>
      </c>
      <c r="AB22" s="63">
        <v>2022</v>
      </c>
      <c r="AC22" s="68">
        <v>44384</v>
      </c>
      <c r="AD22" s="79">
        <f ca="1">TODAY()-TABLA3[[#This Row],[Fecha radicación informe]]</f>
        <v>1076</v>
      </c>
      <c r="AE22" s="82" t="s">
        <v>46</v>
      </c>
      <c r="AF22" s="83" t="s">
        <v>1557</v>
      </c>
    </row>
    <row r="23" spans="1:32" ht="252" x14ac:dyDescent="0.25">
      <c r="A23" s="44">
        <v>3894</v>
      </c>
      <c r="B23" s="45">
        <v>22</v>
      </c>
      <c r="C23" s="45">
        <v>2021</v>
      </c>
      <c r="D23" s="60" t="s">
        <v>1558</v>
      </c>
      <c r="E23" s="10" t="s">
        <v>315</v>
      </c>
      <c r="F23" s="45"/>
      <c r="G23" s="45"/>
      <c r="H23" s="45" t="s">
        <v>85</v>
      </c>
      <c r="I23" s="61" t="s">
        <v>170</v>
      </c>
      <c r="J23" s="70" t="s">
        <v>50</v>
      </c>
      <c r="K23" s="45" t="s">
        <v>1411</v>
      </c>
      <c r="L23" s="45" t="s">
        <v>210</v>
      </c>
      <c r="M23" s="62" t="s">
        <v>1542</v>
      </c>
      <c r="N23" s="62" t="s">
        <v>852</v>
      </c>
      <c r="O23" s="63">
        <v>2021</v>
      </c>
      <c r="P23" s="63"/>
      <c r="Q23" s="63"/>
      <c r="R23" s="64" t="s">
        <v>358</v>
      </c>
      <c r="S23" s="65" t="s">
        <v>1559</v>
      </c>
      <c r="T23" s="75">
        <v>44509</v>
      </c>
      <c r="U23" s="75" t="s">
        <v>1560</v>
      </c>
      <c r="V23" s="63"/>
      <c r="W23" s="45" t="s">
        <v>1561</v>
      </c>
      <c r="X23" s="66">
        <v>1</v>
      </c>
      <c r="Y23" s="19" t="s">
        <v>318</v>
      </c>
      <c r="Z23" s="63"/>
      <c r="AA23" s="63">
        <v>2</v>
      </c>
      <c r="AB23" s="63">
        <v>2022</v>
      </c>
      <c r="AC23" s="68" t="s">
        <v>1562</v>
      </c>
      <c r="AD23" s="79">
        <f ca="1">TODAY()-TABLA3[[#This Row],[Fecha radicación informe]]</f>
        <v>1068</v>
      </c>
      <c r="AE23" s="22" t="s">
        <v>758</v>
      </c>
      <c r="AF23" s="29" t="s">
        <v>1563</v>
      </c>
    </row>
    <row r="24" spans="1:32" ht="409.5" x14ac:dyDescent="0.25">
      <c r="A24" s="44">
        <v>3895</v>
      </c>
      <c r="B24" s="45">
        <v>23</v>
      </c>
      <c r="C24" s="45">
        <v>2021</v>
      </c>
      <c r="D24" s="60" t="s">
        <v>1564</v>
      </c>
      <c r="E24" s="10" t="s">
        <v>315</v>
      </c>
      <c r="F24" s="45"/>
      <c r="G24" s="45"/>
      <c r="H24" s="45" t="s">
        <v>301</v>
      </c>
      <c r="I24" s="61" t="s">
        <v>121</v>
      </c>
      <c r="J24" s="12" t="s">
        <v>133</v>
      </c>
      <c r="K24" s="45" t="s">
        <v>927</v>
      </c>
      <c r="L24" s="45" t="s">
        <v>279</v>
      </c>
      <c r="M24" s="62" t="s">
        <v>1565</v>
      </c>
      <c r="N24" s="62" t="s">
        <v>914</v>
      </c>
      <c r="O24" s="63">
        <v>2021</v>
      </c>
      <c r="P24" s="63"/>
      <c r="Q24" s="63"/>
      <c r="R24" s="64" t="s">
        <v>436</v>
      </c>
      <c r="S24" s="65" t="s">
        <v>1566</v>
      </c>
      <c r="T24" s="75">
        <v>44501</v>
      </c>
      <c r="U24" s="75" t="s">
        <v>1567</v>
      </c>
      <c r="V24" s="63"/>
      <c r="W24" s="45" t="s">
        <v>1568</v>
      </c>
      <c r="X24" s="66">
        <v>1</v>
      </c>
      <c r="Y24" s="69" t="s">
        <v>318</v>
      </c>
      <c r="Z24" s="63"/>
      <c r="AA24" s="63">
        <v>8</v>
      </c>
      <c r="AB24" s="63">
        <v>2022</v>
      </c>
      <c r="AC24" s="68" t="s">
        <v>1569</v>
      </c>
      <c r="AD24" s="79">
        <f ca="1">TODAY()-TABLA3[[#This Row],[Fecha radicación informe]]</f>
        <v>1054</v>
      </c>
      <c r="AE24" s="84" t="s">
        <v>758</v>
      </c>
      <c r="AF24" s="85" t="s">
        <v>1570</v>
      </c>
    </row>
    <row r="25" spans="1:32" ht="409.5" x14ac:dyDescent="0.25">
      <c r="A25" s="44">
        <v>3896</v>
      </c>
      <c r="B25" s="45">
        <v>24</v>
      </c>
      <c r="C25" s="45">
        <v>2021</v>
      </c>
      <c r="D25" s="60" t="s">
        <v>1571</v>
      </c>
      <c r="E25" s="10" t="s">
        <v>333</v>
      </c>
      <c r="F25" s="45"/>
      <c r="G25" s="45"/>
      <c r="H25" s="45" t="s">
        <v>781</v>
      </c>
      <c r="I25" s="61" t="s">
        <v>36</v>
      </c>
      <c r="J25" s="70" t="s">
        <v>77</v>
      </c>
      <c r="K25" s="45" t="s">
        <v>1572</v>
      </c>
      <c r="L25" s="45" t="s">
        <v>770</v>
      </c>
      <c r="M25" s="62" t="s">
        <v>1573</v>
      </c>
      <c r="N25" s="62" t="s">
        <v>971</v>
      </c>
      <c r="O25" s="63">
        <v>2021</v>
      </c>
      <c r="P25" s="63"/>
      <c r="Q25" s="63"/>
      <c r="R25" s="64" t="s">
        <v>42</v>
      </c>
      <c r="S25" s="65" t="s">
        <v>1574</v>
      </c>
      <c r="T25" s="75" t="s">
        <v>1575</v>
      </c>
      <c r="U25" s="75" t="s">
        <v>1576</v>
      </c>
      <c r="V25" s="63"/>
      <c r="W25" s="45" t="s">
        <v>1577</v>
      </c>
      <c r="X25" s="66">
        <v>1</v>
      </c>
      <c r="Y25" s="69" t="s">
        <v>318</v>
      </c>
      <c r="Z25" s="63"/>
      <c r="AA25" s="63">
        <v>7</v>
      </c>
      <c r="AB25" s="63">
        <v>2023</v>
      </c>
      <c r="AC25" s="68">
        <v>44441</v>
      </c>
      <c r="AD25" s="79">
        <f ca="1">TODAY()-TABLA3[[#This Row],[Fecha radicación informe]]</f>
        <v>1019</v>
      </c>
      <c r="AE25" s="82" t="s">
        <v>58</v>
      </c>
      <c r="AF25" s="83" t="s">
        <v>1578</v>
      </c>
    </row>
    <row r="26" spans="1:32" ht="267.75" x14ac:dyDescent="0.25">
      <c r="A26" s="44">
        <v>3897</v>
      </c>
      <c r="B26" s="45">
        <v>25</v>
      </c>
      <c r="C26" s="45">
        <v>2021</v>
      </c>
      <c r="D26" s="60" t="s">
        <v>1579</v>
      </c>
      <c r="E26" s="10" t="s">
        <v>719</v>
      </c>
      <c r="F26" s="45"/>
      <c r="G26" s="45"/>
      <c r="H26" s="45" t="s">
        <v>48</v>
      </c>
      <c r="I26" s="61" t="s">
        <v>308</v>
      </c>
      <c r="J26" s="12" t="s">
        <v>133</v>
      </c>
      <c r="K26" s="45" t="s">
        <v>927</v>
      </c>
      <c r="L26" s="45" t="s">
        <v>279</v>
      </c>
      <c r="M26" s="62" t="s">
        <v>1580</v>
      </c>
      <c r="N26" s="62" t="s">
        <v>1031</v>
      </c>
      <c r="O26" s="63">
        <v>2021</v>
      </c>
      <c r="P26" s="63"/>
      <c r="Q26" s="63"/>
      <c r="R26" s="64" t="s">
        <v>436</v>
      </c>
      <c r="S26" s="65" t="s">
        <v>1581</v>
      </c>
      <c r="T26" s="75">
        <v>44501</v>
      </c>
      <c r="U26" s="75" t="s">
        <v>1383</v>
      </c>
      <c r="V26" s="63"/>
      <c r="W26" s="45" t="s">
        <v>1582</v>
      </c>
      <c r="X26" s="66">
        <v>1</v>
      </c>
      <c r="Y26" s="19" t="s">
        <v>318</v>
      </c>
      <c r="Z26" s="63"/>
      <c r="AA26" s="63">
        <v>2</v>
      </c>
      <c r="AB26" s="63">
        <v>2022</v>
      </c>
      <c r="AC26" s="68">
        <v>44447</v>
      </c>
      <c r="AD26" s="79">
        <f ca="1">TODAY()-TABLA3[[#This Row],[Fecha radicación informe]]</f>
        <v>1013</v>
      </c>
      <c r="AE26" s="22" t="s">
        <v>758</v>
      </c>
      <c r="AF26" s="29" t="s">
        <v>1583</v>
      </c>
    </row>
    <row r="27" spans="1:32" ht="409.5" x14ac:dyDescent="0.25">
      <c r="A27" s="44">
        <v>3901</v>
      </c>
      <c r="B27" s="45">
        <v>29</v>
      </c>
      <c r="C27" s="45">
        <v>2021</v>
      </c>
      <c r="D27" s="60" t="s">
        <v>1604</v>
      </c>
      <c r="E27" s="10" t="s">
        <v>719</v>
      </c>
      <c r="F27" s="45"/>
      <c r="G27" s="45"/>
      <c r="H27" s="45" t="s">
        <v>85</v>
      </c>
      <c r="I27" s="61" t="s">
        <v>170</v>
      </c>
      <c r="J27" s="70" t="s">
        <v>77</v>
      </c>
      <c r="K27" s="45" t="s">
        <v>251</v>
      </c>
      <c r="L27" s="45" t="s">
        <v>63</v>
      </c>
      <c r="M27" s="62" t="s">
        <v>1573</v>
      </c>
      <c r="N27" s="62" t="s">
        <v>971</v>
      </c>
      <c r="O27" s="63">
        <v>2021</v>
      </c>
      <c r="P27" s="63"/>
      <c r="Q27" s="63"/>
      <c r="R27" s="64" t="s">
        <v>358</v>
      </c>
      <c r="S27" s="65" t="s">
        <v>1605</v>
      </c>
      <c r="T27" s="75" t="s">
        <v>1560</v>
      </c>
      <c r="U27" s="75" t="s">
        <v>1383</v>
      </c>
      <c r="V27" s="63"/>
      <c r="W27" s="45" t="s">
        <v>1606</v>
      </c>
      <c r="X27" s="66">
        <v>1</v>
      </c>
      <c r="Y27" s="19" t="s">
        <v>318</v>
      </c>
      <c r="Z27" s="63"/>
      <c r="AA27" s="63">
        <v>2</v>
      </c>
      <c r="AB27" s="63">
        <v>2022</v>
      </c>
      <c r="AC27" s="68">
        <v>44440</v>
      </c>
      <c r="AD27" s="79">
        <f ca="1">TODAY()-TABLA3[[#This Row],[Fecha radicación informe]]</f>
        <v>1020</v>
      </c>
      <c r="AE27" s="22" t="s">
        <v>58</v>
      </c>
      <c r="AF27" s="29" t="s">
        <v>1607</v>
      </c>
    </row>
    <row r="28" spans="1:32" ht="267.75" x14ac:dyDescent="0.25">
      <c r="A28" s="44">
        <v>3902</v>
      </c>
      <c r="B28" s="45">
        <v>30</v>
      </c>
      <c r="C28" s="45">
        <v>2021</v>
      </c>
      <c r="D28" s="60" t="s">
        <v>1608</v>
      </c>
      <c r="E28" s="10" t="s">
        <v>719</v>
      </c>
      <c r="F28" s="45"/>
      <c r="G28" s="45"/>
      <c r="H28" s="45" t="s">
        <v>85</v>
      </c>
      <c r="I28" s="61" t="s">
        <v>170</v>
      </c>
      <c r="J28" s="12" t="s">
        <v>188</v>
      </c>
      <c r="K28" s="45" t="s">
        <v>251</v>
      </c>
      <c r="L28" s="45" t="s">
        <v>63</v>
      </c>
      <c r="M28" s="62" t="s">
        <v>1573</v>
      </c>
      <c r="N28" s="62" t="s">
        <v>971</v>
      </c>
      <c r="O28" s="63">
        <v>2021</v>
      </c>
      <c r="P28" s="63"/>
      <c r="Q28" s="63"/>
      <c r="R28" s="64" t="s">
        <v>358</v>
      </c>
      <c r="S28" s="65" t="s">
        <v>1609</v>
      </c>
      <c r="T28" s="75" t="s">
        <v>1610</v>
      </c>
      <c r="U28" s="75">
        <v>44681</v>
      </c>
      <c r="V28" s="63"/>
      <c r="W28" s="45" t="s">
        <v>1611</v>
      </c>
      <c r="X28" s="66">
        <v>1</v>
      </c>
      <c r="Y28" s="69" t="s">
        <v>318</v>
      </c>
      <c r="Z28" s="63"/>
      <c r="AA28" s="63">
        <v>6</v>
      </c>
      <c r="AB28" s="63">
        <v>2022</v>
      </c>
      <c r="AC28" s="68">
        <v>44440</v>
      </c>
      <c r="AD28" s="79">
        <f ca="1">TODAY()-TABLA3[[#This Row],[Fecha radicación informe]]</f>
        <v>1020</v>
      </c>
      <c r="AE28" s="84" t="s">
        <v>58</v>
      </c>
      <c r="AF28" s="85" t="s">
        <v>1612</v>
      </c>
    </row>
    <row r="29" spans="1:32" ht="252" x14ac:dyDescent="0.25">
      <c r="A29" s="44">
        <v>3903</v>
      </c>
      <c r="B29" s="45">
        <v>31</v>
      </c>
      <c r="C29" s="45">
        <v>2021</v>
      </c>
      <c r="D29" s="60" t="s">
        <v>1613</v>
      </c>
      <c r="E29" s="10" t="s">
        <v>719</v>
      </c>
      <c r="F29" s="45"/>
      <c r="G29" s="45"/>
      <c r="H29" s="45" t="s">
        <v>85</v>
      </c>
      <c r="I29" s="61" t="s">
        <v>170</v>
      </c>
      <c r="J29" s="12" t="s">
        <v>188</v>
      </c>
      <c r="K29" s="45" t="s">
        <v>251</v>
      </c>
      <c r="L29" s="45" t="s">
        <v>63</v>
      </c>
      <c r="M29" s="62" t="s">
        <v>1573</v>
      </c>
      <c r="N29" s="62" t="s">
        <v>971</v>
      </c>
      <c r="O29" s="63">
        <v>2021</v>
      </c>
      <c r="P29" s="63"/>
      <c r="Q29" s="63"/>
      <c r="R29" s="64" t="s">
        <v>436</v>
      </c>
      <c r="S29" s="65" t="s">
        <v>1614</v>
      </c>
      <c r="T29" s="75" t="s">
        <v>1610</v>
      </c>
      <c r="U29" s="75">
        <v>44681</v>
      </c>
      <c r="V29" s="63"/>
      <c r="W29" s="45" t="s">
        <v>1615</v>
      </c>
      <c r="X29" s="66">
        <v>1</v>
      </c>
      <c r="Y29" s="69" t="s">
        <v>318</v>
      </c>
      <c r="Z29" s="63"/>
      <c r="AA29" s="63">
        <v>6</v>
      </c>
      <c r="AB29" s="63">
        <v>2022</v>
      </c>
      <c r="AC29" s="68">
        <v>44440</v>
      </c>
      <c r="AD29" s="79">
        <f ca="1">TODAY()-TABLA3[[#This Row],[Fecha radicación informe]]</f>
        <v>1020</v>
      </c>
      <c r="AE29" s="82" t="s">
        <v>58</v>
      </c>
      <c r="AF29" s="83" t="s">
        <v>1616</v>
      </c>
    </row>
    <row r="30" spans="1:32" ht="252" x14ac:dyDescent="0.25">
      <c r="A30" s="44">
        <v>3904</v>
      </c>
      <c r="B30" s="45">
        <v>32</v>
      </c>
      <c r="C30" s="45">
        <v>2021</v>
      </c>
      <c r="D30" s="60" t="s">
        <v>1617</v>
      </c>
      <c r="E30" s="10" t="s">
        <v>719</v>
      </c>
      <c r="F30" s="45"/>
      <c r="G30" s="45"/>
      <c r="H30" s="45" t="s">
        <v>85</v>
      </c>
      <c r="I30" s="61" t="s">
        <v>170</v>
      </c>
      <c r="J30" s="12" t="s">
        <v>133</v>
      </c>
      <c r="K30" s="45" t="s">
        <v>481</v>
      </c>
      <c r="L30" s="45" t="s">
        <v>63</v>
      </c>
      <c r="M30" s="62" t="s">
        <v>1573</v>
      </c>
      <c r="N30" s="62" t="s">
        <v>971</v>
      </c>
      <c r="O30" s="63">
        <v>2021</v>
      </c>
      <c r="P30" s="63"/>
      <c r="Q30" s="63"/>
      <c r="R30" s="64" t="s">
        <v>42</v>
      </c>
      <c r="S30" s="65" t="s">
        <v>1618</v>
      </c>
      <c r="T30" s="75" t="s">
        <v>1327</v>
      </c>
      <c r="U30" s="75">
        <v>44620</v>
      </c>
      <c r="V30" s="63"/>
      <c r="W30" s="45" t="s">
        <v>1619</v>
      </c>
      <c r="X30" s="66">
        <v>1</v>
      </c>
      <c r="Y30" s="19" t="s">
        <v>318</v>
      </c>
      <c r="Z30" s="63"/>
      <c r="AA30" s="63">
        <v>4</v>
      </c>
      <c r="AB30" s="63">
        <v>2022</v>
      </c>
      <c r="AC30" s="68">
        <v>44440</v>
      </c>
      <c r="AD30" s="79">
        <f ca="1">TODAY()-TABLA3[[#This Row],[Fecha radicación informe]]</f>
        <v>1020</v>
      </c>
      <c r="AE30" s="22" t="s">
        <v>58</v>
      </c>
      <c r="AF30" s="29" t="s">
        <v>1620</v>
      </c>
    </row>
    <row r="31" spans="1:32" ht="204.75" x14ac:dyDescent="0.25">
      <c r="A31" s="44">
        <v>3905</v>
      </c>
      <c r="B31" s="45">
        <v>33</v>
      </c>
      <c r="C31" s="45">
        <v>2021</v>
      </c>
      <c r="D31" s="60" t="s">
        <v>1621</v>
      </c>
      <c r="E31" s="10" t="s">
        <v>719</v>
      </c>
      <c r="F31" s="45"/>
      <c r="G31" s="45"/>
      <c r="H31" s="45" t="s">
        <v>85</v>
      </c>
      <c r="I31" s="61" t="s">
        <v>170</v>
      </c>
      <c r="J31" s="12" t="s">
        <v>133</v>
      </c>
      <c r="K31" s="45" t="s">
        <v>481</v>
      </c>
      <c r="L31" s="45" t="s">
        <v>63</v>
      </c>
      <c r="M31" s="62" t="s">
        <v>1573</v>
      </c>
      <c r="N31" s="62" t="s">
        <v>971</v>
      </c>
      <c r="O31" s="63">
        <v>2021</v>
      </c>
      <c r="P31" s="63"/>
      <c r="Q31" s="63"/>
      <c r="R31" s="64" t="s">
        <v>42</v>
      </c>
      <c r="S31" s="65" t="s">
        <v>1622</v>
      </c>
      <c r="T31" s="75" t="s">
        <v>1327</v>
      </c>
      <c r="U31" s="75" t="s">
        <v>1449</v>
      </c>
      <c r="V31" s="63"/>
      <c r="W31" s="45" t="s">
        <v>1623</v>
      </c>
      <c r="X31" s="66">
        <v>1</v>
      </c>
      <c r="Y31" s="69" t="s">
        <v>318</v>
      </c>
      <c r="Z31" s="63"/>
      <c r="AA31" s="63">
        <v>9</v>
      </c>
      <c r="AB31" s="63">
        <v>2022</v>
      </c>
      <c r="AC31" s="68">
        <v>44440</v>
      </c>
      <c r="AD31" s="79">
        <f ca="1">TODAY()-TABLA3[[#This Row],[Fecha radicación informe]]</f>
        <v>1020</v>
      </c>
      <c r="AE31" s="84" t="s">
        <v>58</v>
      </c>
      <c r="AF31" s="85" t="s">
        <v>1624</v>
      </c>
    </row>
    <row r="32" spans="1:32" ht="267.75" x14ac:dyDescent="0.25">
      <c r="A32" s="44">
        <v>3908</v>
      </c>
      <c r="B32" s="45">
        <v>36</v>
      </c>
      <c r="C32" s="45">
        <v>2021</v>
      </c>
      <c r="D32" s="60" t="s">
        <v>1634</v>
      </c>
      <c r="E32" s="10" t="s">
        <v>333</v>
      </c>
      <c r="F32" s="45"/>
      <c r="G32" s="45"/>
      <c r="H32" s="45" t="s">
        <v>48</v>
      </c>
      <c r="I32" s="61" t="s">
        <v>308</v>
      </c>
      <c r="J32" s="12" t="s">
        <v>133</v>
      </c>
      <c r="K32" s="45" t="s">
        <v>927</v>
      </c>
      <c r="L32" s="45" t="s">
        <v>279</v>
      </c>
      <c r="M32" s="62" t="s">
        <v>1630</v>
      </c>
      <c r="N32" s="62" t="s">
        <v>1046</v>
      </c>
      <c r="O32" s="63">
        <v>2021</v>
      </c>
      <c r="P32" s="63"/>
      <c r="Q32" s="63"/>
      <c r="R32" s="64" t="s">
        <v>436</v>
      </c>
      <c r="S32" s="65" t="s">
        <v>1635</v>
      </c>
      <c r="T32" s="75" t="s">
        <v>1636</v>
      </c>
      <c r="U32" s="75" t="s">
        <v>1567</v>
      </c>
      <c r="V32" s="63"/>
      <c r="W32" s="45" t="s">
        <v>1637</v>
      </c>
      <c r="X32" s="66">
        <v>1</v>
      </c>
      <c r="Y32" s="69" t="s">
        <v>318</v>
      </c>
      <c r="Z32" s="63"/>
      <c r="AA32" s="63">
        <v>5</v>
      </c>
      <c r="AB32" s="63">
        <v>2022</v>
      </c>
      <c r="AC32" s="68" t="s">
        <v>1638</v>
      </c>
      <c r="AD32" s="79">
        <f ca="1">TODAY()-TABLA3[[#This Row],[Fecha radicación informe]]</f>
        <v>962</v>
      </c>
      <c r="AE32" s="22" t="s">
        <v>58</v>
      </c>
      <c r="AF32" s="34" t="s">
        <v>1639</v>
      </c>
    </row>
    <row r="33" spans="1:32" ht="409.5" x14ac:dyDescent="0.25">
      <c r="A33" s="44">
        <v>3909</v>
      </c>
      <c r="B33" s="45">
        <v>37</v>
      </c>
      <c r="C33" s="45">
        <v>2021</v>
      </c>
      <c r="D33" s="60" t="s">
        <v>1640</v>
      </c>
      <c r="E33" s="10" t="s">
        <v>333</v>
      </c>
      <c r="F33" s="45"/>
      <c r="G33" s="45"/>
      <c r="H33" s="45" t="s">
        <v>48</v>
      </c>
      <c r="I33" s="61" t="s">
        <v>308</v>
      </c>
      <c r="J33" s="12" t="s">
        <v>133</v>
      </c>
      <c r="K33" s="45" t="s">
        <v>927</v>
      </c>
      <c r="L33" s="45" t="s">
        <v>279</v>
      </c>
      <c r="M33" s="62" t="s">
        <v>1630</v>
      </c>
      <c r="N33" s="62" t="s">
        <v>1046</v>
      </c>
      <c r="O33" s="63">
        <v>2021</v>
      </c>
      <c r="P33" s="63"/>
      <c r="Q33" s="63"/>
      <c r="R33" s="64" t="s">
        <v>436</v>
      </c>
      <c r="S33" s="65" t="s">
        <v>1641</v>
      </c>
      <c r="T33" s="75" t="s">
        <v>1636</v>
      </c>
      <c r="U33" s="75" t="s">
        <v>444</v>
      </c>
      <c r="V33" s="63"/>
      <c r="W33" s="45" t="s">
        <v>1642</v>
      </c>
      <c r="X33" s="66">
        <v>1</v>
      </c>
      <c r="Y33" s="69" t="s">
        <v>318</v>
      </c>
      <c r="Z33" s="63"/>
      <c r="AA33" s="63">
        <v>12</v>
      </c>
      <c r="AB33" s="63">
        <v>2023</v>
      </c>
      <c r="AC33" s="68" t="s">
        <v>1638</v>
      </c>
      <c r="AD33" s="79">
        <f ca="1">TODAY()-TABLA3[[#This Row],[Fecha radicación informe]]</f>
        <v>962</v>
      </c>
      <c r="AE33" s="22" t="s">
        <v>58</v>
      </c>
      <c r="AF33" s="34" t="s">
        <v>1643</v>
      </c>
    </row>
    <row r="34" spans="1:32" ht="409.5" x14ac:dyDescent="0.25">
      <c r="A34" s="44">
        <v>3910</v>
      </c>
      <c r="B34" s="45">
        <v>38</v>
      </c>
      <c r="C34" s="45">
        <v>2021</v>
      </c>
      <c r="D34" s="60" t="s">
        <v>1644</v>
      </c>
      <c r="E34" s="10" t="s">
        <v>315</v>
      </c>
      <c r="F34" s="45"/>
      <c r="G34" s="45"/>
      <c r="H34" s="45" t="s">
        <v>301</v>
      </c>
      <c r="I34" s="61" t="s">
        <v>308</v>
      </c>
      <c r="J34" s="12" t="s">
        <v>133</v>
      </c>
      <c r="K34" s="45" t="s">
        <v>927</v>
      </c>
      <c r="L34" s="45" t="s">
        <v>279</v>
      </c>
      <c r="M34" s="62" t="s">
        <v>1630</v>
      </c>
      <c r="N34" s="62" t="s">
        <v>1046</v>
      </c>
      <c r="O34" s="63">
        <v>2021</v>
      </c>
      <c r="P34" s="63"/>
      <c r="Q34" s="63"/>
      <c r="R34" s="64" t="s">
        <v>358</v>
      </c>
      <c r="S34" s="65" t="s">
        <v>1645</v>
      </c>
      <c r="T34" s="75" t="s">
        <v>1636</v>
      </c>
      <c r="U34" s="75" t="s">
        <v>1503</v>
      </c>
      <c r="V34" s="63"/>
      <c r="W34" s="45" t="s">
        <v>1646</v>
      </c>
      <c r="X34" s="66">
        <v>1</v>
      </c>
      <c r="Y34" s="69" t="s">
        <v>318</v>
      </c>
      <c r="Z34" s="63"/>
      <c r="AA34" s="63">
        <v>3</v>
      </c>
      <c r="AB34" s="63">
        <v>2023</v>
      </c>
      <c r="AC34" s="68" t="s">
        <v>1638</v>
      </c>
      <c r="AD34" s="79">
        <f ca="1">TODAY()-TABLA3[[#This Row],[Fecha radicación informe]]</f>
        <v>962</v>
      </c>
      <c r="AE34" s="22" t="s">
        <v>58</v>
      </c>
      <c r="AF34" s="34" t="s">
        <v>1647</v>
      </c>
    </row>
    <row r="35" spans="1:32" ht="252" x14ac:dyDescent="0.25">
      <c r="A35" s="44">
        <v>3916</v>
      </c>
      <c r="B35" s="45">
        <v>44</v>
      </c>
      <c r="C35" s="45">
        <v>2021</v>
      </c>
      <c r="D35" s="60" t="s">
        <v>1679</v>
      </c>
      <c r="E35" s="10" t="s">
        <v>333</v>
      </c>
      <c r="F35" s="45"/>
      <c r="G35" s="45"/>
      <c r="H35" s="45" t="s">
        <v>48</v>
      </c>
      <c r="I35" s="61" t="s">
        <v>76</v>
      </c>
      <c r="J35" s="70" t="s">
        <v>98</v>
      </c>
      <c r="K35" s="45" t="s">
        <v>1680</v>
      </c>
      <c r="L35" s="45" t="s">
        <v>63</v>
      </c>
      <c r="M35" s="62" t="s">
        <v>1630</v>
      </c>
      <c r="N35" s="62" t="s">
        <v>1046</v>
      </c>
      <c r="O35" s="63">
        <v>2021</v>
      </c>
      <c r="P35" s="63"/>
      <c r="Q35" s="63"/>
      <c r="R35" s="64" t="s">
        <v>42</v>
      </c>
      <c r="S35" s="65" t="s">
        <v>1681</v>
      </c>
      <c r="T35" s="75" t="s">
        <v>1610</v>
      </c>
      <c r="U35" s="75" t="s">
        <v>1682</v>
      </c>
      <c r="V35" s="63"/>
      <c r="W35" s="45" t="s">
        <v>1683</v>
      </c>
      <c r="X35" s="66">
        <v>1</v>
      </c>
      <c r="Y35" s="19" t="s">
        <v>318</v>
      </c>
      <c r="Z35" s="63"/>
      <c r="AA35" s="63">
        <v>2</v>
      </c>
      <c r="AB35" s="63">
        <v>2022</v>
      </c>
      <c r="AC35" s="68">
        <v>44498</v>
      </c>
      <c r="AD35" s="79">
        <f ca="1">TODAY()-TABLA3[[#This Row],[Fecha radicación informe]]</f>
        <v>962</v>
      </c>
      <c r="AE35" s="22" t="s">
        <v>58</v>
      </c>
      <c r="AF35" s="29" t="s">
        <v>1684</v>
      </c>
    </row>
    <row r="36" spans="1:32" ht="409.5" x14ac:dyDescent="0.25">
      <c r="A36" s="44">
        <v>3919</v>
      </c>
      <c r="B36" s="45">
        <v>47</v>
      </c>
      <c r="C36" s="45">
        <v>2021</v>
      </c>
      <c r="D36" s="60" t="s">
        <v>1697</v>
      </c>
      <c r="E36" s="10" t="s">
        <v>719</v>
      </c>
      <c r="F36" s="45"/>
      <c r="G36" s="45"/>
      <c r="H36" s="45" t="s">
        <v>48</v>
      </c>
      <c r="I36" s="61" t="s">
        <v>140</v>
      </c>
      <c r="J36" s="70" t="s">
        <v>77</v>
      </c>
      <c r="K36" s="45" t="s">
        <v>251</v>
      </c>
      <c r="L36" s="45" t="s">
        <v>210</v>
      </c>
      <c r="M36" s="62" t="s">
        <v>1698</v>
      </c>
      <c r="N36" s="62" t="s">
        <v>1151</v>
      </c>
      <c r="O36" s="63">
        <v>2021</v>
      </c>
      <c r="P36" s="63"/>
      <c r="Q36" s="63"/>
      <c r="R36" s="64" t="s">
        <v>358</v>
      </c>
      <c r="S36" s="65" t="s">
        <v>1699</v>
      </c>
      <c r="T36" s="75">
        <v>44630</v>
      </c>
      <c r="U36" s="75" t="s">
        <v>444</v>
      </c>
      <c r="V36" s="63"/>
      <c r="W36" s="45" t="s">
        <v>1700</v>
      </c>
      <c r="X36" s="66">
        <v>1</v>
      </c>
      <c r="Y36" s="69" t="s">
        <v>318</v>
      </c>
      <c r="Z36" s="63"/>
      <c r="AA36" s="63">
        <v>4</v>
      </c>
      <c r="AB36" s="63">
        <v>2023</v>
      </c>
      <c r="AC36" s="68" t="s">
        <v>1701</v>
      </c>
      <c r="AD36" s="79">
        <f ca="1">TODAY()-TABLA3[[#This Row],[Fecha radicación informe]]</f>
        <v>914</v>
      </c>
      <c r="AE36" s="22" t="s">
        <v>758</v>
      </c>
      <c r="AF36" s="34" t="s">
        <v>1702</v>
      </c>
    </row>
    <row r="37" spans="1:32" ht="409.5" x14ac:dyDescent="0.25">
      <c r="A37" s="44">
        <v>3920</v>
      </c>
      <c r="B37" s="45">
        <v>48</v>
      </c>
      <c r="C37" s="45">
        <v>2021</v>
      </c>
      <c r="D37" s="60" t="s">
        <v>1703</v>
      </c>
      <c r="E37" s="10" t="s">
        <v>315</v>
      </c>
      <c r="F37" s="45"/>
      <c r="G37" s="45"/>
      <c r="H37" s="45" t="s">
        <v>48</v>
      </c>
      <c r="I37" s="61" t="s">
        <v>140</v>
      </c>
      <c r="J37" s="70" t="s">
        <v>77</v>
      </c>
      <c r="K37" s="45" t="s">
        <v>251</v>
      </c>
      <c r="L37" s="45" t="s">
        <v>210</v>
      </c>
      <c r="M37" s="62" t="s">
        <v>1698</v>
      </c>
      <c r="N37" s="62" t="s">
        <v>1151</v>
      </c>
      <c r="O37" s="63">
        <v>2021</v>
      </c>
      <c r="P37" s="63"/>
      <c r="Q37" s="63"/>
      <c r="R37" s="64" t="s">
        <v>358</v>
      </c>
      <c r="S37" s="65" t="s">
        <v>1704</v>
      </c>
      <c r="T37" s="75">
        <v>44630</v>
      </c>
      <c r="U37" s="75" t="s">
        <v>444</v>
      </c>
      <c r="V37" s="63"/>
      <c r="W37" s="45" t="s">
        <v>1705</v>
      </c>
      <c r="X37" s="66">
        <v>1</v>
      </c>
      <c r="Y37" s="69" t="s">
        <v>318</v>
      </c>
      <c r="Z37" s="63"/>
      <c r="AA37" s="63">
        <v>10</v>
      </c>
      <c r="AB37" s="63">
        <v>2023</v>
      </c>
      <c r="AC37" s="68" t="s">
        <v>1701</v>
      </c>
      <c r="AD37" s="79">
        <f ca="1">TODAY()-TABLA3[[#This Row],[Fecha radicación informe]]</f>
        <v>914</v>
      </c>
      <c r="AE37" s="22" t="s">
        <v>758</v>
      </c>
      <c r="AF37" s="34" t="s">
        <v>1706</v>
      </c>
    </row>
    <row r="38" spans="1:32" ht="409.5" x14ac:dyDescent="0.25">
      <c r="A38" s="44">
        <v>3921</v>
      </c>
      <c r="B38" s="45">
        <v>49</v>
      </c>
      <c r="C38" s="45">
        <v>2021</v>
      </c>
      <c r="D38" s="60" t="s">
        <v>1707</v>
      </c>
      <c r="E38" s="10" t="s">
        <v>333</v>
      </c>
      <c r="F38" s="45"/>
      <c r="G38" s="45"/>
      <c r="H38" s="45" t="s">
        <v>120</v>
      </c>
      <c r="I38" s="61" t="s">
        <v>140</v>
      </c>
      <c r="J38" s="12" t="s">
        <v>188</v>
      </c>
      <c r="K38" s="45" t="s">
        <v>1708</v>
      </c>
      <c r="L38" s="45" t="s">
        <v>210</v>
      </c>
      <c r="M38" s="62" t="s">
        <v>1698</v>
      </c>
      <c r="N38" s="62" t="s">
        <v>1151</v>
      </c>
      <c r="O38" s="63">
        <v>2021</v>
      </c>
      <c r="P38" s="63"/>
      <c r="Q38" s="63"/>
      <c r="R38" s="64" t="s">
        <v>358</v>
      </c>
      <c r="S38" s="65" t="s">
        <v>1709</v>
      </c>
      <c r="T38" s="75">
        <v>44630</v>
      </c>
      <c r="U38" s="75" t="s">
        <v>444</v>
      </c>
      <c r="V38" s="63"/>
      <c r="W38" s="45" t="s">
        <v>1710</v>
      </c>
      <c r="X38" s="66">
        <v>1</v>
      </c>
      <c r="Y38" s="69" t="s">
        <v>318</v>
      </c>
      <c r="Z38" s="63"/>
      <c r="AA38" s="63">
        <v>8</v>
      </c>
      <c r="AB38" s="63">
        <v>2023</v>
      </c>
      <c r="AC38" s="68" t="s">
        <v>1701</v>
      </c>
      <c r="AD38" s="79">
        <f ca="1">TODAY()-TABLA3[[#This Row],[Fecha radicación informe]]</f>
        <v>914</v>
      </c>
      <c r="AE38" s="22" t="s">
        <v>758</v>
      </c>
      <c r="AF38" s="34" t="s">
        <v>1711</v>
      </c>
    </row>
    <row r="39" spans="1:32" ht="409.5" x14ac:dyDescent="0.25">
      <c r="A39" s="44">
        <v>3922</v>
      </c>
      <c r="B39" s="45">
        <v>50</v>
      </c>
      <c r="C39" s="45">
        <v>2021</v>
      </c>
      <c r="D39" s="60" t="s">
        <v>1712</v>
      </c>
      <c r="E39" s="10" t="s">
        <v>333</v>
      </c>
      <c r="F39" s="45"/>
      <c r="G39" s="45"/>
      <c r="H39" s="45" t="s">
        <v>48</v>
      </c>
      <c r="I39" s="61" t="s">
        <v>140</v>
      </c>
      <c r="J39" s="70" t="s">
        <v>77</v>
      </c>
      <c r="K39" s="45" t="s">
        <v>251</v>
      </c>
      <c r="L39" s="45" t="s">
        <v>210</v>
      </c>
      <c r="M39" s="62" t="s">
        <v>1698</v>
      </c>
      <c r="N39" s="62" t="s">
        <v>1151</v>
      </c>
      <c r="O39" s="63">
        <v>2021</v>
      </c>
      <c r="P39" s="63"/>
      <c r="Q39" s="63"/>
      <c r="R39" s="64" t="s">
        <v>358</v>
      </c>
      <c r="S39" s="65" t="s">
        <v>1713</v>
      </c>
      <c r="T39" s="75">
        <v>44630</v>
      </c>
      <c r="U39" s="75" t="s">
        <v>444</v>
      </c>
      <c r="V39" s="63"/>
      <c r="W39" s="45" t="s">
        <v>1714</v>
      </c>
      <c r="X39" s="66">
        <v>1</v>
      </c>
      <c r="Y39" s="69" t="s">
        <v>318</v>
      </c>
      <c r="Z39" s="63"/>
      <c r="AA39" s="63">
        <v>4</v>
      </c>
      <c r="AB39" s="63">
        <v>2023</v>
      </c>
      <c r="AC39" s="68" t="s">
        <v>1701</v>
      </c>
      <c r="AD39" s="79">
        <f ca="1">TODAY()-TABLA3[[#This Row],[Fecha radicación informe]]</f>
        <v>914</v>
      </c>
      <c r="AE39" s="22" t="s">
        <v>758</v>
      </c>
      <c r="AF39" s="34" t="s">
        <v>1715</v>
      </c>
    </row>
    <row r="40" spans="1:32" ht="409.5" x14ac:dyDescent="0.25">
      <c r="A40" s="44">
        <v>3923</v>
      </c>
      <c r="B40" s="45">
        <v>51</v>
      </c>
      <c r="C40" s="45">
        <v>2021</v>
      </c>
      <c r="D40" s="60" t="s">
        <v>1716</v>
      </c>
      <c r="E40" s="10" t="s">
        <v>315</v>
      </c>
      <c r="F40" s="45"/>
      <c r="G40" s="45"/>
      <c r="H40" s="45" t="s">
        <v>48</v>
      </c>
      <c r="I40" s="61" t="s">
        <v>140</v>
      </c>
      <c r="J40" s="70" t="s">
        <v>77</v>
      </c>
      <c r="K40" s="45" t="s">
        <v>251</v>
      </c>
      <c r="L40" s="45" t="s">
        <v>210</v>
      </c>
      <c r="M40" s="62" t="s">
        <v>1698</v>
      </c>
      <c r="N40" s="62" t="s">
        <v>1151</v>
      </c>
      <c r="O40" s="63">
        <v>2021</v>
      </c>
      <c r="P40" s="63"/>
      <c r="Q40" s="63"/>
      <c r="R40" s="64" t="s">
        <v>358</v>
      </c>
      <c r="S40" s="65" t="s">
        <v>1717</v>
      </c>
      <c r="T40" s="75">
        <v>44630</v>
      </c>
      <c r="U40" s="75" t="s">
        <v>444</v>
      </c>
      <c r="V40" s="63"/>
      <c r="W40" s="45" t="s">
        <v>1718</v>
      </c>
      <c r="X40" s="66">
        <v>1</v>
      </c>
      <c r="Y40" s="69" t="s">
        <v>318</v>
      </c>
      <c r="Z40" s="63"/>
      <c r="AA40" s="63">
        <v>10</v>
      </c>
      <c r="AB40" s="63">
        <v>2023</v>
      </c>
      <c r="AC40" s="68" t="s">
        <v>1701</v>
      </c>
      <c r="AD40" s="79">
        <f ca="1">TODAY()-TABLA3[[#This Row],[Fecha radicación informe]]</f>
        <v>914</v>
      </c>
      <c r="AE40" s="82" t="s">
        <v>758</v>
      </c>
      <c r="AF40" s="83" t="s">
        <v>1719</v>
      </c>
    </row>
    <row r="41" spans="1:32" ht="409.5" x14ac:dyDescent="0.25">
      <c r="A41" s="44">
        <v>3925</v>
      </c>
      <c r="B41" s="45">
        <v>2</v>
      </c>
      <c r="C41" s="45">
        <v>2022</v>
      </c>
      <c r="D41" s="60" t="s">
        <v>1728</v>
      </c>
      <c r="E41" s="10" t="s">
        <v>719</v>
      </c>
      <c r="F41" s="45"/>
      <c r="G41" s="45" t="s">
        <v>1729</v>
      </c>
      <c r="H41" s="45" t="s">
        <v>48</v>
      </c>
      <c r="I41" s="61" t="s">
        <v>140</v>
      </c>
      <c r="J41" s="70" t="s">
        <v>77</v>
      </c>
      <c r="K41" s="45" t="s">
        <v>251</v>
      </c>
      <c r="L41" s="45" t="s">
        <v>210</v>
      </c>
      <c r="M41" s="62" t="s">
        <v>1730</v>
      </c>
      <c r="N41" s="62" t="s">
        <v>802</v>
      </c>
      <c r="O41" s="63">
        <v>2022</v>
      </c>
      <c r="P41" s="63"/>
      <c r="Q41" s="63"/>
      <c r="R41" s="64" t="s">
        <v>358</v>
      </c>
      <c r="S41" s="65" t="s">
        <v>1731</v>
      </c>
      <c r="T41" s="75">
        <v>44815</v>
      </c>
      <c r="U41" s="75" t="s">
        <v>444</v>
      </c>
      <c r="V41" s="63"/>
      <c r="W41" s="45" t="s">
        <v>1732</v>
      </c>
      <c r="X41" s="66">
        <v>1</v>
      </c>
      <c r="Y41" s="69" t="s">
        <v>318</v>
      </c>
      <c r="Z41" s="63"/>
      <c r="AA41" s="63">
        <v>4</v>
      </c>
      <c r="AB41" s="63">
        <v>2023</v>
      </c>
      <c r="AC41" s="68">
        <v>44719</v>
      </c>
      <c r="AD41" s="79">
        <f ca="1">TODAY()-TABLA3[[#This Row],[Fecha radicación informe]]</f>
        <v>741</v>
      </c>
      <c r="AE41" s="22" t="s">
        <v>758</v>
      </c>
      <c r="AF41" s="29" t="s">
        <v>1733</v>
      </c>
    </row>
    <row r="42" spans="1:32" ht="409.5" x14ac:dyDescent="0.25">
      <c r="A42" s="44">
        <v>3926</v>
      </c>
      <c r="B42" s="45">
        <v>3</v>
      </c>
      <c r="C42" s="45">
        <v>2022</v>
      </c>
      <c r="D42" s="60" t="s">
        <v>1734</v>
      </c>
      <c r="E42" s="10" t="s">
        <v>719</v>
      </c>
      <c r="F42" s="45"/>
      <c r="G42" s="45" t="s">
        <v>1735</v>
      </c>
      <c r="H42" s="45" t="s">
        <v>85</v>
      </c>
      <c r="I42" s="61" t="s">
        <v>36</v>
      </c>
      <c r="J42" s="70" t="s">
        <v>77</v>
      </c>
      <c r="K42" s="45" t="s">
        <v>1736</v>
      </c>
      <c r="L42" s="45" t="s">
        <v>765</v>
      </c>
      <c r="M42" s="62" t="s">
        <v>1737</v>
      </c>
      <c r="N42" s="62" t="s">
        <v>971</v>
      </c>
      <c r="O42" s="63">
        <v>2022</v>
      </c>
      <c r="P42" s="63"/>
      <c r="Q42" s="63"/>
      <c r="R42" s="64" t="s">
        <v>358</v>
      </c>
      <c r="S42" s="65" t="s">
        <v>1738</v>
      </c>
      <c r="T42" s="75">
        <v>44813</v>
      </c>
      <c r="U42" s="75">
        <v>45107</v>
      </c>
      <c r="V42" s="63"/>
      <c r="W42" s="45" t="s">
        <v>1739</v>
      </c>
      <c r="X42" s="66">
        <v>1</v>
      </c>
      <c r="Y42" s="69" t="s">
        <v>318</v>
      </c>
      <c r="Z42" s="63"/>
      <c r="AA42" s="63">
        <v>10</v>
      </c>
      <c r="AB42" s="63">
        <v>2023</v>
      </c>
      <c r="AC42" s="68">
        <v>44778</v>
      </c>
      <c r="AD42" s="79">
        <f ca="1">TODAY()-TABLA3[[#This Row],[Fecha radicación informe]]</f>
        <v>682</v>
      </c>
      <c r="AE42" s="22" t="s">
        <v>58</v>
      </c>
      <c r="AF42" s="29" t="s">
        <v>1740</v>
      </c>
    </row>
    <row r="43" spans="1:32" ht="283.5" x14ac:dyDescent="0.25">
      <c r="A43" s="44">
        <v>3927</v>
      </c>
      <c r="B43" s="45">
        <v>4</v>
      </c>
      <c r="C43" s="45">
        <v>2022</v>
      </c>
      <c r="D43" s="60" t="s">
        <v>1741</v>
      </c>
      <c r="E43" s="10" t="s">
        <v>719</v>
      </c>
      <c r="F43" s="45"/>
      <c r="G43" s="45" t="s">
        <v>1742</v>
      </c>
      <c r="H43" s="45" t="s">
        <v>85</v>
      </c>
      <c r="I43" s="61" t="s">
        <v>170</v>
      </c>
      <c r="J43" s="70" t="s">
        <v>50</v>
      </c>
      <c r="K43" s="45" t="s">
        <v>1411</v>
      </c>
      <c r="L43" s="45" t="s">
        <v>210</v>
      </c>
      <c r="M43" s="62" t="s">
        <v>1743</v>
      </c>
      <c r="N43" s="62" t="s">
        <v>1031</v>
      </c>
      <c r="O43" s="63">
        <v>2022</v>
      </c>
      <c r="P43" s="63"/>
      <c r="Q43" s="63"/>
      <c r="R43" s="64" t="s">
        <v>42</v>
      </c>
      <c r="S43" s="65" t="s">
        <v>1744</v>
      </c>
      <c r="T43" s="75" t="s">
        <v>1745</v>
      </c>
      <c r="U43" s="75" t="s">
        <v>444</v>
      </c>
      <c r="V43" s="63"/>
      <c r="W43" s="45" t="s">
        <v>1746</v>
      </c>
      <c r="X43" s="66">
        <v>1</v>
      </c>
      <c r="Y43" s="69" t="s">
        <v>318</v>
      </c>
      <c r="Z43" s="63"/>
      <c r="AA43" s="63">
        <v>5</v>
      </c>
      <c r="AB43" s="63">
        <v>2023</v>
      </c>
      <c r="AC43" s="68" t="s">
        <v>1747</v>
      </c>
      <c r="AD43" s="79">
        <f ca="1">TODAY()-TABLA3[[#This Row],[Fecha radicación informe]]</f>
        <v>640</v>
      </c>
      <c r="AE43" s="87" t="s">
        <v>758</v>
      </c>
      <c r="AF43" s="88" t="s">
        <v>1748</v>
      </c>
    </row>
    <row r="44" spans="1:32" ht="409.5" x14ac:dyDescent="0.25">
      <c r="A44" s="44">
        <v>3933</v>
      </c>
      <c r="B44" s="45">
        <v>10</v>
      </c>
      <c r="C44" s="45">
        <v>2022</v>
      </c>
      <c r="D44" s="60" t="s">
        <v>1782</v>
      </c>
      <c r="E44" s="45" t="s">
        <v>333</v>
      </c>
      <c r="F44" s="45" t="s">
        <v>1783</v>
      </c>
      <c r="G44" s="45" t="s">
        <v>1784</v>
      </c>
      <c r="H44" s="45" t="s">
        <v>48</v>
      </c>
      <c r="I44" s="61" t="s">
        <v>308</v>
      </c>
      <c r="J44" s="70" t="s">
        <v>133</v>
      </c>
      <c r="K44" s="45" t="s">
        <v>927</v>
      </c>
      <c r="L44" s="45" t="s">
        <v>210</v>
      </c>
      <c r="M44" s="62" t="s">
        <v>1754</v>
      </c>
      <c r="N44" s="62" t="s">
        <v>1109</v>
      </c>
      <c r="O44" s="63">
        <v>2022</v>
      </c>
      <c r="P44" s="63"/>
      <c r="Q44" s="63"/>
      <c r="R44" s="64" t="s">
        <v>358</v>
      </c>
      <c r="S44" s="65" t="s">
        <v>1785</v>
      </c>
      <c r="T44" s="75" t="s">
        <v>1786</v>
      </c>
      <c r="U44" s="75" t="s">
        <v>1787</v>
      </c>
      <c r="V44" s="63"/>
      <c r="W44" s="45" t="s">
        <v>1788</v>
      </c>
      <c r="X44" s="66">
        <v>1</v>
      </c>
      <c r="Y44" s="69" t="s">
        <v>318</v>
      </c>
      <c r="Z44" s="63"/>
      <c r="AA44" s="63">
        <v>11</v>
      </c>
      <c r="AB44" s="63">
        <v>2023</v>
      </c>
      <c r="AC44" s="68">
        <v>44902</v>
      </c>
      <c r="AD44" s="79">
        <f ca="1">TODAY()-TABLA3[[#This Row],[Fecha radicación informe]]</f>
        <v>558</v>
      </c>
      <c r="AE44" s="87" t="s">
        <v>58</v>
      </c>
      <c r="AF44" s="88" t="s">
        <v>1789</v>
      </c>
    </row>
    <row r="45" spans="1:32" ht="409.5" x14ac:dyDescent="0.25">
      <c r="A45" s="44">
        <v>3937</v>
      </c>
      <c r="B45" s="45">
        <v>14</v>
      </c>
      <c r="C45" s="45">
        <v>2022</v>
      </c>
      <c r="D45" s="60" t="s">
        <v>1813</v>
      </c>
      <c r="E45" s="45" t="s">
        <v>333</v>
      </c>
      <c r="F45" s="45" t="s">
        <v>1814</v>
      </c>
      <c r="G45" s="45" t="s">
        <v>1815</v>
      </c>
      <c r="H45" s="45" t="s">
        <v>48</v>
      </c>
      <c r="I45" s="61" t="s">
        <v>140</v>
      </c>
      <c r="J45" s="70" t="s">
        <v>77</v>
      </c>
      <c r="K45" s="45" t="s">
        <v>1816</v>
      </c>
      <c r="L45" s="45" t="s">
        <v>210</v>
      </c>
      <c r="M45" s="62" t="s">
        <v>1754</v>
      </c>
      <c r="N45" s="62" t="s">
        <v>1109</v>
      </c>
      <c r="O45" s="63">
        <v>2022</v>
      </c>
      <c r="P45" s="63"/>
      <c r="Q45" s="63"/>
      <c r="R45" s="64" t="s">
        <v>358</v>
      </c>
      <c r="S45" s="65" t="s">
        <v>1817</v>
      </c>
      <c r="T45" s="75" t="s">
        <v>1786</v>
      </c>
      <c r="U45" s="75" t="s">
        <v>992</v>
      </c>
      <c r="V45" s="63"/>
      <c r="W45" s="45" t="s">
        <v>1818</v>
      </c>
      <c r="X45" s="66">
        <v>1</v>
      </c>
      <c r="Y45" s="69" t="s">
        <v>318</v>
      </c>
      <c r="Z45" s="63"/>
      <c r="AA45" s="63">
        <v>10</v>
      </c>
      <c r="AB45" s="63">
        <v>2023</v>
      </c>
      <c r="AC45" s="68" t="s">
        <v>1819</v>
      </c>
      <c r="AD45" s="79">
        <f ca="1">TODAY()-TABLA3[[#This Row],[Fecha radicación informe]]</f>
        <v>550</v>
      </c>
      <c r="AE45" s="87" t="s">
        <v>758</v>
      </c>
      <c r="AF45" s="88" t="s">
        <v>1820</v>
      </c>
    </row>
    <row r="46" spans="1:32" ht="409.5" x14ac:dyDescent="0.25">
      <c r="A46" s="44">
        <v>3938</v>
      </c>
      <c r="B46" s="45">
        <v>15</v>
      </c>
      <c r="C46" s="45">
        <v>2022</v>
      </c>
      <c r="D46" s="60" t="s">
        <v>1821</v>
      </c>
      <c r="E46" s="45" t="s">
        <v>333</v>
      </c>
      <c r="F46" s="45" t="s">
        <v>1814</v>
      </c>
      <c r="G46" s="45" t="s">
        <v>1815</v>
      </c>
      <c r="H46" s="45" t="s">
        <v>48</v>
      </c>
      <c r="I46" s="61" t="s">
        <v>140</v>
      </c>
      <c r="J46" s="70" t="s">
        <v>77</v>
      </c>
      <c r="K46" s="45" t="s">
        <v>251</v>
      </c>
      <c r="L46" s="45" t="s">
        <v>210</v>
      </c>
      <c r="M46" s="62" t="s">
        <v>1754</v>
      </c>
      <c r="N46" s="62" t="s">
        <v>1109</v>
      </c>
      <c r="O46" s="63">
        <v>2022</v>
      </c>
      <c r="P46" s="63"/>
      <c r="Q46" s="63"/>
      <c r="R46" s="64" t="s">
        <v>358</v>
      </c>
      <c r="S46" s="65" t="s">
        <v>1822</v>
      </c>
      <c r="T46" s="75" t="s">
        <v>1722</v>
      </c>
      <c r="U46" s="75" t="s">
        <v>1823</v>
      </c>
      <c r="V46" s="63"/>
      <c r="W46" s="45" t="s">
        <v>1824</v>
      </c>
      <c r="X46" s="66">
        <v>1</v>
      </c>
      <c r="Y46" s="69" t="s">
        <v>318</v>
      </c>
      <c r="Z46" s="63"/>
      <c r="AA46" s="63">
        <v>10</v>
      </c>
      <c r="AB46" s="63">
        <v>2023</v>
      </c>
      <c r="AC46" s="68" t="s">
        <v>1775</v>
      </c>
      <c r="AD46" s="79">
        <f ca="1">TODAY()-TABLA3[[#This Row],[Fecha radicación informe]]</f>
        <v>549</v>
      </c>
      <c r="AE46" s="87" t="s">
        <v>758</v>
      </c>
      <c r="AF46" s="88" t="s">
        <v>1825</v>
      </c>
    </row>
    <row r="47" spans="1:32" ht="409.5" x14ac:dyDescent="0.25">
      <c r="A47" s="44">
        <v>3939</v>
      </c>
      <c r="B47" s="45">
        <v>16</v>
      </c>
      <c r="C47" s="45">
        <v>2022</v>
      </c>
      <c r="D47" s="60" t="s">
        <v>1826</v>
      </c>
      <c r="E47" s="45" t="s">
        <v>333</v>
      </c>
      <c r="F47" s="45" t="s">
        <v>1827</v>
      </c>
      <c r="G47" s="45" t="s">
        <v>1815</v>
      </c>
      <c r="H47" s="45" t="s">
        <v>48</v>
      </c>
      <c r="I47" s="61" t="s">
        <v>140</v>
      </c>
      <c r="J47" s="70" t="s">
        <v>77</v>
      </c>
      <c r="K47" s="45" t="s">
        <v>251</v>
      </c>
      <c r="L47" s="45" t="s">
        <v>210</v>
      </c>
      <c r="M47" s="62" t="s">
        <v>1754</v>
      </c>
      <c r="N47" s="62" t="s">
        <v>1109</v>
      </c>
      <c r="O47" s="63">
        <v>2022</v>
      </c>
      <c r="P47" s="63"/>
      <c r="Q47" s="63"/>
      <c r="R47" s="64" t="s">
        <v>358</v>
      </c>
      <c r="S47" s="65" t="s">
        <v>1828</v>
      </c>
      <c r="T47" s="75" t="s">
        <v>1722</v>
      </c>
      <c r="U47" s="75" t="s">
        <v>1823</v>
      </c>
      <c r="V47" s="63"/>
      <c r="W47" s="45" t="s">
        <v>1829</v>
      </c>
      <c r="X47" s="66">
        <v>1</v>
      </c>
      <c r="Y47" s="69" t="s">
        <v>318</v>
      </c>
      <c r="Z47" s="63"/>
      <c r="AA47" s="63">
        <v>10</v>
      </c>
      <c r="AB47" s="63">
        <v>2023</v>
      </c>
      <c r="AC47" s="68" t="s">
        <v>1775</v>
      </c>
      <c r="AD47" s="79">
        <f ca="1">TODAY()-TABLA3[[#This Row],[Fecha radicación informe]]</f>
        <v>549</v>
      </c>
      <c r="AE47" s="87" t="s">
        <v>758</v>
      </c>
      <c r="AF47" s="88" t="s">
        <v>1830</v>
      </c>
    </row>
    <row r="48" spans="1:32" ht="409.5" x14ac:dyDescent="0.25">
      <c r="A48" s="44">
        <v>3940</v>
      </c>
      <c r="B48" s="45">
        <v>17</v>
      </c>
      <c r="C48" s="45">
        <v>2022</v>
      </c>
      <c r="D48" s="60" t="s">
        <v>1831</v>
      </c>
      <c r="E48" s="45" t="s">
        <v>1271</v>
      </c>
      <c r="F48" s="45" t="s">
        <v>1832</v>
      </c>
      <c r="G48" s="45" t="s">
        <v>1833</v>
      </c>
      <c r="H48" s="45" t="s">
        <v>48</v>
      </c>
      <c r="I48" s="61" t="s">
        <v>36</v>
      </c>
      <c r="J48" s="70" t="s">
        <v>37</v>
      </c>
      <c r="K48" s="45" t="s">
        <v>496</v>
      </c>
      <c r="L48" s="45" t="s">
        <v>39</v>
      </c>
      <c r="M48" s="62" t="s">
        <v>1754</v>
      </c>
      <c r="N48" s="62" t="s">
        <v>1109</v>
      </c>
      <c r="O48" s="63">
        <v>2022</v>
      </c>
      <c r="P48" s="63"/>
      <c r="Q48" s="63"/>
      <c r="R48" s="64" t="s">
        <v>358</v>
      </c>
      <c r="S48" s="65" t="s">
        <v>1834</v>
      </c>
      <c r="T48" s="75" t="s">
        <v>1835</v>
      </c>
      <c r="U48" s="75" t="s">
        <v>1263</v>
      </c>
      <c r="V48" s="63"/>
      <c r="W48" s="45" t="s">
        <v>1836</v>
      </c>
      <c r="X48" s="66">
        <v>1</v>
      </c>
      <c r="Y48" s="69" t="s">
        <v>318</v>
      </c>
      <c r="Z48" s="63"/>
      <c r="AA48" s="63">
        <v>5</v>
      </c>
      <c r="AB48" s="63">
        <v>2024</v>
      </c>
      <c r="AC48" s="68">
        <v>44902</v>
      </c>
      <c r="AD48" s="79">
        <f ca="1">TODAY()-TABLA3[[#This Row],[Fecha radicación informe]]</f>
        <v>558</v>
      </c>
      <c r="AE48" s="87" t="s">
        <v>46</v>
      </c>
      <c r="AF48" s="88" t="s">
        <v>1837</v>
      </c>
    </row>
    <row r="49" spans="1:32" ht="409.5" x14ac:dyDescent="0.25">
      <c r="A49" s="44">
        <v>3941</v>
      </c>
      <c r="B49" s="45">
        <v>18</v>
      </c>
      <c r="C49" s="45">
        <v>2022</v>
      </c>
      <c r="D49" s="60" t="s">
        <v>1838</v>
      </c>
      <c r="E49" s="45" t="s">
        <v>1271</v>
      </c>
      <c r="F49" s="45" t="s">
        <v>1832</v>
      </c>
      <c r="G49" s="45" t="s">
        <v>1839</v>
      </c>
      <c r="H49" s="45" t="s">
        <v>48</v>
      </c>
      <c r="I49" s="61" t="s">
        <v>36</v>
      </c>
      <c r="J49" s="70" t="s">
        <v>37</v>
      </c>
      <c r="K49" s="45" t="s">
        <v>496</v>
      </c>
      <c r="L49" s="45" t="s">
        <v>39</v>
      </c>
      <c r="M49" s="62" t="s">
        <v>1754</v>
      </c>
      <c r="N49" s="62" t="s">
        <v>1109</v>
      </c>
      <c r="O49" s="63">
        <v>2022</v>
      </c>
      <c r="P49" s="63"/>
      <c r="Q49" s="63"/>
      <c r="R49" s="64" t="s">
        <v>42</v>
      </c>
      <c r="S49" s="65" t="s">
        <v>1840</v>
      </c>
      <c r="T49" s="75" t="s">
        <v>1841</v>
      </c>
      <c r="U49" s="75" t="s">
        <v>1823</v>
      </c>
      <c r="V49" s="63"/>
      <c r="W49" s="45" t="s">
        <v>1842</v>
      </c>
      <c r="X49" s="66">
        <v>1</v>
      </c>
      <c r="Y49" s="69" t="s">
        <v>318</v>
      </c>
      <c r="Z49" s="63"/>
      <c r="AA49" s="63">
        <v>5</v>
      </c>
      <c r="AB49" s="63">
        <v>2024</v>
      </c>
      <c r="AC49" s="68">
        <v>44902</v>
      </c>
      <c r="AD49" s="79">
        <f ca="1">TODAY()-TABLA3[[#This Row],[Fecha radicación informe]]</f>
        <v>558</v>
      </c>
      <c r="AE49" s="87" t="s">
        <v>46</v>
      </c>
      <c r="AF49" s="88" t="s">
        <v>1843</v>
      </c>
    </row>
    <row r="50" spans="1:32" ht="409.5" x14ac:dyDescent="0.25">
      <c r="A50" s="44">
        <v>3942</v>
      </c>
      <c r="B50" s="45">
        <v>19</v>
      </c>
      <c r="C50" s="45">
        <v>2022</v>
      </c>
      <c r="D50" s="60" t="s">
        <v>1844</v>
      </c>
      <c r="E50" s="45" t="s">
        <v>1845</v>
      </c>
      <c r="F50" s="45" t="s">
        <v>1846</v>
      </c>
      <c r="G50" s="45" t="s">
        <v>1847</v>
      </c>
      <c r="H50" s="45" t="s">
        <v>301</v>
      </c>
      <c r="I50" s="61" t="s">
        <v>60</v>
      </c>
      <c r="J50" s="70" t="s">
        <v>61</v>
      </c>
      <c r="K50" s="45" t="s">
        <v>952</v>
      </c>
      <c r="L50" s="45" t="s">
        <v>527</v>
      </c>
      <c r="M50" s="62" t="s">
        <v>1793</v>
      </c>
      <c r="N50" s="62" t="s">
        <v>1151</v>
      </c>
      <c r="O50" s="63">
        <v>2022</v>
      </c>
      <c r="P50" s="63"/>
      <c r="Q50" s="63"/>
      <c r="R50" s="64" t="s">
        <v>436</v>
      </c>
      <c r="S50" s="65" t="s">
        <v>1848</v>
      </c>
      <c r="T50" s="75">
        <v>44988</v>
      </c>
      <c r="U50" s="75" t="s">
        <v>1768</v>
      </c>
      <c r="V50" s="63"/>
      <c r="W50" s="45" t="s">
        <v>1849</v>
      </c>
      <c r="X50" s="66">
        <v>1</v>
      </c>
      <c r="Y50" s="69" t="s">
        <v>318</v>
      </c>
      <c r="Z50" s="63"/>
      <c r="AA50" s="63">
        <v>6</v>
      </c>
      <c r="AB50" s="63">
        <v>2024</v>
      </c>
      <c r="AC50" s="68">
        <v>44909</v>
      </c>
      <c r="AD50" s="79">
        <f ca="1">TODAY()-TABLA3[[#This Row],[Fecha radicación informe]]</f>
        <v>551</v>
      </c>
      <c r="AE50" s="87" t="s">
        <v>46</v>
      </c>
      <c r="AF50" s="88" t="s">
        <v>1850</v>
      </c>
    </row>
    <row r="51" spans="1:32" ht="409.5" x14ac:dyDescent="0.25">
      <c r="A51" s="44">
        <v>3945</v>
      </c>
      <c r="B51" s="45">
        <v>22</v>
      </c>
      <c r="C51" s="45">
        <v>2022</v>
      </c>
      <c r="D51" s="60" t="s">
        <v>1861</v>
      </c>
      <c r="E51" s="45" t="s">
        <v>1750</v>
      </c>
      <c r="F51" s="45" t="s">
        <v>1862</v>
      </c>
      <c r="G51" s="45" t="s">
        <v>1863</v>
      </c>
      <c r="H51" s="45" t="s">
        <v>48</v>
      </c>
      <c r="I51" s="61" t="s">
        <v>36</v>
      </c>
      <c r="J51" s="70" t="s">
        <v>98</v>
      </c>
      <c r="K51" s="45" t="s">
        <v>1178</v>
      </c>
      <c r="L51" s="45" t="s">
        <v>39</v>
      </c>
      <c r="M51" s="62" t="s">
        <v>1793</v>
      </c>
      <c r="N51" s="62" t="s">
        <v>1151</v>
      </c>
      <c r="O51" s="63">
        <v>2022</v>
      </c>
      <c r="P51" s="63"/>
      <c r="Q51" s="63"/>
      <c r="R51" s="64" t="s">
        <v>42</v>
      </c>
      <c r="S51" s="65" t="s">
        <v>1864</v>
      </c>
      <c r="T51" s="75">
        <v>44965</v>
      </c>
      <c r="U51" s="75">
        <v>45171</v>
      </c>
      <c r="V51" s="63"/>
      <c r="W51" s="45" t="s">
        <v>1865</v>
      </c>
      <c r="X51" s="66">
        <v>1</v>
      </c>
      <c r="Y51" s="69" t="s">
        <v>318</v>
      </c>
      <c r="Z51" s="63"/>
      <c r="AA51" s="63">
        <v>2</v>
      </c>
      <c r="AB51" s="63">
        <v>2023</v>
      </c>
      <c r="AC51" s="68" t="s">
        <v>1819</v>
      </c>
      <c r="AD51" s="79">
        <f ca="1">TODAY()-TABLA3[[#This Row],[Fecha radicación informe]]</f>
        <v>550</v>
      </c>
      <c r="AE51" s="87" t="s">
        <v>46</v>
      </c>
      <c r="AF51" s="88" t="s">
        <v>1866</v>
      </c>
    </row>
    <row r="52" spans="1:32" ht="409.5" x14ac:dyDescent="0.25">
      <c r="A52" s="44">
        <v>3946</v>
      </c>
      <c r="B52" s="45">
        <v>1</v>
      </c>
      <c r="C52" s="45">
        <v>2023</v>
      </c>
      <c r="D52" s="60" t="s">
        <v>1867</v>
      </c>
      <c r="E52" s="45" t="s">
        <v>1852</v>
      </c>
      <c r="F52" s="45" t="s">
        <v>1868</v>
      </c>
      <c r="G52" s="45" t="s">
        <v>1869</v>
      </c>
      <c r="H52" s="45" t="s">
        <v>48</v>
      </c>
      <c r="I52" s="61" t="s">
        <v>132</v>
      </c>
      <c r="J52" s="70" t="s">
        <v>133</v>
      </c>
      <c r="K52" s="45" t="s">
        <v>865</v>
      </c>
      <c r="L52" s="45" t="s">
        <v>279</v>
      </c>
      <c r="M52" s="62" t="s">
        <v>1870</v>
      </c>
      <c r="N52" s="62" t="s">
        <v>1454</v>
      </c>
      <c r="O52" s="63">
        <v>2023</v>
      </c>
      <c r="P52" s="63"/>
      <c r="Q52" s="63"/>
      <c r="R52" s="64" t="s">
        <v>358</v>
      </c>
      <c r="S52" s="65" t="s">
        <v>1871</v>
      </c>
      <c r="T52" s="75" t="s">
        <v>1872</v>
      </c>
      <c r="U52" s="75" t="s">
        <v>1873</v>
      </c>
      <c r="V52" s="63"/>
      <c r="W52" s="45" t="s">
        <v>1874</v>
      </c>
      <c r="X52" s="66">
        <v>1</v>
      </c>
      <c r="Y52" s="69" t="s">
        <v>318</v>
      </c>
      <c r="Z52" s="63"/>
      <c r="AA52" s="63">
        <v>3</v>
      </c>
      <c r="AB52" s="63">
        <v>2024</v>
      </c>
      <c r="AC52" s="68">
        <v>45021</v>
      </c>
      <c r="AD52" s="79">
        <f ca="1">TODAY()-TABLA3[[#This Row],[Fecha radicación informe]]</f>
        <v>439</v>
      </c>
      <c r="AE52" s="87" t="s">
        <v>758</v>
      </c>
      <c r="AF52" s="88" t="s">
        <v>1875</v>
      </c>
    </row>
    <row r="53" spans="1:32" ht="409.5" x14ac:dyDescent="0.25">
      <c r="A53" s="44">
        <v>3947</v>
      </c>
      <c r="B53" s="45">
        <v>2</v>
      </c>
      <c r="C53" s="45">
        <v>2023</v>
      </c>
      <c r="D53" s="60" t="s">
        <v>1876</v>
      </c>
      <c r="E53" s="45" t="s">
        <v>1877</v>
      </c>
      <c r="F53" s="45" t="s">
        <v>1853</v>
      </c>
      <c r="G53" s="45" t="s">
        <v>1878</v>
      </c>
      <c r="H53" s="45" t="s">
        <v>48</v>
      </c>
      <c r="I53" s="61" t="s">
        <v>36</v>
      </c>
      <c r="J53" s="70" t="s">
        <v>37</v>
      </c>
      <c r="K53" s="45" t="s">
        <v>578</v>
      </c>
      <c r="L53" s="45" t="s">
        <v>100</v>
      </c>
      <c r="M53" s="62" t="s">
        <v>1879</v>
      </c>
      <c r="N53" s="62" t="s">
        <v>802</v>
      </c>
      <c r="O53" s="63">
        <v>2023</v>
      </c>
      <c r="P53" s="63"/>
      <c r="Q53" s="63"/>
      <c r="R53" s="64" t="s">
        <v>358</v>
      </c>
      <c r="S53" s="65" t="s">
        <v>1880</v>
      </c>
      <c r="T53" s="75">
        <v>45104</v>
      </c>
      <c r="U53" s="75">
        <v>45291</v>
      </c>
      <c r="V53" s="63"/>
      <c r="W53" s="45" t="s">
        <v>1881</v>
      </c>
      <c r="X53" s="66">
        <v>1</v>
      </c>
      <c r="Y53" s="69" t="s">
        <v>318</v>
      </c>
      <c r="Z53" s="63"/>
      <c r="AA53" s="63">
        <v>12</v>
      </c>
      <c r="AB53" s="63">
        <v>2023</v>
      </c>
      <c r="AC53" s="68" t="s">
        <v>1882</v>
      </c>
      <c r="AD53" s="79">
        <f ca="1">TODAY()-TABLA3[[#This Row],[Fecha radicación informe]]</f>
        <v>397</v>
      </c>
      <c r="AE53" s="87" t="s">
        <v>46</v>
      </c>
      <c r="AF53" s="88" t="s">
        <v>1883</v>
      </c>
    </row>
    <row r="54" spans="1:32" ht="217.5" customHeight="1" x14ac:dyDescent="0.25">
      <c r="A54" s="44">
        <v>3949</v>
      </c>
      <c r="B54" s="45">
        <v>4</v>
      </c>
      <c r="C54" s="45">
        <v>2023</v>
      </c>
      <c r="D54" s="60" t="s">
        <v>1894</v>
      </c>
      <c r="E54" s="45" t="s">
        <v>315</v>
      </c>
      <c r="F54" s="45" t="s">
        <v>1885</v>
      </c>
      <c r="G54" s="45" t="s">
        <v>1895</v>
      </c>
      <c r="H54" s="45" t="s">
        <v>120</v>
      </c>
      <c r="I54" s="61" t="s">
        <v>1887</v>
      </c>
      <c r="J54" s="70" t="s">
        <v>188</v>
      </c>
      <c r="K54" s="45" t="s">
        <v>1888</v>
      </c>
      <c r="L54" s="45" t="s">
        <v>123</v>
      </c>
      <c r="M54" s="62" t="s">
        <v>1879</v>
      </c>
      <c r="N54" s="62" t="s">
        <v>802</v>
      </c>
      <c r="O54" s="63">
        <v>2023</v>
      </c>
      <c r="P54" s="63"/>
      <c r="Q54" s="63"/>
      <c r="R54" s="64" t="s">
        <v>358</v>
      </c>
      <c r="S54" s="65" t="s">
        <v>1896</v>
      </c>
      <c r="T54" s="75">
        <v>45106</v>
      </c>
      <c r="U54" s="75">
        <v>45199</v>
      </c>
      <c r="V54" s="63"/>
      <c r="W54" s="45" t="s">
        <v>1897</v>
      </c>
      <c r="X54" s="66">
        <v>1</v>
      </c>
      <c r="Y54" s="69" t="s">
        <v>318</v>
      </c>
      <c r="Z54" s="63"/>
      <c r="AA54" s="63">
        <v>9</v>
      </c>
      <c r="AB54" s="63">
        <v>2023</v>
      </c>
      <c r="AC54" s="68" t="s">
        <v>1892</v>
      </c>
      <c r="AD54" s="79">
        <f ca="1">TODAY()-TABLA3[[#This Row],[Fecha radicación informe]]</f>
        <v>383</v>
      </c>
      <c r="AE54" s="87" t="s">
        <v>758</v>
      </c>
      <c r="AF54" s="88" t="s">
        <v>1898</v>
      </c>
    </row>
    <row r="55" spans="1:32" ht="409.5" x14ac:dyDescent="0.25">
      <c r="A55" s="44">
        <v>3950</v>
      </c>
      <c r="B55" s="45">
        <v>5</v>
      </c>
      <c r="C55" s="45">
        <v>2023</v>
      </c>
      <c r="D55" s="60" t="s">
        <v>1899</v>
      </c>
      <c r="E55" s="45" t="s">
        <v>333</v>
      </c>
      <c r="F55" s="45"/>
      <c r="G55" s="45" t="s">
        <v>1900</v>
      </c>
      <c r="H55" s="45" t="s">
        <v>48</v>
      </c>
      <c r="I55" s="61" t="s">
        <v>36</v>
      </c>
      <c r="J55" s="70" t="s">
        <v>98</v>
      </c>
      <c r="K55" s="45" t="s">
        <v>1252</v>
      </c>
      <c r="L55" s="45" t="s">
        <v>1107</v>
      </c>
      <c r="M55" s="62" t="s">
        <v>1901</v>
      </c>
      <c r="N55" s="62" t="s">
        <v>852</v>
      </c>
      <c r="O55" s="63">
        <v>2023</v>
      </c>
      <c r="P55" s="63"/>
      <c r="Q55" s="63"/>
      <c r="R55" s="64" t="s">
        <v>358</v>
      </c>
      <c r="S55" s="65" t="s">
        <v>1902</v>
      </c>
      <c r="T55" s="75">
        <v>45149</v>
      </c>
      <c r="U55" s="75" t="s">
        <v>1903</v>
      </c>
      <c r="V55" s="63"/>
      <c r="W55" s="45" t="s">
        <v>1904</v>
      </c>
      <c r="X55" s="66">
        <v>1</v>
      </c>
      <c r="Y55" s="69" t="s">
        <v>318</v>
      </c>
      <c r="Z55" s="63"/>
      <c r="AA55" s="63">
        <v>5</v>
      </c>
      <c r="AB55" s="63">
        <v>2024</v>
      </c>
      <c r="AC55" s="68" t="s">
        <v>1905</v>
      </c>
      <c r="AD55" s="79">
        <f ca="1">TODAY()-TABLA3[[#This Row],[Fecha radicación informe]]</f>
        <v>357</v>
      </c>
      <c r="AE55" s="87" t="s">
        <v>46</v>
      </c>
      <c r="AF55" s="88" t="s">
        <v>1906</v>
      </c>
    </row>
    <row r="56" spans="1:32" ht="409.5" x14ac:dyDescent="0.25">
      <c r="A56" s="44">
        <v>3951</v>
      </c>
      <c r="B56" s="45">
        <v>6</v>
      </c>
      <c r="C56" s="45">
        <v>2023</v>
      </c>
      <c r="D56" s="60" t="s">
        <v>1907</v>
      </c>
      <c r="E56" s="45" t="s">
        <v>333</v>
      </c>
      <c r="F56" s="45"/>
      <c r="G56" s="45" t="s">
        <v>1900</v>
      </c>
      <c r="H56" s="45" t="s">
        <v>48</v>
      </c>
      <c r="I56" s="61" t="s">
        <v>36</v>
      </c>
      <c r="J56" s="70" t="s">
        <v>98</v>
      </c>
      <c r="K56" s="45" t="s">
        <v>1252</v>
      </c>
      <c r="L56" s="45" t="s">
        <v>1107</v>
      </c>
      <c r="M56" s="62" t="s">
        <v>1901</v>
      </c>
      <c r="N56" s="62" t="s">
        <v>852</v>
      </c>
      <c r="O56" s="63">
        <v>2023</v>
      </c>
      <c r="P56" s="63"/>
      <c r="Q56" s="63"/>
      <c r="R56" s="64" t="s">
        <v>358</v>
      </c>
      <c r="S56" s="65" t="s">
        <v>1908</v>
      </c>
      <c r="T56" s="75">
        <v>45149</v>
      </c>
      <c r="U56" s="75" t="s">
        <v>992</v>
      </c>
      <c r="V56" s="63"/>
      <c r="W56" s="45" t="s">
        <v>1909</v>
      </c>
      <c r="X56" s="66">
        <v>1</v>
      </c>
      <c r="Y56" s="69" t="s">
        <v>318</v>
      </c>
      <c r="Z56" s="63"/>
      <c r="AA56" s="63">
        <v>5</v>
      </c>
      <c r="AB56" s="63">
        <v>2024</v>
      </c>
      <c r="AC56" s="68" t="s">
        <v>1905</v>
      </c>
      <c r="AD56" s="79">
        <f ca="1">TODAY()-TABLA3[[#This Row],[Fecha radicación informe]]</f>
        <v>357</v>
      </c>
      <c r="AE56" s="87" t="s">
        <v>46</v>
      </c>
      <c r="AF56" s="88" t="s">
        <v>1910</v>
      </c>
    </row>
    <row r="57" spans="1:32" ht="409.5" x14ac:dyDescent="0.25">
      <c r="A57" s="44">
        <v>3952</v>
      </c>
      <c r="B57" s="45">
        <v>7</v>
      </c>
      <c r="C57" s="45">
        <v>2023</v>
      </c>
      <c r="D57" s="60" t="s">
        <v>1911</v>
      </c>
      <c r="E57" s="45" t="s">
        <v>1912</v>
      </c>
      <c r="F57" s="45"/>
      <c r="G57" s="45" t="s">
        <v>1900</v>
      </c>
      <c r="H57" s="45" t="s">
        <v>35</v>
      </c>
      <c r="I57" s="61" t="s">
        <v>36</v>
      </c>
      <c r="J57" s="70" t="s">
        <v>98</v>
      </c>
      <c r="K57" s="45" t="s">
        <v>1252</v>
      </c>
      <c r="L57" s="45" t="s">
        <v>1107</v>
      </c>
      <c r="M57" s="62" t="s">
        <v>1901</v>
      </c>
      <c r="N57" s="62" t="s">
        <v>852</v>
      </c>
      <c r="O57" s="63">
        <v>2023</v>
      </c>
      <c r="P57" s="63"/>
      <c r="Q57" s="63"/>
      <c r="R57" s="64" t="s">
        <v>358</v>
      </c>
      <c r="S57" s="65" t="s">
        <v>1913</v>
      </c>
      <c r="T57" s="75">
        <v>45149</v>
      </c>
      <c r="U57" s="75" t="s">
        <v>992</v>
      </c>
      <c r="V57" s="63"/>
      <c r="W57" s="45" t="s">
        <v>1914</v>
      </c>
      <c r="X57" s="66">
        <v>1</v>
      </c>
      <c r="Y57" s="69" t="s">
        <v>318</v>
      </c>
      <c r="Z57" s="63"/>
      <c r="AA57" s="63">
        <v>5</v>
      </c>
      <c r="AB57" s="63">
        <v>2024</v>
      </c>
      <c r="AC57" s="68" t="s">
        <v>1905</v>
      </c>
      <c r="AD57" s="79">
        <f ca="1">TODAY()-TABLA3[[#This Row],[Fecha radicación informe]]</f>
        <v>357</v>
      </c>
      <c r="AE57" s="87" t="s">
        <v>46</v>
      </c>
      <c r="AF57" s="88" t="s">
        <v>1915</v>
      </c>
    </row>
    <row r="58" spans="1:32" ht="409.5" x14ac:dyDescent="0.25">
      <c r="A58" s="44">
        <v>3957</v>
      </c>
      <c r="B58" s="45">
        <v>12</v>
      </c>
      <c r="C58" s="45">
        <v>2023</v>
      </c>
      <c r="D58" s="60" t="s">
        <v>1937</v>
      </c>
      <c r="E58" s="45" t="s">
        <v>333</v>
      </c>
      <c r="F58" s="45"/>
      <c r="G58" s="45" t="s">
        <v>1930</v>
      </c>
      <c r="H58" s="45" t="s">
        <v>48</v>
      </c>
      <c r="I58" s="61" t="s">
        <v>140</v>
      </c>
      <c r="J58" s="70" t="s">
        <v>77</v>
      </c>
      <c r="K58" s="45" t="s">
        <v>251</v>
      </c>
      <c r="L58" s="45" t="s">
        <v>210</v>
      </c>
      <c r="M58" s="62" t="s">
        <v>1938</v>
      </c>
      <c r="N58" s="62" t="s">
        <v>1939</v>
      </c>
      <c r="O58" s="63">
        <v>2023</v>
      </c>
      <c r="P58" s="63"/>
      <c r="Q58" s="63"/>
      <c r="R58" s="64" t="s">
        <v>436</v>
      </c>
      <c r="S58" s="65" t="s">
        <v>1940</v>
      </c>
      <c r="T58" s="75">
        <v>45148</v>
      </c>
      <c r="U58" s="75" t="s">
        <v>1823</v>
      </c>
      <c r="V58" s="63"/>
      <c r="W58" s="45" t="s">
        <v>1941</v>
      </c>
      <c r="X58" s="66">
        <v>1</v>
      </c>
      <c r="Y58" s="69" t="s">
        <v>318</v>
      </c>
      <c r="Z58" s="63"/>
      <c r="AA58" s="63"/>
      <c r="AB58" s="63"/>
      <c r="AC58" s="68">
        <v>45114</v>
      </c>
      <c r="AD58" s="79">
        <f ca="1">TODAY()-TABLA3[[#This Row],[Fecha radicación informe]]</f>
        <v>346</v>
      </c>
      <c r="AE58" s="87" t="s">
        <v>758</v>
      </c>
      <c r="AF58" s="88" t="s">
        <v>1942</v>
      </c>
    </row>
    <row r="59" spans="1:32" ht="204.75" x14ac:dyDescent="0.25">
      <c r="A59" s="44">
        <v>3960</v>
      </c>
      <c r="B59" s="45">
        <v>15</v>
      </c>
      <c r="C59" s="45">
        <v>2023</v>
      </c>
      <c r="D59" s="60" t="s">
        <v>1953</v>
      </c>
      <c r="E59" s="45" t="s">
        <v>333</v>
      </c>
      <c r="F59" s="45"/>
      <c r="G59" s="45" t="s">
        <v>1930</v>
      </c>
      <c r="H59" s="45" t="s">
        <v>48</v>
      </c>
      <c r="I59" s="61" t="s">
        <v>140</v>
      </c>
      <c r="J59" s="70" t="s">
        <v>133</v>
      </c>
      <c r="K59" s="45" t="s">
        <v>481</v>
      </c>
      <c r="L59" s="45" t="s">
        <v>210</v>
      </c>
      <c r="M59" s="62" t="s">
        <v>1945</v>
      </c>
      <c r="N59" s="62" t="s">
        <v>1946</v>
      </c>
      <c r="O59" s="63">
        <v>2023</v>
      </c>
      <c r="P59" s="63"/>
      <c r="Q59" s="63"/>
      <c r="R59" s="64" t="s">
        <v>436</v>
      </c>
      <c r="S59" s="65" t="s">
        <v>1954</v>
      </c>
      <c r="T59" s="75" t="s">
        <v>1955</v>
      </c>
      <c r="U59" s="75" t="s">
        <v>1873</v>
      </c>
      <c r="V59" s="63"/>
      <c r="W59" s="45" t="s">
        <v>1956</v>
      </c>
      <c r="X59" s="66">
        <v>1</v>
      </c>
      <c r="Y59" s="69" t="s">
        <v>318</v>
      </c>
      <c r="Z59" s="63"/>
      <c r="AA59" s="63"/>
      <c r="AB59" s="63"/>
      <c r="AC59" s="68">
        <v>45114</v>
      </c>
      <c r="AD59" s="79">
        <f ca="1">TODAY()-TABLA3[[#This Row],[Fecha radicación informe]]</f>
        <v>346</v>
      </c>
      <c r="AE59" s="87" t="s">
        <v>758</v>
      </c>
      <c r="AF59" s="88" t="s">
        <v>1957</v>
      </c>
    </row>
    <row r="60" spans="1:32" ht="409.5" x14ac:dyDescent="0.25">
      <c r="A60" s="44">
        <v>3961</v>
      </c>
      <c r="B60" s="45">
        <v>16</v>
      </c>
      <c r="C60" s="45">
        <v>2023</v>
      </c>
      <c r="D60" s="60" t="s">
        <v>1958</v>
      </c>
      <c r="E60" s="45" t="s">
        <v>315</v>
      </c>
      <c r="F60" s="45"/>
      <c r="G60" s="45" t="s">
        <v>1930</v>
      </c>
      <c r="H60" s="45" t="s">
        <v>120</v>
      </c>
      <c r="I60" s="61" t="s">
        <v>140</v>
      </c>
      <c r="J60" s="70" t="s">
        <v>188</v>
      </c>
      <c r="K60" s="45" t="s">
        <v>1959</v>
      </c>
      <c r="L60" s="45" t="s">
        <v>210</v>
      </c>
      <c r="M60" s="62" t="s">
        <v>1945</v>
      </c>
      <c r="N60" s="62" t="s">
        <v>1946</v>
      </c>
      <c r="O60" s="63">
        <v>2023</v>
      </c>
      <c r="P60" s="63"/>
      <c r="Q60" s="63"/>
      <c r="R60" s="64" t="s">
        <v>436</v>
      </c>
      <c r="S60" s="65" t="s">
        <v>1934</v>
      </c>
      <c r="T60" s="75">
        <v>45148</v>
      </c>
      <c r="U60" s="75" t="s">
        <v>1823</v>
      </c>
      <c r="V60" s="63"/>
      <c r="W60" s="45" t="s">
        <v>1960</v>
      </c>
      <c r="X60" s="66">
        <v>1</v>
      </c>
      <c r="Y60" s="69" t="s">
        <v>318</v>
      </c>
      <c r="Z60" s="63"/>
      <c r="AA60" s="63">
        <v>9</v>
      </c>
      <c r="AB60" s="63">
        <v>2023</v>
      </c>
      <c r="AC60" s="68">
        <v>45114</v>
      </c>
      <c r="AD60" s="79">
        <f ca="1">TODAY()-TABLA3[[#This Row],[Fecha radicación informe]]</f>
        <v>346</v>
      </c>
      <c r="AE60" s="87" t="s">
        <v>758</v>
      </c>
      <c r="AF60" s="88" t="s">
        <v>1961</v>
      </c>
    </row>
    <row r="61" spans="1:32" ht="267.75" x14ac:dyDescent="0.25">
      <c r="A61" s="44">
        <v>3970</v>
      </c>
      <c r="B61" s="45">
        <v>25</v>
      </c>
      <c r="C61" s="45">
        <v>2023</v>
      </c>
      <c r="D61" s="60" t="s">
        <v>2006</v>
      </c>
      <c r="E61" s="45" t="s">
        <v>719</v>
      </c>
      <c r="F61" s="45"/>
      <c r="G61" s="45" t="s">
        <v>2007</v>
      </c>
      <c r="H61" s="45" t="s">
        <v>48</v>
      </c>
      <c r="I61" s="61" t="s">
        <v>308</v>
      </c>
      <c r="J61" s="70" t="s">
        <v>133</v>
      </c>
      <c r="K61" s="45" t="s">
        <v>927</v>
      </c>
      <c r="L61" s="45" t="s">
        <v>279</v>
      </c>
      <c r="M61" s="62" t="s">
        <v>2008</v>
      </c>
      <c r="N61" s="62" t="s">
        <v>1031</v>
      </c>
      <c r="O61" s="63">
        <v>2023</v>
      </c>
      <c r="P61" s="63"/>
      <c r="Q61" s="63"/>
      <c r="R61" s="64" t="s">
        <v>358</v>
      </c>
      <c r="S61" s="65" t="s">
        <v>2009</v>
      </c>
      <c r="T61" s="75" t="s">
        <v>2010</v>
      </c>
      <c r="U61" s="75" t="s">
        <v>2011</v>
      </c>
      <c r="V61" s="63"/>
      <c r="W61" s="45" t="s">
        <v>2012</v>
      </c>
      <c r="X61" s="66">
        <v>1</v>
      </c>
      <c r="Y61" s="69" t="s">
        <v>318</v>
      </c>
      <c r="Z61" s="63"/>
      <c r="AA61" s="63">
        <v>3</v>
      </c>
      <c r="AB61" s="63">
        <v>2024</v>
      </c>
      <c r="AC61" s="68" t="s">
        <v>2013</v>
      </c>
      <c r="AD61" s="79">
        <f ca="1">TODAY()-TABLA3[[#This Row],[Fecha radicación informe]]</f>
        <v>262</v>
      </c>
      <c r="AE61" s="87" t="s">
        <v>58</v>
      </c>
      <c r="AF61" s="88" t="s">
        <v>2014</v>
      </c>
    </row>
    <row r="62" spans="1:32" ht="409.5" x14ac:dyDescent="0.25">
      <c r="A62" s="44">
        <v>3972</v>
      </c>
      <c r="B62" s="45">
        <v>27</v>
      </c>
      <c r="C62" s="45">
        <v>2023</v>
      </c>
      <c r="D62" s="60" t="s">
        <v>2020</v>
      </c>
      <c r="E62" s="45" t="s">
        <v>333</v>
      </c>
      <c r="F62" s="45"/>
      <c r="G62" s="45" t="s">
        <v>2021</v>
      </c>
      <c r="H62" s="45" t="s">
        <v>48</v>
      </c>
      <c r="I62" s="61" t="s">
        <v>36</v>
      </c>
      <c r="J62" s="70" t="s">
        <v>98</v>
      </c>
      <c r="K62" s="45" t="s">
        <v>2022</v>
      </c>
      <c r="L62" s="45" t="s">
        <v>39</v>
      </c>
      <c r="M62" s="62" t="s">
        <v>2008</v>
      </c>
      <c r="N62" s="62" t="s">
        <v>1031</v>
      </c>
      <c r="O62" s="63">
        <v>2023</v>
      </c>
      <c r="P62" s="63"/>
      <c r="Q62" s="63"/>
      <c r="R62" s="64" t="s">
        <v>42</v>
      </c>
      <c r="S62" s="65" t="s">
        <v>2023</v>
      </c>
      <c r="T62" s="75">
        <v>45149</v>
      </c>
      <c r="U62" s="75" t="s">
        <v>2024</v>
      </c>
      <c r="V62" s="63"/>
      <c r="W62" s="45" t="s">
        <v>2025</v>
      </c>
      <c r="X62" s="66">
        <v>1</v>
      </c>
      <c r="Y62" s="69" t="s">
        <v>318</v>
      </c>
      <c r="Z62" s="63"/>
      <c r="AA62" s="63">
        <v>5</v>
      </c>
      <c r="AB62" s="63">
        <v>2024</v>
      </c>
      <c r="AC62" s="68">
        <v>45203</v>
      </c>
      <c r="AD62" s="79">
        <f ca="1">TODAY()-TABLA3[[#This Row],[Fecha radicación informe]]</f>
        <v>257</v>
      </c>
      <c r="AE62" s="87" t="s">
        <v>46</v>
      </c>
      <c r="AF62" s="88" t="s">
        <v>2026</v>
      </c>
    </row>
    <row r="63" spans="1:32" ht="409.5" x14ac:dyDescent="0.25">
      <c r="A63" s="44">
        <v>3973</v>
      </c>
      <c r="B63" s="45">
        <v>28</v>
      </c>
      <c r="C63" s="45">
        <v>2023</v>
      </c>
      <c r="D63" s="60" t="s">
        <v>2027</v>
      </c>
      <c r="E63" s="45" t="s">
        <v>333</v>
      </c>
      <c r="F63" s="45"/>
      <c r="G63" s="45" t="s">
        <v>2021</v>
      </c>
      <c r="H63" s="45" t="s">
        <v>35</v>
      </c>
      <c r="I63" s="61" t="s">
        <v>36</v>
      </c>
      <c r="J63" s="70" t="s">
        <v>98</v>
      </c>
      <c r="K63" s="45" t="s">
        <v>2022</v>
      </c>
      <c r="L63" s="45" t="s">
        <v>39</v>
      </c>
      <c r="M63" s="62" t="s">
        <v>2008</v>
      </c>
      <c r="N63" s="62" t="s">
        <v>1031</v>
      </c>
      <c r="O63" s="63">
        <v>2023</v>
      </c>
      <c r="P63" s="63"/>
      <c r="Q63" s="63"/>
      <c r="R63" s="64" t="s">
        <v>436</v>
      </c>
      <c r="S63" s="65" t="s">
        <v>2028</v>
      </c>
      <c r="T63" s="75">
        <v>45149</v>
      </c>
      <c r="U63" s="75" t="s">
        <v>2024</v>
      </c>
      <c r="V63" s="63"/>
      <c r="W63" s="45" t="s">
        <v>2029</v>
      </c>
      <c r="X63" s="66">
        <v>1</v>
      </c>
      <c r="Y63" s="69" t="s">
        <v>318</v>
      </c>
      <c r="Z63" s="63"/>
      <c r="AA63" s="63">
        <v>5</v>
      </c>
      <c r="AB63" s="63">
        <v>2024</v>
      </c>
      <c r="AC63" s="68">
        <v>45203</v>
      </c>
      <c r="AD63" s="79">
        <f ca="1">TODAY()-TABLA3[[#This Row],[Fecha radicación informe]]</f>
        <v>257</v>
      </c>
      <c r="AE63" s="87" t="s">
        <v>46</v>
      </c>
      <c r="AF63" s="88" t="s">
        <v>2030</v>
      </c>
    </row>
    <row r="64" spans="1:32" ht="409.5" x14ac:dyDescent="0.25">
      <c r="A64" s="44">
        <v>3974</v>
      </c>
      <c r="B64" s="45">
        <v>29</v>
      </c>
      <c r="C64" s="45">
        <v>2023</v>
      </c>
      <c r="D64" s="60" t="s">
        <v>2031</v>
      </c>
      <c r="E64" s="45" t="s">
        <v>333</v>
      </c>
      <c r="F64" s="45"/>
      <c r="G64" s="45" t="s">
        <v>2021</v>
      </c>
      <c r="H64" s="45" t="s">
        <v>48</v>
      </c>
      <c r="I64" s="61" t="s">
        <v>36</v>
      </c>
      <c r="J64" s="70" t="s">
        <v>98</v>
      </c>
      <c r="K64" s="45" t="s">
        <v>2022</v>
      </c>
      <c r="L64" s="45" t="s">
        <v>39</v>
      </c>
      <c r="M64" s="62" t="s">
        <v>2008</v>
      </c>
      <c r="N64" s="62" t="s">
        <v>1031</v>
      </c>
      <c r="O64" s="63">
        <v>2023</v>
      </c>
      <c r="P64" s="63"/>
      <c r="Q64" s="63"/>
      <c r="R64" s="64" t="s">
        <v>42</v>
      </c>
      <c r="S64" s="65" t="s">
        <v>2032</v>
      </c>
      <c r="T64" s="75">
        <v>45149</v>
      </c>
      <c r="U64" s="75" t="s">
        <v>1001</v>
      </c>
      <c r="V64" s="63"/>
      <c r="W64" s="45" t="s">
        <v>2033</v>
      </c>
      <c r="X64" s="66">
        <v>1</v>
      </c>
      <c r="Y64" s="69" t="s">
        <v>318</v>
      </c>
      <c r="Z64" s="63"/>
      <c r="AA64" s="63">
        <v>5</v>
      </c>
      <c r="AB64" s="63">
        <v>2024</v>
      </c>
      <c r="AC64" s="68">
        <v>45203</v>
      </c>
      <c r="AD64" s="79">
        <f ca="1">TODAY()-TABLA3[[#This Row],[Fecha radicación informe]]</f>
        <v>257</v>
      </c>
      <c r="AE64" s="87" t="s">
        <v>46</v>
      </c>
      <c r="AF64" s="88" t="s">
        <v>2034</v>
      </c>
    </row>
    <row r="65" spans="1:32" ht="409.5" x14ac:dyDescent="0.25">
      <c r="A65" s="44">
        <v>3979</v>
      </c>
      <c r="B65" s="45">
        <v>34</v>
      </c>
      <c r="C65" s="45">
        <v>2023</v>
      </c>
      <c r="D65" s="60" t="s">
        <v>2052</v>
      </c>
      <c r="E65" s="45" t="s">
        <v>719</v>
      </c>
      <c r="F65" s="45"/>
      <c r="G65" s="45" t="s">
        <v>2044</v>
      </c>
      <c r="H65" s="45" t="s">
        <v>48</v>
      </c>
      <c r="I65" s="61" t="s">
        <v>121</v>
      </c>
      <c r="J65" s="70" t="s">
        <v>133</v>
      </c>
      <c r="K65" s="45" t="s">
        <v>2053</v>
      </c>
      <c r="L65" s="45" t="s">
        <v>79</v>
      </c>
      <c r="M65" s="62" t="s">
        <v>2008</v>
      </c>
      <c r="N65" s="62" t="s">
        <v>1031</v>
      </c>
      <c r="O65" s="63">
        <v>2023</v>
      </c>
      <c r="P65" s="63"/>
      <c r="Q65" s="63"/>
      <c r="R65" s="64" t="s">
        <v>482</v>
      </c>
      <c r="S65" s="65" t="s">
        <v>2054</v>
      </c>
      <c r="T65" s="75">
        <v>45180</v>
      </c>
      <c r="U65" s="75" t="s">
        <v>992</v>
      </c>
      <c r="V65" s="63"/>
      <c r="W65" s="45" t="s">
        <v>2055</v>
      </c>
      <c r="X65" s="66">
        <v>1</v>
      </c>
      <c r="Y65" s="69" t="s">
        <v>318</v>
      </c>
      <c r="Z65" s="63"/>
      <c r="AA65" s="63">
        <v>12</v>
      </c>
      <c r="AB65" s="63">
        <v>2023</v>
      </c>
      <c r="AC65" s="68" t="s">
        <v>2048</v>
      </c>
      <c r="AD65" s="79">
        <f ca="1">TODAY()-TABLA3[[#This Row],[Fecha radicación informe]]</f>
        <v>264</v>
      </c>
      <c r="AE65" s="87" t="s">
        <v>58</v>
      </c>
      <c r="AF65" s="88" t="s">
        <v>2056</v>
      </c>
    </row>
    <row r="66" spans="1:32" ht="409.5" x14ac:dyDescent="0.25">
      <c r="A66" s="44">
        <v>3984</v>
      </c>
      <c r="B66" s="45">
        <v>39</v>
      </c>
      <c r="C66" s="45">
        <v>2023</v>
      </c>
      <c r="D66" s="60" t="s">
        <v>2079</v>
      </c>
      <c r="E66" s="45" t="s">
        <v>333</v>
      </c>
      <c r="F66" s="45"/>
      <c r="G66" s="45" t="s">
        <v>2073</v>
      </c>
      <c r="H66" s="45" t="s">
        <v>48</v>
      </c>
      <c r="I66" s="61" t="s">
        <v>140</v>
      </c>
      <c r="J66" s="70" t="s">
        <v>77</v>
      </c>
      <c r="K66" s="45" t="s">
        <v>2080</v>
      </c>
      <c r="L66" s="45" t="s">
        <v>210</v>
      </c>
      <c r="M66" s="62" t="s">
        <v>2076</v>
      </c>
      <c r="N66" s="62" t="s">
        <v>1046</v>
      </c>
      <c r="O66" s="63">
        <v>2023</v>
      </c>
      <c r="P66" s="63"/>
      <c r="Q66" s="63"/>
      <c r="R66" s="64" t="s">
        <v>358</v>
      </c>
      <c r="S66" s="65" t="s">
        <v>2081</v>
      </c>
      <c r="T66" s="75" t="s">
        <v>2082</v>
      </c>
      <c r="U66" s="75">
        <v>45289</v>
      </c>
      <c r="V66" s="63"/>
      <c r="W66" s="45" t="s">
        <v>2083</v>
      </c>
      <c r="X66" s="66">
        <v>1</v>
      </c>
      <c r="Y66" s="69" t="s">
        <v>318</v>
      </c>
      <c r="Z66" s="63"/>
      <c r="AA66" s="63"/>
      <c r="AB66" s="63"/>
      <c r="AC66" s="68">
        <v>45232</v>
      </c>
      <c r="AD66" s="79">
        <f ca="1">TODAY()-TABLA3[[#This Row],[Fecha radicación informe]]</f>
        <v>228</v>
      </c>
      <c r="AE66" s="87" t="s">
        <v>758</v>
      </c>
      <c r="AF66" s="88" t="s">
        <v>2084</v>
      </c>
    </row>
    <row r="67" spans="1:32" ht="346.5" x14ac:dyDescent="0.25">
      <c r="A67" s="44">
        <v>3988</v>
      </c>
      <c r="B67" s="45">
        <v>43</v>
      </c>
      <c r="C67" s="45">
        <v>2023</v>
      </c>
      <c r="D67" s="60" t="s">
        <v>2098</v>
      </c>
      <c r="E67" s="45" t="s">
        <v>1271</v>
      </c>
      <c r="F67" s="45"/>
      <c r="G67" s="45" t="s">
        <v>2099</v>
      </c>
      <c r="H67" s="45" t="s">
        <v>48</v>
      </c>
      <c r="I67" s="61" t="s">
        <v>36</v>
      </c>
      <c r="J67" s="70" t="s">
        <v>37</v>
      </c>
      <c r="K67" s="45" t="s">
        <v>2100</v>
      </c>
      <c r="L67" s="45" t="s">
        <v>39</v>
      </c>
      <c r="M67" s="62" t="s">
        <v>2101</v>
      </c>
      <c r="N67" s="62" t="s">
        <v>1151</v>
      </c>
      <c r="O67" s="63">
        <v>2023</v>
      </c>
      <c r="P67" s="63"/>
      <c r="Q67" s="63"/>
      <c r="R67" s="64" t="s">
        <v>42</v>
      </c>
      <c r="S67" s="65" t="s">
        <v>2102</v>
      </c>
      <c r="T67" s="75" t="s">
        <v>2103</v>
      </c>
      <c r="U67" s="75" t="s">
        <v>2104</v>
      </c>
      <c r="V67" s="63"/>
      <c r="W67" s="45" t="s">
        <v>2105</v>
      </c>
      <c r="X67" s="66">
        <v>1</v>
      </c>
      <c r="Y67" s="69" t="s">
        <v>318</v>
      </c>
      <c r="Z67" s="63"/>
      <c r="AA67" s="63">
        <v>6</v>
      </c>
      <c r="AB67" s="63">
        <v>2024</v>
      </c>
      <c r="AC67" s="68">
        <v>45272</v>
      </c>
      <c r="AD67" s="79">
        <f ca="1">TODAY()-TABLA3[[#This Row],[Fecha radicación informe]]</f>
        <v>188</v>
      </c>
      <c r="AE67" s="87" t="s">
        <v>46</v>
      </c>
      <c r="AF67" s="88" t="s">
        <v>2106</v>
      </c>
    </row>
    <row r="68" spans="1:32" ht="299.25" x14ac:dyDescent="0.25">
      <c r="A68" s="44">
        <v>3992</v>
      </c>
      <c r="B68" s="45">
        <v>47</v>
      </c>
      <c r="C68" s="45">
        <v>2023</v>
      </c>
      <c r="D68" s="60" t="s">
        <v>2119</v>
      </c>
      <c r="E68" s="45" t="s">
        <v>719</v>
      </c>
      <c r="F68" s="45"/>
      <c r="G68" s="45" t="s">
        <v>2120</v>
      </c>
      <c r="H68" s="45" t="s">
        <v>48</v>
      </c>
      <c r="I68" s="61" t="s">
        <v>132</v>
      </c>
      <c r="J68" s="70" t="s">
        <v>133</v>
      </c>
      <c r="K68" s="45" t="s">
        <v>865</v>
      </c>
      <c r="L68" s="45" t="s">
        <v>770</v>
      </c>
      <c r="M68" s="62" t="s">
        <v>2101</v>
      </c>
      <c r="N68" s="62" t="s">
        <v>1151</v>
      </c>
      <c r="O68" s="63">
        <v>2023</v>
      </c>
      <c r="P68" s="63"/>
      <c r="Q68" s="63"/>
      <c r="R68" s="64" t="s">
        <v>482</v>
      </c>
      <c r="S68" s="65" t="s">
        <v>2121</v>
      </c>
      <c r="T68" s="75">
        <v>45506</v>
      </c>
      <c r="U68" s="75" t="s">
        <v>381</v>
      </c>
      <c r="V68" s="63"/>
      <c r="W68" s="45" t="s">
        <v>2122</v>
      </c>
      <c r="X68" s="66">
        <v>1</v>
      </c>
      <c r="Y68" s="69" t="s">
        <v>318</v>
      </c>
      <c r="Z68" s="63"/>
      <c r="AA68" s="63">
        <v>3</v>
      </c>
      <c r="AB68" s="63">
        <v>2024</v>
      </c>
      <c r="AC68" s="68" t="s">
        <v>1801</v>
      </c>
      <c r="AD68" s="79">
        <f ca="1">TODAY()-TABLA3[[#This Row],[Fecha radicación informe]]</f>
        <v>172</v>
      </c>
      <c r="AE68" s="87" t="s">
        <v>758</v>
      </c>
      <c r="AF68" s="88" t="s">
        <v>2123</v>
      </c>
    </row>
    <row r="69" spans="1:32" ht="315" x14ac:dyDescent="0.25">
      <c r="A69" s="9">
        <v>4000</v>
      </c>
      <c r="B69" s="10">
        <v>55</v>
      </c>
      <c r="C69" s="45">
        <v>2023</v>
      </c>
      <c r="D69" s="59" t="s">
        <v>2151</v>
      </c>
      <c r="E69" s="10" t="s">
        <v>333</v>
      </c>
      <c r="F69" s="10"/>
      <c r="G69" s="10" t="s">
        <v>2152</v>
      </c>
      <c r="H69" s="10" t="s">
        <v>48</v>
      </c>
      <c r="I69" s="11" t="s">
        <v>36</v>
      </c>
      <c r="J69" s="12" t="s">
        <v>98</v>
      </c>
      <c r="K69" s="10" t="s">
        <v>2146</v>
      </c>
      <c r="L69" s="10" t="s">
        <v>1107</v>
      </c>
      <c r="M69" s="62" t="s">
        <v>2101</v>
      </c>
      <c r="N69" s="62" t="s">
        <v>1151</v>
      </c>
      <c r="O69" s="63">
        <v>2023</v>
      </c>
      <c r="P69" s="14"/>
      <c r="Q69" s="14"/>
      <c r="R69" s="15" t="s">
        <v>358</v>
      </c>
      <c r="S69" s="25" t="s">
        <v>2153</v>
      </c>
      <c r="T69" s="16" t="s">
        <v>2148</v>
      </c>
      <c r="U69" s="16" t="s">
        <v>1903</v>
      </c>
      <c r="V69" s="14"/>
      <c r="W69" s="10" t="s">
        <v>2154</v>
      </c>
      <c r="X69" s="18">
        <v>1</v>
      </c>
      <c r="Y69" s="19" t="s">
        <v>318</v>
      </c>
      <c r="Z69" s="14"/>
      <c r="AA69" s="14">
        <v>5</v>
      </c>
      <c r="AB69" s="14">
        <v>2024</v>
      </c>
      <c r="AC69" s="68" t="s">
        <v>2103</v>
      </c>
      <c r="AD69" s="79">
        <f ca="1">TODAY()-TABLA3[[#This Row],[Fecha radicación informe]]</f>
        <v>180</v>
      </c>
      <c r="AE69" s="89" t="s">
        <v>46</v>
      </c>
      <c r="AF69" s="88" t="s">
        <v>2155</v>
      </c>
    </row>
  </sheetData>
  <protectedRanges>
    <protectedRange password="CACD" sqref="V1:W1" name="Rango5_62_1"/>
  </protectedRanges>
  <dataConsolidate/>
  <conditionalFormatting sqref="X2:X69">
    <cfRule type="cellIs" dxfId="1759" priority="456" stopIfTrue="1" operator="between">
      <formula>81</formula>
      <formula>98</formula>
    </cfRule>
    <cfRule type="cellIs" dxfId="1758" priority="457" stopIfTrue="1" operator="between">
      <formula>0</formula>
      <formula>80</formula>
    </cfRule>
  </conditionalFormatting>
  <conditionalFormatting sqref="X2:X69">
    <cfRule type="cellIs" dxfId="1757" priority="1" operator="between">
      <formula>0.96</formula>
      <formula>1</formula>
    </cfRule>
    <cfRule type="cellIs" dxfId="1756" priority="2" operator="between">
      <formula>0.61</formula>
      <formula>0.95</formula>
    </cfRule>
    <cfRule type="cellIs" dxfId="1755" priority="3" operator="between">
      <formula>0</formula>
      <formula>0.6</formula>
    </cfRule>
    <cfRule type="cellIs" dxfId="1754" priority="4" stopIfTrue="1" operator="between">
      <formula>99</formula>
      <formula>100</formula>
    </cfRule>
  </conditionalFormatting>
  <conditionalFormatting sqref="Y7:Y68">
    <cfRule type="cellIs" dxfId="1753" priority="885" stopIfTrue="1" operator="equal">
      <formula>"Abierta con plan"</formula>
    </cfRule>
    <cfRule type="cellIs" dxfId="1752" priority="886" stopIfTrue="1" operator="equal">
      <formula>"Cerrada"</formula>
    </cfRule>
  </conditionalFormatting>
  <conditionalFormatting sqref="Y7:Y68 Y2:Y3">
    <cfRule type="cellIs" dxfId="1751" priority="881" stopIfTrue="1" operator="equal">
      <formula>"Abierta sin plan"</formula>
    </cfRule>
    <cfRule type="cellIs" dxfId="1750" priority="882" stopIfTrue="1" operator="equal">
      <formula>"Abierta con plan"</formula>
    </cfRule>
    <cfRule type="cellIs" dxfId="1749" priority="883" stopIfTrue="1" operator="equal">
      <formula>"Cerrada"</formula>
    </cfRule>
    <cfRule type="cellIs" dxfId="1748" priority="884" stopIfTrue="1" operator="equal">
      <formula>"Abierta sin plan"</formula>
    </cfRule>
  </conditionalFormatting>
  <conditionalFormatting sqref="Y7:Y68 Y2:Y3">
    <cfRule type="cellIs" dxfId="1747" priority="864" stopIfTrue="1" operator="equal">
      <formula>"Cerrada"</formula>
    </cfRule>
  </conditionalFormatting>
  <conditionalFormatting sqref="Y2:Y6">
    <cfRule type="cellIs" dxfId="1746" priority="841" stopIfTrue="1" operator="equal">
      <formula>"Abierta sin plan"</formula>
    </cfRule>
  </conditionalFormatting>
  <conditionalFormatting sqref="Y7:Y68 Y2:Y3">
    <cfRule type="cellIs" dxfId="1745" priority="863" stopIfTrue="1" operator="equal">
      <formula>"Abierta con plan"</formula>
    </cfRule>
  </conditionalFormatting>
  <conditionalFormatting sqref="Y4">
    <cfRule type="cellIs" dxfId="1744" priority="618" stopIfTrue="1" operator="equal">
      <formula>"Abierta con plan"</formula>
    </cfRule>
    <cfRule type="cellIs" dxfId="1743" priority="619" stopIfTrue="1" operator="equal">
      <formula>"Cerrada"</formula>
    </cfRule>
    <cfRule type="cellIs" dxfId="1742" priority="620" stopIfTrue="1" operator="equal">
      <formula>"Abierta con plan"</formula>
    </cfRule>
    <cfRule type="cellIs" dxfId="1741" priority="621" stopIfTrue="1" operator="equal">
      <formula>"Abierta sin plan"</formula>
    </cfRule>
    <cfRule type="cellIs" dxfId="1740" priority="622" stopIfTrue="1" operator="equal">
      <formula>"Abierta con plan"</formula>
    </cfRule>
    <cfRule type="cellIs" dxfId="1739" priority="623" stopIfTrue="1" operator="equal">
      <formula>"Cerrada"</formula>
    </cfRule>
  </conditionalFormatting>
  <conditionalFormatting sqref="Y4">
    <cfRule type="cellIs" dxfId="1738" priority="60" stopIfTrue="1" operator="equal">
      <formula>"Abierta sin plan"</formula>
    </cfRule>
    <cfRule type="cellIs" dxfId="1737" priority="61" stopIfTrue="1" operator="equal">
      <formula>"Abierta con plan"</formula>
    </cfRule>
    <cfRule type="cellIs" dxfId="1736" priority="62" stopIfTrue="1" operator="equal">
      <formula>"Cerrada"</formula>
    </cfRule>
    <cfRule type="cellIs" dxfId="1735" priority="63" stopIfTrue="1" operator="equal">
      <formula>"Abierta con plan"</formula>
    </cfRule>
    <cfRule type="cellIs" dxfId="1734" priority="64" stopIfTrue="1" operator="equal">
      <formula>"Abierta sin plan"</formula>
    </cfRule>
    <cfRule type="cellIs" dxfId="1733" priority="65" stopIfTrue="1" operator="equal">
      <formula>"Abierta con plan"</formula>
    </cfRule>
    <cfRule type="cellIs" dxfId="1732" priority="66" stopIfTrue="1" operator="equal">
      <formula>"Cerrada"</formula>
    </cfRule>
  </conditionalFormatting>
  <conditionalFormatting sqref="Y4">
    <cfRule type="cellIs" dxfId="1731" priority="67" stopIfTrue="1" operator="equal">
      <formula>"Abierta sin plan"</formula>
    </cfRule>
  </conditionalFormatting>
  <conditionalFormatting sqref="Y5">
    <cfRule type="cellIs" dxfId="1730" priority="297" stopIfTrue="1" operator="equal">
      <formula>"Abierta con plan"</formula>
    </cfRule>
    <cfRule type="cellIs" dxfId="1729" priority="298" stopIfTrue="1" operator="equal">
      <formula>"Cerrada"</formula>
    </cfRule>
    <cfRule type="cellIs" dxfId="1728" priority="299" stopIfTrue="1" operator="equal">
      <formula>"Abierta con plan"</formula>
    </cfRule>
    <cfRule type="cellIs" dxfId="1727" priority="300" stopIfTrue="1" operator="equal">
      <formula>"Abierta sin plan"</formula>
    </cfRule>
    <cfRule type="cellIs" dxfId="1726" priority="301" stopIfTrue="1" operator="equal">
      <formula>"Abierta con plan"</formula>
    </cfRule>
    <cfRule type="cellIs" dxfId="1725" priority="302" stopIfTrue="1" operator="equal">
      <formula>"Cerrada"</formula>
    </cfRule>
    <cfRule type="cellIs" dxfId="1724" priority="303" stopIfTrue="1" operator="equal">
      <formula>"Abierta sin plan"</formula>
    </cfRule>
    <cfRule type="cellIs" dxfId="1723" priority="304" stopIfTrue="1" operator="equal">
      <formula>"Abierta con plan"</formula>
    </cfRule>
    <cfRule type="cellIs" dxfId="1722" priority="305" stopIfTrue="1" operator="equal">
      <formula>"Cerrada"</formula>
    </cfRule>
    <cfRule type="cellIs" dxfId="1721" priority="306" stopIfTrue="1" operator="equal">
      <formula>"Abierta con plan"</formula>
    </cfRule>
    <cfRule type="cellIs" dxfId="1720" priority="307" stopIfTrue="1" operator="equal">
      <formula>"Abierta sin plan"</formula>
    </cfRule>
    <cfRule type="cellIs" dxfId="1719" priority="308" stopIfTrue="1" operator="equal">
      <formula>"Abierta con plan"</formula>
    </cfRule>
    <cfRule type="cellIs" dxfId="1718" priority="309" stopIfTrue="1" operator="equal">
      <formula>"Cerrada"</formula>
    </cfRule>
    <cfRule type="cellIs" dxfId="1717" priority="486" stopIfTrue="1" operator="equal">
      <formula>"Abierta con plan"</formula>
    </cfRule>
    <cfRule type="cellIs" dxfId="1716" priority="487" stopIfTrue="1" operator="equal">
      <formula>"Cerrada"</formula>
    </cfRule>
    <cfRule type="cellIs" dxfId="1715" priority="488" stopIfTrue="1" operator="equal">
      <formula>"Abierta con plan"</formula>
    </cfRule>
    <cfRule type="cellIs" dxfId="1714" priority="489" stopIfTrue="1" operator="equal">
      <formula>"Abierta sin plan"</formula>
    </cfRule>
    <cfRule type="cellIs" dxfId="1713" priority="490" stopIfTrue="1" operator="equal">
      <formula>"Abierta con plan"</formula>
    </cfRule>
    <cfRule type="cellIs" dxfId="1712" priority="491" stopIfTrue="1" operator="equal">
      <formula>"Cerrada"</formula>
    </cfRule>
    <cfRule type="cellIs" dxfId="1711" priority="492" stopIfTrue="1" operator="equal">
      <formula>"Abierta sin plan"</formula>
    </cfRule>
  </conditionalFormatting>
  <conditionalFormatting sqref="Y5:Y6">
    <cfRule type="cellIs" dxfId="1710" priority="296" stopIfTrue="1" operator="equal">
      <formula>"Abierta sin plan"</formula>
    </cfRule>
    <cfRule type="cellIs" dxfId="1709" priority="310" stopIfTrue="1" operator="equal">
      <formula>"Abierta sin plan"</formula>
    </cfRule>
    <cfRule type="cellIs" dxfId="1708" priority="311" stopIfTrue="1" operator="equal">
      <formula>"Abierta con plan"</formula>
    </cfRule>
    <cfRule type="cellIs" dxfId="1707" priority="312" stopIfTrue="1" operator="equal">
      <formula>"Cerrada"</formula>
    </cfRule>
    <cfRule type="cellIs" dxfId="1706" priority="313" stopIfTrue="1" operator="equal">
      <formula>"Abierta con plan"</formula>
    </cfRule>
    <cfRule type="cellIs" dxfId="1705" priority="314" stopIfTrue="1" operator="equal">
      <formula>"Abierta sin plan"</formula>
    </cfRule>
    <cfRule type="cellIs" dxfId="1704" priority="315" stopIfTrue="1" operator="equal">
      <formula>"Abierta con plan"</formula>
    </cfRule>
    <cfRule type="cellIs" dxfId="1703" priority="316" stopIfTrue="1" operator="equal">
      <formula>"Cerrada"</formula>
    </cfRule>
    <cfRule type="cellIs" dxfId="1702" priority="485" stopIfTrue="1" operator="equal">
      <formula>"Abierta sin plan"</formula>
    </cfRule>
  </conditionalFormatting>
  <conditionalFormatting sqref="Y6">
    <cfRule type="cellIs" dxfId="1701" priority="283" stopIfTrue="1" operator="equal">
      <formula>"Abierta con plan"</formula>
    </cfRule>
    <cfRule type="cellIs" dxfId="1700" priority="284" stopIfTrue="1" operator="equal">
      <formula>"Cerrada"</formula>
    </cfRule>
    <cfRule type="cellIs" dxfId="1699" priority="285" stopIfTrue="1" operator="equal">
      <formula>"Abierta con plan"</formula>
    </cfRule>
    <cfRule type="cellIs" dxfId="1698" priority="286" stopIfTrue="1" operator="equal">
      <formula>"Abierta sin plan"</formula>
    </cfRule>
    <cfRule type="cellIs" dxfId="1697" priority="287" stopIfTrue="1" operator="equal">
      <formula>"Abierta con plan"</formula>
    </cfRule>
    <cfRule type="cellIs" dxfId="1696" priority="288" stopIfTrue="1" operator="equal">
      <formula>"Cerrada"</formula>
    </cfRule>
    <cfRule type="cellIs" dxfId="1695" priority="289" stopIfTrue="1" operator="equal">
      <formula>"Abierta sin plan"</formula>
    </cfRule>
    <cfRule type="cellIs" dxfId="1694" priority="290" stopIfTrue="1" operator="equal">
      <formula>"Abierta con plan"</formula>
    </cfRule>
    <cfRule type="cellIs" dxfId="1693" priority="291" stopIfTrue="1" operator="equal">
      <formula>"Cerrada"</formula>
    </cfRule>
    <cfRule type="cellIs" dxfId="1692" priority="292" stopIfTrue="1" operator="equal">
      <formula>"Abierta con plan"</formula>
    </cfRule>
    <cfRule type="cellIs" dxfId="1691" priority="293" stopIfTrue="1" operator="equal">
      <formula>"Abierta sin plan"</formula>
    </cfRule>
    <cfRule type="cellIs" dxfId="1690" priority="294" stopIfTrue="1" operator="equal">
      <formula>"Abierta con plan"</formula>
    </cfRule>
    <cfRule type="cellIs" dxfId="1689" priority="295" stopIfTrue="1" operator="equal">
      <formula>"Cerrada"</formula>
    </cfRule>
    <cfRule type="cellIs" dxfId="1688" priority="479" stopIfTrue="1" operator="equal">
      <formula>"Abierta con plan"</formula>
    </cfRule>
    <cfRule type="cellIs" dxfId="1687" priority="480" stopIfTrue="1" operator="equal">
      <formula>"Cerrada"</formula>
    </cfRule>
    <cfRule type="cellIs" dxfId="1686" priority="481" stopIfTrue="1" operator="equal">
      <formula>"Abierta con plan"</formula>
    </cfRule>
    <cfRule type="cellIs" dxfId="1685" priority="482" stopIfTrue="1" operator="equal">
      <formula>"Abierta sin plan"</formula>
    </cfRule>
    <cfRule type="cellIs" dxfId="1684" priority="483" stopIfTrue="1" operator="equal">
      <formula>"Abierta con plan"</formula>
    </cfRule>
    <cfRule type="cellIs" dxfId="1683" priority="484" stopIfTrue="1" operator="equal">
      <formula>"Cerrada"</formula>
    </cfRule>
  </conditionalFormatting>
  <conditionalFormatting sqref="Y6">
    <cfRule type="cellIs" dxfId="1682" priority="478" stopIfTrue="1" operator="equal">
      <formula>"Abierta sin plan"</formula>
    </cfRule>
  </conditionalFormatting>
  <conditionalFormatting sqref="Y6">
    <cfRule type="cellIs" dxfId="1681" priority="282" stopIfTrue="1" operator="equal">
      <formula>"Abierta sin plan"</formula>
    </cfRule>
  </conditionalFormatting>
  <conditionalFormatting sqref="Y10">
    <cfRule type="cellIs" dxfId="1680" priority="54" stopIfTrue="1" operator="equal">
      <formula>"Abierta sin plan"</formula>
    </cfRule>
    <cfRule type="cellIs" dxfId="1679" priority="55" stopIfTrue="1" operator="equal">
      <formula>"Abierta con plan"</formula>
    </cfRule>
    <cfRule type="cellIs" dxfId="1678" priority="56" stopIfTrue="1" operator="equal">
      <formula>"Cerrada"</formula>
    </cfRule>
  </conditionalFormatting>
  <conditionalFormatting sqref="Y13">
    <cfRule type="cellIs" dxfId="1677" priority="51" stopIfTrue="1" operator="equal">
      <formula>"Abierta sin plan"</formula>
    </cfRule>
    <cfRule type="cellIs" dxfId="1676" priority="52" stopIfTrue="1" operator="equal">
      <formula>"Abierta con plan"</formula>
    </cfRule>
    <cfRule type="cellIs" dxfId="1675" priority="53" stopIfTrue="1" operator="equal">
      <formula>"Cerrada"</formula>
    </cfRule>
  </conditionalFormatting>
  <conditionalFormatting sqref="Y16">
    <cfRule type="cellIs" dxfId="1674" priority="48" stopIfTrue="1" operator="equal">
      <formula>"Abierta sin plan"</formula>
    </cfRule>
    <cfRule type="cellIs" dxfId="1673" priority="49" stopIfTrue="1" operator="equal">
      <formula>"Abierta con plan"</formula>
    </cfRule>
    <cfRule type="cellIs" dxfId="1672" priority="50" stopIfTrue="1" operator="equal">
      <formula>"Cerrada"</formula>
    </cfRule>
  </conditionalFormatting>
  <conditionalFormatting sqref="Y17:Y19">
    <cfRule type="cellIs" dxfId="1671" priority="45" stopIfTrue="1" operator="equal">
      <formula>"Abierta sin plan"</formula>
    </cfRule>
    <cfRule type="cellIs" dxfId="1670" priority="46" stopIfTrue="1" operator="equal">
      <formula>"Abierta con plan"</formula>
    </cfRule>
    <cfRule type="cellIs" dxfId="1669" priority="47" stopIfTrue="1" operator="equal">
      <formula>"Cerrada"</formula>
    </cfRule>
  </conditionalFormatting>
  <conditionalFormatting sqref="Y21">
    <cfRule type="cellIs" dxfId="1668" priority="39" stopIfTrue="1" operator="equal">
      <formula>"Abierta sin plan"</formula>
    </cfRule>
    <cfRule type="cellIs" dxfId="1667" priority="40" stopIfTrue="1" operator="equal">
      <formula>"Abierta con plan"</formula>
    </cfRule>
  </conditionalFormatting>
  <conditionalFormatting sqref="Y21">
    <cfRule type="cellIs" dxfId="1666" priority="41" stopIfTrue="1" operator="equal">
      <formula>"Cerrada"</formula>
    </cfRule>
  </conditionalFormatting>
  <conditionalFormatting sqref="Y23">
    <cfRule type="cellIs" dxfId="1665" priority="33" stopIfTrue="1" operator="equal">
      <formula>"Abierta sin plan"</formula>
    </cfRule>
    <cfRule type="cellIs" dxfId="1664" priority="34" stopIfTrue="1" operator="equal">
      <formula>"Abierta con plan"</formula>
    </cfRule>
    <cfRule type="cellIs" dxfId="1663" priority="35" stopIfTrue="1" operator="equal">
      <formula>"Cerrada"</formula>
    </cfRule>
  </conditionalFormatting>
  <conditionalFormatting sqref="Y26">
    <cfRule type="cellIs" dxfId="1662" priority="30" stopIfTrue="1" operator="equal">
      <formula>"Abierta sin plan"</formula>
    </cfRule>
    <cfRule type="cellIs" dxfId="1661" priority="31" stopIfTrue="1" operator="equal">
      <formula>"Abierta con plan"</formula>
    </cfRule>
    <cfRule type="cellIs" dxfId="1660" priority="32" stopIfTrue="1" operator="equal">
      <formula>"Cerrada"</formula>
    </cfRule>
  </conditionalFormatting>
  <conditionalFormatting sqref="Y27">
    <cfRule type="cellIs" dxfId="1659" priority="27" stopIfTrue="1" operator="equal">
      <formula>"Abierta sin plan"</formula>
    </cfRule>
    <cfRule type="cellIs" dxfId="1658" priority="28" stopIfTrue="1" operator="equal">
      <formula>"Abierta con plan"</formula>
    </cfRule>
    <cfRule type="cellIs" dxfId="1657" priority="29" stopIfTrue="1" operator="equal">
      <formula>"Cerrada"</formula>
    </cfRule>
  </conditionalFormatting>
  <conditionalFormatting sqref="Y30">
    <cfRule type="cellIs" dxfId="1656" priority="24" stopIfTrue="1" operator="equal">
      <formula>"Abierta sin plan"</formula>
    </cfRule>
    <cfRule type="cellIs" dxfId="1655" priority="25" stopIfTrue="1" operator="equal">
      <formula>"Abierta con plan"</formula>
    </cfRule>
    <cfRule type="cellIs" dxfId="1654" priority="26" stopIfTrue="1" operator="equal">
      <formula>"Cerrada"</formula>
    </cfRule>
  </conditionalFormatting>
  <conditionalFormatting sqref="Y35">
    <cfRule type="cellIs" dxfId="1653" priority="18" stopIfTrue="1" operator="equal">
      <formula>"Abierta sin plan"</formula>
    </cfRule>
    <cfRule type="cellIs" dxfId="1652" priority="19" stopIfTrue="1" operator="equal">
      <formula>"Abierta con plan"</formula>
    </cfRule>
    <cfRule type="cellIs" dxfId="1651" priority="20" stopIfTrue="1" operator="equal">
      <formula>"Cerrada"</formula>
    </cfRule>
  </conditionalFormatting>
  <conditionalFormatting sqref="Y69">
    <cfRule type="cellIs" dxfId="1650" priority="7" stopIfTrue="1" operator="equal">
      <formula>"Cerrada"</formula>
    </cfRule>
    <cfRule type="cellIs" dxfId="1649" priority="8" stopIfTrue="1" operator="equal">
      <formula>"Abierta con plan"</formula>
    </cfRule>
    <cfRule type="cellIs" dxfId="1648" priority="9" stopIfTrue="1" operator="equal">
      <formula>"Abierta sin plan"</formula>
    </cfRule>
    <cfRule type="cellIs" dxfId="1647" priority="10" stopIfTrue="1" operator="equal">
      <formula>"Abierta con plan"</formula>
    </cfRule>
    <cfRule type="cellIs" dxfId="1646" priority="11" stopIfTrue="1" operator="equal">
      <formula>"Cerrada"</formula>
    </cfRule>
    <cfRule type="cellIs" dxfId="1645" priority="12" stopIfTrue="1" operator="equal">
      <formula>"Abierta sin plan"</formula>
    </cfRule>
    <cfRule type="cellIs" dxfId="1644" priority="13" stopIfTrue="1" operator="equal">
      <formula>"Abierta con plan"</formula>
    </cfRule>
    <cfRule type="cellIs" dxfId="1643" priority="14" stopIfTrue="1" operator="equal">
      <formula>"Cerrada"</formula>
    </cfRule>
  </conditionalFormatting>
  <dataValidations count="5">
    <dataValidation type="list" allowBlank="1" showInputMessage="1" showErrorMessage="1" sqref="L9 L12 L2:L7" xr:uid="{41DAA0D9-D238-454D-933F-3B2847C0A282}">
      <formula1>AUDITOR</formula1>
    </dataValidation>
    <dataValidation type="list" allowBlank="1" showInputMessage="1" showErrorMessage="1" sqref="J9 J24 J26 J17 J28:J34 J38 J22 J20 J15 J11:J13 J2:J7" xr:uid="{C24A4499-576A-47BC-825F-0C29F47B38A8}">
      <formula1>vicepresidencias</formula1>
    </dataValidation>
    <dataValidation type="list" allowBlank="1" showInputMessage="1" showErrorMessage="1" sqref="H2:H7" xr:uid="{44F39859-FD19-4B5B-B1B5-774D399413C4}">
      <formula1>AREA</formula1>
    </dataValidation>
    <dataValidation type="list" allowBlank="1" showInputMessage="1" showErrorMessage="1" sqref="R2:R7" xr:uid="{311E0F37-6BA4-432D-A872-BDE9CF9FD9A9}">
      <formula1>accion2</formula1>
    </dataValidation>
    <dataValidation type="list" allowBlank="1" showInputMessage="1" showErrorMessage="1" sqref="I2:I7" xr:uid="{6E18E16E-4900-4611-AE44-C73D61CADC8F}">
      <formula1>PROCESO</formula1>
    </dataValidation>
  </dataValidations>
  <hyperlinks>
    <hyperlink ref="AF15" r:id="rId1" xr:uid="{E2F9E78E-D766-418F-B38C-F05006974B7C}"/>
    <hyperlink ref="AF24" r:id="rId2" xr:uid="{9E63F8A4-4AB9-4043-9308-A098F1DAA253}"/>
    <hyperlink ref="AF32" r:id="rId3" xr:uid="{DC8999C9-8B0B-4FED-94A0-27F4593B40BA}"/>
    <hyperlink ref="AF33" r:id="rId4" xr:uid="{F38D20FD-2E4E-4493-99AF-00B88CD65A75}"/>
    <hyperlink ref="AF34" r:id="rId5" xr:uid="{4511FFCE-1F3C-49F9-959B-9FAB8AD806A4}"/>
    <hyperlink ref="AF2" r:id="rId6" xr:uid="{57381EE3-C4B1-45F9-858D-815E9C699334}"/>
    <hyperlink ref="AF4" r:id="rId7" xr:uid="{E2807E87-B0E3-4067-B95C-39121D50A832}"/>
    <hyperlink ref="AF5" r:id="rId8" xr:uid="{0E61A266-96ED-4158-804C-ABEC8164F92A}"/>
    <hyperlink ref="AF6" r:id="rId9" xr:uid="{B8AB0CEA-E910-444B-BBA8-6CAAAB5F2EA3}"/>
    <hyperlink ref="AF7" r:id="rId10" xr:uid="{C0D375B9-B342-4DEB-82D8-D5C1762E2464}"/>
    <hyperlink ref="AF8" r:id="rId11" xr:uid="{7115CAAF-616C-4D70-8C4F-AD121A6161D1}"/>
    <hyperlink ref="AF11" r:id="rId12" xr:uid="{FE2ECD83-D60B-4CAB-868C-34E579EC7C4F}"/>
    <hyperlink ref="AF25" r:id="rId13" xr:uid="{55CF7C62-B09D-4557-BDEB-BF9EC96B375B}"/>
    <hyperlink ref="AF14" r:id="rId14" xr:uid="{F65BDCBB-686D-4B2E-A598-B04DDC700800}"/>
    <hyperlink ref="AF20" r:id="rId15" xr:uid="{CAC70535-AB7B-47FB-B4BD-0AACEFB4F54D}"/>
    <hyperlink ref="AF12" r:id="rId16" xr:uid="{E0B892D9-C647-4934-8E82-58FCC4745C6E}"/>
    <hyperlink ref="AF9" r:id="rId17" xr:uid="{BC5DDD14-F41A-4272-8A80-63AAD31519B0}"/>
    <hyperlink ref="AF22" r:id="rId18" xr:uid="{8F055FE8-38B6-4B5E-826B-1813C79FB33A}"/>
    <hyperlink ref="AF3" r:id="rId19" xr:uid="{38C14634-063A-42D1-AADB-4BCDD3418A0C}"/>
    <hyperlink ref="AF28" r:id="rId20" xr:uid="{BF9DD90C-17C2-4EBD-B2E7-6196436E6F75}"/>
    <hyperlink ref="AF29" r:id="rId21" xr:uid="{8F7BF7B6-7EDE-49F7-8F96-92E7737E6D65}"/>
    <hyperlink ref="AF36" r:id="rId22" xr:uid="{BEC0610F-4A30-4930-8DFC-A6C5B75A8F89}"/>
    <hyperlink ref="AF37" r:id="rId23" xr:uid="{B4CE603B-C54F-4250-907D-732B63CC2C08}"/>
    <hyperlink ref="AF38" r:id="rId24" xr:uid="{EE41E3E4-4874-4363-83BA-245F6401BE52}"/>
    <hyperlink ref="AF39" r:id="rId25" xr:uid="{81732098-7C75-47C0-8330-AB9905DC9697}"/>
    <hyperlink ref="AF40" r:id="rId26" xr:uid="{E939B93D-4A86-48C1-ACEC-C6EEB8BD6D98}"/>
    <hyperlink ref="AF31" r:id="rId27" xr:uid="{DA76ED12-F59A-401D-A415-DF29078F1538}"/>
    <hyperlink ref="AF10" r:id="rId28" xr:uid="{D2FC2EF0-FE96-4EAC-8273-55F7A7536BDB}"/>
    <hyperlink ref="AF13" r:id="rId29" xr:uid="{BF93B215-EEB5-490F-ACD0-7C87324BA788}"/>
    <hyperlink ref="AF26" r:id="rId30" xr:uid="{6B714B3C-0AEB-4114-B191-75E54843D545}"/>
    <hyperlink ref="AF30" r:id="rId31" xr:uid="{7EF6F464-5D24-4C93-B9EF-1553DB0B2486}"/>
    <hyperlink ref="AF16" r:id="rId32" xr:uid="{B0524CF5-25EA-421C-93F8-50A1A3B4EC0A}"/>
    <hyperlink ref="AF18" r:id="rId33" xr:uid="{E3C8C5F4-142F-4FD1-BD54-454EC60CBA6D}"/>
    <hyperlink ref="AF19" r:id="rId34" xr:uid="{F564A969-DD5B-49A0-BEC6-F0BB496BC7E1}"/>
    <hyperlink ref="AF21" r:id="rId35" xr:uid="{43B447E3-2AFC-4AAC-A282-9008B1706606}"/>
    <hyperlink ref="AF27" r:id="rId36" xr:uid="{878DA493-2397-48A8-B053-1D9546CEC19D}"/>
    <hyperlink ref="AF35" r:id="rId37" xr:uid="{5D39C72B-A1E2-4522-B85C-5166ECAC856A}"/>
    <hyperlink ref="AF41" r:id="rId38" xr:uid="{06942BEA-9DD0-4B14-995C-16E37A6BD729}"/>
    <hyperlink ref="AF42" r:id="rId39" xr:uid="{34C32AFC-A5E7-4917-AB31-FC1B42CE447C}"/>
    <hyperlink ref="AF17" r:id="rId40" xr:uid="{6D447127-63E4-4DC7-888F-A06D53718FAB}"/>
    <hyperlink ref="AF23" r:id="rId41" xr:uid="{2C8D705E-32A0-467C-8EDC-E30CA8215A72}"/>
    <hyperlink ref="AF51" r:id="rId42" xr:uid="{927574FE-036F-4AEB-9E11-A34AA80B8B44}"/>
    <hyperlink ref="AF50" r:id="rId43" xr:uid="{86AC6BBC-644F-49F8-9B24-42E6BF576395}"/>
    <hyperlink ref="AF48" r:id="rId44" xr:uid="{F0EBE640-2D37-4AB4-B680-B928801DA52C}"/>
    <hyperlink ref="AF49" r:id="rId45" xr:uid="{BCC09CD1-2D92-477D-85FD-280335F94D52}"/>
    <hyperlink ref="AF53" r:id="rId46" xr:uid="{D66CD75D-58A1-414D-B6E0-4E90BC8F4541}"/>
    <hyperlink ref="AF44" r:id="rId47" xr:uid="{4CF1B2EE-188F-4193-9719-8876B85B307F}"/>
    <hyperlink ref="AF52" r:id="rId48" xr:uid="{F3C07E45-F026-4F19-BF61-0BF9E7294D2C}"/>
    <hyperlink ref="AF54" r:id="rId49" xr:uid="{C35A4258-5F05-43BE-999B-17B27C34F892}"/>
    <hyperlink ref="AF43" r:id="rId50" xr:uid="{CB5737FE-225D-4809-B831-1148E8AC8B23}"/>
    <hyperlink ref="AF45" r:id="rId51" xr:uid="{545B46AC-589A-47C5-8055-833E6DB66C84}"/>
    <hyperlink ref="AF46" r:id="rId52" xr:uid="{AE0B356E-21A8-4351-A3D4-F7EA3842E716}"/>
    <hyperlink ref="AF47" r:id="rId53" xr:uid="{B79A6D4B-9E78-469A-BF51-F8D170C590DD}"/>
    <hyperlink ref="AF55" r:id="rId54" xr:uid="{D05FA62E-49A6-48E5-80BD-CE0E26D403E3}"/>
    <hyperlink ref="AF56" r:id="rId55" xr:uid="{005A1C89-4E47-4E34-9660-97A19BCECFAE}"/>
    <hyperlink ref="AF57" r:id="rId56" xr:uid="{E94B80E8-2BF6-4538-973D-8A4CC40070E4}"/>
    <hyperlink ref="AF58" r:id="rId57" xr:uid="{606B06C5-99D4-47FD-8380-864BFD6AB46E}"/>
    <hyperlink ref="AF59" r:id="rId58" xr:uid="{A3FC90DF-DB0F-440F-A183-3ACF242F7D0E}"/>
    <hyperlink ref="AF60" r:id="rId59" xr:uid="{00DC589A-26AF-456F-8E6F-958E33E5488B}"/>
    <hyperlink ref="AF62" r:id="rId60" xr:uid="{8CCD26D7-1A79-488B-B6B4-8DB15A4812AB}"/>
    <hyperlink ref="AF63" r:id="rId61" xr:uid="{6233A71E-76D2-4FDB-ACB9-AF3BB79E0018}"/>
    <hyperlink ref="AF64" r:id="rId62" xr:uid="{46E9116B-4A65-430E-893D-AADC514E4B75}"/>
    <hyperlink ref="AF69" r:id="rId63" xr:uid="{6F26A82C-BDFA-4071-8CEB-5584D452B661}"/>
    <hyperlink ref="AF67" r:id="rId64" xr:uid="{8D80E3CE-661C-4840-8DAE-874293375FC7}"/>
    <hyperlink ref="AF61" r:id="rId65" xr:uid="{17DE57F3-7CA1-4160-B924-997D72904869}"/>
    <hyperlink ref="AF65" r:id="rId66" xr:uid="{A527E4C7-7FA3-4003-9EEE-DB85E523E6C5}"/>
    <hyperlink ref="AF68" r:id="rId67" xr:uid="{AA4E6CD2-EE6E-4361-981B-2B12BDE15B35}"/>
    <hyperlink ref="AF66" r:id="rId68" xr:uid="{5619DED2-5400-48EE-AFB8-68D0B02A67B2}"/>
  </hyperlinks>
  <printOptions horizontalCentered="1" verticalCentered="1"/>
  <pageMargins left="0.51181102362204722" right="0.19685039370078741" top="1.7716535433070868" bottom="0.39370078740157483" header="0" footer="0"/>
  <pageSetup scale="28" orientation="landscape" r:id="rId69"/>
  <headerFooter alignWithMargins="0">
    <oddHeader>&amp;F</oddHeader>
    <oddFooter>Página &amp;P de &amp;N</oddFooter>
  </headerFooter>
  <legacyDrawing r:id="rId70"/>
  <tableParts count="1">
    <tablePart r:id="rId7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97608-AB98-4B25-96B9-72B640A4C466}">
  <sheetPr>
    <pageSetUpPr fitToPage="1"/>
  </sheetPr>
  <dimension ref="A1:AF348"/>
  <sheetViews>
    <sheetView showGridLines="0" zoomScale="70" zoomScaleNormal="70" workbookViewId="0">
      <pane xSplit="1" ySplit="1" topLeftCell="X347" activePane="bottomRight" state="frozen"/>
      <selection pane="topRight" activeCell="A190" sqref="A190"/>
      <selection pane="bottomLeft" activeCell="A190" sqref="A190"/>
      <selection pane="bottomRight" activeCell="Y1" sqref="Y1"/>
    </sheetView>
  </sheetViews>
  <sheetFormatPr baseColWidth="10" defaultColWidth="11.42578125" defaultRowHeight="15.75" x14ac:dyDescent="0.25"/>
  <cols>
    <col min="1" max="1" width="13" style="90" customWidth="1"/>
    <col min="2" max="2" width="11.42578125" style="91" customWidth="1"/>
    <col min="3" max="3" width="8" style="91" customWidth="1"/>
    <col min="4" max="4" width="49.42578125" style="92" customWidth="1"/>
    <col min="5" max="5" width="28" style="92" customWidth="1"/>
    <col min="6" max="6" width="28.42578125" style="92" customWidth="1"/>
    <col min="7" max="7" width="37.85546875" style="92" customWidth="1"/>
    <col min="8" max="8" width="18" style="92" customWidth="1"/>
    <col min="9" max="9" width="28.42578125" style="91" customWidth="1"/>
    <col min="10" max="10" width="15.85546875" style="93" customWidth="1"/>
    <col min="11" max="11" width="18.140625" style="93" customWidth="1"/>
    <col min="12" max="12" width="14.85546875" style="94"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93" customWidth="1"/>
    <col min="19" max="19" width="49.42578125" style="23" customWidth="1"/>
    <col min="20" max="20" width="13.140625" style="96" customWidth="1"/>
    <col min="21" max="21" width="13.42578125" style="96" customWidth="1"/>
    <col min="22" max="22" width="43.42578125" style="23" customWidth="1"/>
    <col min="23" max="23" width="131.42578125" style="91" customWidth="1"/>
    <col min="24" max="24" width="13.85546875" style="91" customWidth="1"/>
    <col min="25" max="25" width="17.140625" style="91" customWidth="1"/>
    <col min="26" max="26" width="56.42578125" style="23" customWidth="1"/>
    <col min="27" max="27" width="18.42578125" style="95" customWidth="1"/>
    <col min="28" max="29" width="16.42578125" style="95" customWidth="1"/>
    <col min="30" max="30" width="23.42578125" style="95" customWidth="1"/>
    <col min="31" max="31" width="25.85546875" style="95" customWidth="1"/>
    <col min="32" max="32" width="27" style="23" customWidth="1"/>
    <col min="33" max="16384" width="11.42578125" style="23"/>
  </cols>
  <sheetData>
    <row r="1" spans="1:32" s="8" customFormat="1" ht="70.5" customHeight="1" x14ac:dyDescent="0.25">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6" t="s">
        <v>28</v>
      </c>
      <c r="AD1" s="6" t="s">
        <v>29</v>
      </c>
      <c r="AE1" s="7" t="s">
        <v>30</v>
      </c>
      <c r="AF1" s="4" t="s">
        <v>31</v>
      </c>
    </row>
    <row r="2" spans="1:32" ht="366" customHeight="1" x14ac:dyDescent="0.25">
      <c r="A2" s="9">
        <v>1214</v>
      </c>
      <c r="B2" s="10" t="s">
        <v>32</v>
      </c>
      <c r="C2" s="10">
        <v>2013</v>
      </c>
      <c r="D2" s="10" t="s">
        <v>33</v>
      </c>
      <c r="E2" s="10" t="s">
        <v>34</v>
      </c>
      <c r="F2" s="10"/>
      <c r="G2" s="10"/>
      <c r="H2" s="10" t="s">
        <v>35</v>
      </c>
      <c r="I2" s="11" t="s">
        <v>36</v>
      </c>
      <c r="J2" s="12" t="s">
        <v>37</v>
      </c>
      <c r="K2" s="10" t="s">
        <v>38</v>
      </c>
      <c r="L2" s="10" t="s">
        <v>39</v>
      </c>
      <c r="M2" s="13" t="s">
        <v>40</v>
      </c>
      <c r="N2" s="13" t="s">
        <v>41</v>
      </c>
      <c r="O2" s="14">
        <v>2013</v>
      </c>
      <c r="P2" s="13"/>
      <c r="Q2" s="14"/>
      <c r="R2" s="15" t="s">
        <v>42</v>
      </c>
      <c r="S2" s="13" t="s">
        <v>43</v>
      </c>
      <c r="T2" s="16">
        <v>41583</v>
      </c>
      <c r="U2" s="16">
        <v>44135</v>
      </c>
      <c r="V2" s="15"/>
      <c r="W2" s="17" t="s">
        <v>44</v>
      </c>
      <c r="X2" s="18">
        <v>1</v>
      </c>
      <c r="Y2" s="19" t="s">
        <v>45</v>
      </c>
      <c r="Z2" s="13"/>
      <c r="AA2" s="14">
        <v>9</v>
      </c>
      <c r="AB2" s="14">
        <v>2020</v>
      </c>
      <c r="AC2" s="20"/>
      <c r="AD2" s="21"/>
      <c r="AE2" s="22" t="s">
        <v>46</v>
      </c>
      <c r="AF2" s="14"/>
    </row>
    <row r="3" spans="1:32" ht="174.75" customHeight="1" x14ac:dyDescent="0.25">
      <c r="A3" s="9">
        <v>2048</v>
      </c>
      <c r="B3" s="10">
        <v>1</v>
      </c>
      <c r="C3" s="10">
        <v>2014</v>
      </c>
      <c r="D3" s="10" t="s">
        <v>47</v>
      </c>
      <c r="E3" s="10" t="s">
        <v>34</v>
      </c>
      <c r="F3" s="10"/>
      <c r="G3" s="10"/>
      <c r="H3" s="10" t="s">
        <v>48</v>
      </c>
      <c r="I3" s="11" t="s">
        <v>49</v>
      </c>
      <c r="J3" s="12" t="s">
        <v>50</v>
      </c>
      <c r="K3" s="10" t="s">
        <v>51</v>
      </c>
      <c r="L3" s="14" t="s">
        <v>52</v>
      </c>
      <c r="M3" s="13" t="s">
        <v>53</v>
      </c>
      <c r="N3" s="13" t="s">
        <v>41</v>
      </c>
      <c r="O3" s="14">
        <v>2014</v>
      </c>
      <c r="P3" s="13"/>
      <c r="Q3" s="14"/>
      <c r="R3" s="15" t="s">
        <v>42</v>
      </c>
      <c r="S3" s="13" t="s">
        <v>54</v>
      </c>
      <c r="T3" s="16">
        <v>41698</v>
      </c>
      <c r="U3" s="16">
        <v>43528</v>
      </c>
      <c r="V3" s="10" t="s">
        <v>55</v>
      </c>
      <c r="W3" s="10" t="s">
        <v>56</v>
      </c>
      <c r="X3" s="24">
        <v>1</v>
      </c>
      <c r="Y3" s="19" t="s">
        <v>45</v>
      </c>
      <c r="Z3" s="13"/>
      <c r="AA3" s="14" t="s">
        <v>57</v>
      </c>
      <c r="AB3" s="14">
        <v>2019</v>
      </c>
      <c r="AC3" s="20"/>
      <c r="AD3" s="21"/>
      <c r="AE3" s="22" t="s">
        <v>58</v>
      </c>
      <c r="AF3" s="14"/>
    </row>
    <row r="4" spans="1:32" ht="312.75" customHeight="1" x14ac:dyDescent="0.25">
      <c r="A4" s="9">
        <v>2051</v>
      </c>
      <c r="B4" s="10">
        <v>4</v>
      </c>
      <c r="C4" s="10">
        <v>2014</v>
      </c>
      <c r="D4" s="10" t="s">
        <v>59</v>
      </c>
      <c r="E4" s="10" t="s">
        <v>34</v>
      </c>
      <c r="F4" s="10"/>
      <c r="G4" s="10"/>
      <c r="H4" s="10" t="s">
        <v>48</v>
      </c>
      <c r="I4" s="11" t="s">
        <v>60</v>
      </c>
      <c r="J4" s="12" t="s">
        <v>61</v>
      </c>
      <c r="K4" s="10" t="s">
        <v>62</v>
      </c>
      <c r="L4" s="14" t="s">
        <v>63</v>
      </c>
      <c r="M4" s="13" t="s">
        <v>53</v>
      </c>
      <c r="N4" s="13" t="s">
        <v>41</v>
      </c>
      <c r="O4" s="14">
        <v>2014</v>
      </c>
      <c r="P4" s="13"/>
      <c r="Q4" s="14"/>
      <c r="R4" s="15" t="s">
        <v>42</v>
      </c>
      <c r="S4" s="25" t="s">
        <v>64</v>
      </c>
      <c r="T4" s="16">
        <v>42488</v>
      </c>
      <c r="U4" s="16">
        <v>43738</v>
      </c>
      <c r="V4" s="10"/>
      <c r="W4" s="10" t="s">
        <v>65</v>
      </c>
      <c r="X4" s="18">
        <v>1</v>
      </c>
      <c r="Y4" s="19" t="s">
        <v>45</v>
      </c>
      <c r="Z4" s="13"/>
      <c r="AA4" s="14">
        <v>10</v>
      </c>
      <c r="AB4" s="14">
        <v>2019</v>
      </c>
      <c r="AC4" s="20"/>
      <c r="AD4" s="21"/>
      <c r="AE4" s="22" t="s">
        <v>58</v>
      </c>
      <c r="AF4" s="14"/>
    </row>
    <row r="5" spans="1:32" ht="123.75" customHeight="1" x14ac:dyDescent="0.25">
      <c r="A5" s="9">
        <v>2056</v>
      </c>
      <c r="B5" s="10">
        <v>9</v>
      </c>
      <c r="C5" s="10">
        <v>2014</v>
      </c>
      <c r="D5" s="10" t="s">
        <v>66</v>
      </c>
      <c r="E5" s="10" t="s">
        <v>34</v>
      </c>
      <c r="F5" s="10"/>
      <c r="G5" s="10"/>
      <c r="H5" s="10" t="s">
        <v>48</v>
      </c>
      <c r="I5" s="11" t="s">
        <v>60</v>
      </c>
      <c r="J5" s="12" t="s">
        <v>37</v>
      </c>
      <c r="K5" s="10" t="s">
        <v>67</v>
      </c>
      <c r="L5" s="14" t="s">
        <v>52</v>
      </c>
      <c r="M5" s="13" t="s">
        <v>53</v>
      </c>
      <c r="N5" s="13" t="s">
        <v>41</v>
      </c>
      <c r="O5" s="14">
        <v>2014</v>
      </c>
      <c r="P5" s="13"/>
      <c r="Q5" s="14"/>
      <c r="R5" s="15" t="s">
        <v>42</v>
      </c>
      <c r="S5" s="25" t="s">
        <v>68</v>
      </c>
      <c r="T5" s="16"/>
      <c r="U5" s="16">
        <v>43528</v>
      </c>
      <c r="V5" s="10" t="s">
        <v>69</v>
      </c>
      <c r="W5" s="14" t="s">
        <v>70</v>
      </c>
      <c r="X5" s="18">
        <v>1</v>
      </c>
      <c r="Y5" s="19" t="s">
        <v>45</v>
      </c>
      <c r="Z5" s="13"/>
      <c r="AA5" s="14" t="s">
        <v>57</v>
      </c>
      <c r="AB5" s="14">
        <v>2019</v>
      </c>
      <c r="AC5" s="20"/>
      <c r="AD5" s="21"/>
      <c r="AE5" s="22" t="s">
        <v>58</v>
      </c>
      <c r="AF5" s="14"/>
    </row>
    <row r="6" spans="1:32" ht="158.25" customHeight="1" x14ac:dyDescent="0.25">
      <c r="A6" s="9">
        <v>2058</v>
      </c>
      <c r="B6" s="10">
        <v>11</v>
      </c>
      <c r="C6" s="10">
        <v>2014</v>
      </c>
      <c r="D6" s="10" t="s">
        <v>71</v>
      </c>
      <c r="E6" s="10" t="s">
        <v>34</v>
      </c>
      <c r="F6" s="10"/>
      <c r="G6" s="10"/>
      <c r="H6" s="10" t="s">
        <v>48</v>
      </c>
      <c r="I6" s="11" t="s">
        <v>60</v>
      </c>
      <c r="J6" s="12" t="s">
        <v>50</v>
      </c>
      <c r="K6" s="10" t="s">
        <v>51</v>
      </c>
      <c r="L6" s="14" t="s">
        <v>63</v>
      </c>
      <c r="M6" s="13" t="s">
        <v>53</v>
      </c>
      <c r="N6" s="13" t="s">
        <v>41</v>
      </c>
      <c r="O6" s="14">
        <v>2014</v>
      </c>
      <c r="P6" s="13"/>
      <c r="Q6" s="14"/>
      <c r="R6" s="15" t="s">
        <v>42</v>
      </c>
      <c r="S6" s="25" t="s">
        <v>72</v>
      </c>
      <c r="T6" s="16"/>
      <c r="U6" s="16">
        <v>43769</v>
      </c>
      <c r="V6" s="10" t="s">
        <v>73</v>
      </c>
      <c r="W6" s="10" t="s">
        <v>74</v>
      </c>
      <c r="X6" s="18">
        <v>1</v>
      </c>
      <c r="Y6" s="19" t="s">
        <v>45</v>
      </c>
      <c r="Z6" s="13"/>
      <c r="AA6" s="14">
        <v>11</v>
      </c>
      <c r="AB6" s="14">
        <v>2019</v>
      </c>
      <c r="AC6" s="20"/>
      <c r="AD6" s="21"/>
      <c r="AE6" s="22" t="s">
        <v>58</v>
      </c>
      <c r="AF6" s="14"/>
    </row>
    <row r="7" spans="1:32" ht="202.5" customHeight="1" x14ac:dyDescent="0.25">
      <c r="A7" s="9">
        <v>2391</v>
      </c>
      <c r="B7" s="10">
        <v>344</v>
      </c>
      <c r="C7" s="10">
        <v>2014</v>
      </c>
      <c r="D7" s="10" t="s">
        <v>75</v>
      </c>
      <c r="E7" s="10" t="s">
        <v>34</v>
      </c>
      <c r="F7" s="10"/>
      <c r="G7" s="10"/>
      <c r="H7" s="10" t="s">
        <v>48</v>
      </c>
      <c r="I7" s="11" t="s">
        <v>76</v>
      </c>
      <c r="J7" s="12" t="s">
        <v>77</v>
      </c>
      <c r="K7" s="10" t="s">
        <v>78</v>
      </c>
      <c r="L7" s="10" t="s">
        <v>79</v>
      </c>
      <c r="M7" s="13" t="s">
        <v>80</v>
      </c>
      <c r="N7" s="13" t="s">
        <v>81</v>
      </c>
      <c r="O7" s="14">
        <v>2014</v>
      </c>
      <c r="P7" s="13"/>
      <c r="Q7" s="14"/>
      <c r="R7" s="15" t="s">
        <v>42</v>
      </c>
      <c r="S7" s="26" t="s">
        <v>82</v>
      </c>
      <c r="T7" s="16">
        <v>41791</v>
      </c>
      <c r="U7" s="16">
        <v>43830</v>
      </c>
      <c r="V7" s="13" t="s">
        <v>82</v>
      </c>
      <c r="W7" s="10" t="s">
        <v>83</v>
      </c>
      <c r="X7" s="18">
        <v>1</v>
      </c>
      <c r="Y7" s="19" t="s">
        <v>45</v>
      </c>
      <c r="Z7" s="13"/>
      <c r="AA7" s="14">
        <v>2</v>
      </c>
      <c r="AB7" s="14">
        <v>2020</v>
      </c>
      <c r="AC7" s="20"/>
      <c r="AD7" s="21"/>
      <c r="AE7" s="22" t="s">
        <v>58</v>
      </c>
      <c r="AF7" s="14"/>
    </row>
    <row r="8" spans="1:32" ht="111.75" customHeight="1" x14ac:dyDescent="0.25">
      <c r="A8" s="9">
        <v>2560</v>
      </c>
      <c r="B8" s="10">
        <v>513</v>
      </c>
      <c r="C8" s="10">
        <v>2014</v>
      </c>
      <c r="D8" s="10" t="s">
        <v>84</v>
      </c>
      <c r="E8" s="10" t="s">
        <v>34</v>
      </c>
      <c r="F8" s="10"/>
      <c r="G8" s="10"/>
      <c r="H8" s="10" t="s">
        <v>85</v>
      </c>
      <c r="I8" s="11" t="s">
        <v>49</v>
      </c>
      <c r="J8" s="12" t="s">
        <v>50</v>
      </c>
      <c r="K8" s="10" t="s">
        <v>86</v>
      </c>
      <c r="L8" s="14" t="s">
        <v>52</v>
      </c>
      <c r="M8" s="13" t="s">
        <v>87</v>
      </c>
      <c r="N8" s="13" t="s">
        <v>88</v>
      </c>
      <c r="O8" s="14">
        <v>2014</v>
      </c>
      <c r="P8" s="13"/>
      <c r="Q8" s="14"/>
      <c r="R8" s="15" t="s">
        <v>42</v>
      </c>
      <c r="S8" s="13" t="s">
        <v>89</v>
      </c>
      <c r="T8" s="16"/>
      <c r="U8" s="16">
        <v>43528</v>
      </c>
      <c r="V8" s="10" t="s">
        <v>90</v>
      </c>
      <c r="W8" s="14" t="s">
        <v>91</v>
      </c>
      <c r="X8" s="27">
        <v>1</v>
      </c>
      <c r="Y8" s="19" t="s">
        <v>45</v>
      </c>
      <c r="Z8" s="13"/>
      <c r="AA8" s="14" t="s">
        <v>57</v>
      </c>
      <c r="AB8" s="14">
        <v>2019</v>
      </c>
      <c r="AC8" s="20"/>
      <c r="AD8" s="21"/>
      <c r="AE8" s="22" t="s">
        <v>58</v>
      </c>
      <c r="AF8" s="14"/>
    </row>
    <row r="9" spans="1:32" ht="111.75" customHeight="1" x14ac:dyDescent="0.25">
      <c r="A9" s="9">
        <v>2563</v>
      </c>
      <c r="B9" s="10">
        <v>516</v>
      </c>
      <c r="C9" s="10">
        <v>2014</v>
      </c>
      <c r="D9" s="10" t="s">
        <v>92</v>
      </c>
      <c r="E9" s="10" t="s">
        <v>34</v>
      </c>
      <c r="F9" s="10"/>
      <c r="G9" s="10"/>
      <c r="H9" s="10" t="s">
        <v>48</v>
      </c>
      <c r="I9" s="11" t="s">
        <v>60</v>
      </c>
      <c r="J9" s="12" t="s">
        <v>61</v>
      </c>
      <c r="K9" s="10" t="s">
        <v>62</v>
      </c>
      <c r="L9" s="14" t="s">
        <v>63</v>
      </c>
      <c r="M9" s="13" t="s">
        <v>87</v>
      </c>
      <c r="N9" s="13" t="s">
        <v>88</v>
      </c>
      <c r="O9" s="14">
        <v>2014</v>
      </c>
      <c r="P9" s="13"/>
      <c r="Q9" s="14"/>
      <c r="R9" s="15" t="s">
        <v>42</v>
      </c>
      <c r="S9" s="25" t="s">
        <v>93</v>
      </c>
      <c r="T9" s="16">
        <v>42488</v>
      </c>
      <c r="U9" s="16">
        <v>43738</v>
      </c>
      <c r="V9" s="10" t="s">
        <v>94</v>
      </c>
      <c r="W9" s="10" t="s">
        <v>95</v>
      </c>
      <c r="X9" s="18">
        <v>1</v>
      </c>
      <c r="Y9" s="19" t="s">
        <v>45</v>
      </c>
      <c r="Z9" s="13"/>
      <c r="AA9" s="14">
        <v>10</v>
      </c>
      <c r="AB9" s="14">
        <v>2019</v>
      </c>
      <c r="AC9" s="20"/>
      <c r="AD9" s="21"/>
      <c r="AE9" s="22" t="s">
        <v>58</v>
      </c>
      <c r="AF9" s="14"/>
    </row>
    <row r="10" spans="1:32" ht="147" customHeight="1" x14ac:dyDescent="0.25">
      <c r="A10" s="9">
        <v>2790</v>
      </c>
      <c r="B10" s="10">
        <v>86</v>
      </c>
      <c r="C10" s="10">
        <v>2015</v>
      </c>
      <c r="D10" s="14" t="s">
        <v>96</v>
      </c>
      <c r="E10" s="10" t="s">
        <v>97</v>
      </c>
      <c r="F10" s="10"/>
      <c r="G10" s="10"/>
      <c r="H10" s="10" t="s">
        <v>35</v>
      </c>
      <c r="I10" s="11" t="s">
        <v>36</v>
      </c>
      <c r="J10" s="12" t="s">
        <v>98</v>
      </c>
      <c r="K10" s="10" t="s">
        <v>99</v>
      </c>
      <c r="L10" s="10" t="s">
        <v>100</v>
      </c>
      <c r="M10" s="13" t="s">
        <v>101</v>
      </c>
      <c r="N10" s="13" t="s">
        <v>102</v>
      </c>
      <c r="O10" s="14">
        <v>2015</v>
      </c>
      <c r="P10" s="28">
        <v>20221020116753</v>
      </c>
      <c r="Q10" s="14" t="s">
        <v>103</v>
      </c>
      <c r="R10" s="15" t="s">
        <v>42</v>
      </c>
      <c r="S10" s="25" t="s">
        <v>104</v>
      </c>
      <c r="T10" s="16">
        <v>42156</v>
      </c>
      <c r="U10" s="16" t="s">
        <v>105</v>
      </c>
      <c r="V10" s="10" t="s">
        <v>106</v>
      </c>
      <c r="W10" s="17" t="s">
        <v>107</v>
      </c>
      <c r="X10" s="18">
        <v>1</v>
      </c>
      <c r="Y10" s="19" t="s">
        <v>45</v>
      </c>
      <c r="Z10" s="13" t="s">
        <v>108</v>
      </c>
      <c r="AA10" s="14">
        <v>9</v>
      </c>
      <c r="AB10" s="14">
        <v>2022</v>
      </c>
      <c r="AC10" s="20"/>
      <c r="AD10" s="21"/>
      <c r="AE10" s="22" t="s">
        <v>46</v>
      </c>
      <c r="AF10" s="29" t="s">
        <v>109</v>
      </c>
    </row>
    <row r="11" spans="1:32" ht="335.25" customHeight="1" x14ac:dyDescent="0.25">
      <c r="A11" s="9">
        <v>2814</v>
      </c>
      <c r="B11" s="10">
        <v>110</v>
      </c>
      <c r="C11" s="10">
        <v>2015</v>
      </c>
      <c r="D11" s="10" t="s">
        <v>110</v>
      </c>
      <c r="E11" s="10" t="s">
        <v>34</v>
      </c>
      <c r="F11" s="10"/>
      <c r="G11" s="10"/>
      <c r="H11" s="10" t="s">
        <v>35</v>
      </c>
      <c r="I11" s="11" t="s">
        <v>36</v>
      </c>
      <c r="J11" s="12" t="s">
        <v>37</v>
      </c>
      <c r="K11" s="10" t="s">
        <v>111</v>
      </c>
      <c r="L11" s="10" t="s">
        <v>112</v>
      </c>
      <c r="M11" s="13" t="s">
        <v>101</v>
      </c>
      <c r="N11" s="13" t="s">
        <v>102</v>
      </c>
      <c r="O11" s="14">
        <v>2015</v>
      </c>
      <c r="P11" s="13"/>
      <c r="Q11" s="14"/>
      <c r="R11" s="15" t="s">
        <v>42</v>
      </c>
      <c r="S11" s="25" t="s">
        <v>113</v>
      </c>
      <c r="T11" s="16">
        <v>42125</v>
      </c>
      <c r="U11" s="16">
        <v>43769</v>
      </c>
      <c r="V11" s="14"/>
      <c r="W11" s="17" t="s">
        <v>114</v>
      </c>
      <c r="X11" s="18">
        <v>1</v>
      </c>
      <c r="Y11" s="19" t="s">
        <v>45</v>
      </c>
      <c r="Z11" s="13"/>
      <c r="AA11" s="14">
        <v>10</v>
      </c>
      <c r="AB11" s="14">
        <v>2019</v>
      </c>
      <c r="AC11" s="20"/>
      <c r="AD11" s="21"/>
      <c r="AE11" s="22" t="s">
        <v>46</v>
      </c>
      <c r="AF11" s="14"/>
    </row>
    <row r="12" spans="1:32" ht="185.25" customHeight="1" x14ac:dyDescent="0.25">
      <c r="A12" s="9">
        <v>2857</v>
      </c>
      <c r="B12" s="10">
        <v>153</v>
      </c>
      <c r="C12" s="10">
        <v>2015</v>
      </c>
      <c r="D12" s="10" t="s">
        <v>115</v>
      </c>
      <c r="E12" s="10" t="s">
        <v>34</v>
      </c>
      <c r="F12" s="10"/>
      <c r="G12" s="10"/>
      <c r="H12" s="10" t="s">
        <v>35</v>
      </c>
      <c r="I12" s="11" t="s">
        <v>36</v>
      </c>
      <c r="J12" s="12" t="s">
        <v>37</v>
      </c>
      <c r="K12" s="10" t="s">
        <v>116</v>
      </c>
      <c r="L12" s="10" t="s">
        <v>112</v>
      </c>
      <c r="M12" s="13" t="s">
        <v>101</v>
      </c>
      <c r="N12" s="13" t="s">
        <v>102</v>
      </c>
      <c r="O12" s="14">
        <v>2015</v>
      </c>
      <c r="P12" s="13"/>
      <c r="Q12" s="14"/>
      <c r="R12" s="15" t="s">
        <v>42</v>
      </c>
      <c r="S12" s="25" t="s">
        <v>117</v>
      </c>
      <c r="T12" s="16">
        <v>42191</v>
      </c>
      <c r="U12" s="16">
        <v>43665</v>
      </c>
      <c r="V12" s="10"/>
      <c r="W12" s="17" t="s">
        <v>118</v>
      </c>
      <c r="X12" s="18">
        <v>1</v>
      </c>
      <c r="Y12" s="19" t="s">
        <v>45</v>
      </c>
      <c r="Z12" s="13"/>
      <c r="AA12" s="14">
        <v>10</v>
      </c>
      <c r="AB12" s="14">
        <v>2019</v>
      </c>
      <c r="AC12" s="20"/>
      <c r="AD12" s="21"/>
      <c r="AE12" s="22" t="s">
        <v>46</v>
      </c>
      <c r="AF12" s="14"/>
    </row>
    <row r="13" spans="1:32" ht="224.25" customHeight="1" x14ac:dyDescent="0.25">
      <c r="A13" s="9">
        <v>2893</v>
      </c>
      <c r="B13" s="10">
        <v>189</v>
      </c>
      <c r="C13" s="10">
        <v>2015</v>
      </c>
      <c r="D13" s="10" t="s">
        <v>119</v>
      </c>
      <c r="E13" s="10" t="s">
        <v>34</v>
      </c>
      <c r="F13" s="10"/>
      <c r="G13" s="10"/>
      <c r="H13" s="10" t="s">
        <v>120</v>
      </c>
      <c r="I13" s="11" t="s">
        <v>121</v>
      </c>
      <c r="J13" s="12" t="s">
        <v>77</v>
      </c>
      <c r="K13" s="10" t="s">
        <v>122</v>
      </c>
      <c r="L13" s="10" t="s">
        <v>123</v>
      </c>
      <c r="M13" s="13" t="s">
        <v>124</v>
      </c>
      <c r="N13" s="13" t="s">
        <v>88</v>
      </c>
      <c r="O13" s="14">
        <v>2015</v>
      </c>
      <c r="P13" s="13"/>
      <c r="Q13" s="14"/>
      <c r="R13" s="15" t="s">
        <v>42</v>
      </c>
      <c r="S13" s="25" t="s">
        <v>125</v>
      </c>
      <c r="T13" s="16">
        <v>42461</v>
      </c>
      <c r="U13" s="16">
        <v>43465</v>
      </c>
      <c r="V13" s="10" t="s">
        <v>126</v>
      </c>
      <c r="W13" s="10" t="s">
        <v>127</v>
      </c>
      <c r="X13" s="18">
        <v>1</v>
      </c>
      <c r="Y13" s="19" t="s">
        <v>45</v>
      </c>
      <c r="Z13" s="13"/>
      <c r="AA13" s="14">
        <v>6</v>
      </c>
      <c r="AB13" s="14">
        <v>2019</v>
      </c>
      <c r="AC13" s="20"/>
      <c r="AD13" s="21"/>
      <c r="AE13" s="22" t="s">
        <v>58</v>
      </c>
      <c r="AF13" s="14"/>
    </row>
    <row r="14" spans="1:32" ht="190.5" customHeight="1" x14ac:dyDescent="0.25">
      <c r="A14" s="9">
        <v>2894</v>
      </c>
      <c r="B14" s="10">
        <v>190</v>
      </c>
      <c r="C14" s="10">
        <v>2015</v>
      </c>
      <c r="D14" s="10" t="s">
        <v>128</v>
      </c>
      <c r="E14" s="10" t="s">
        <v>34</v>
      </c>
      <c r="F14" s="10"/>
      <c r="G14" s="10"/>
      <c r="H14" s="10" t="s">
        <v>120</v>
      </c>
      <c r="I14" s="11" t="s">
        <v>121</v>
      </c>
      <c r="J14" s="12" t="s">
        <v>77</v>
      </c>
      <c r="K14" s="10" t="s">
        <v>122</v>
      </c>
      <c r="L14" s="10" t="s">
        <v>123</v>
      </c>
      <c r="M14" s="13" t="s">
        <v>124</v>
      </c>
      <c r="N14" s="13" t="s">
        <v>88</v>
      </c>
      <c r="O14" s="14">
        <v>2015</v>
      </c>
      <c r="P14" s="13"/>
      <c r="Q14" s="14"/>
      <c r="R14" s="15" t="s">
        <v>42</v>
      </c>
      <c r="S14" s="25" t="s">
        <v>129</v>
      </c>
      <c r="T14" s="16">
        <v>42461</v>
      </c>
      <c r="U14" s="16">
        <v>44377</v>
      </c>
      <c r="V14" s="10" t="s">
        <v>126</v>
      </c>
      <c r="W14" s="10" t="s">
        <v>130</v>
      </c>
      <c r="X14" s="18">
        <v>1</v>
      </c>
      <c r="Y14" s="19" t="s">
        <v>45</v>
      </c>
      <c r="Z14" s="13"/>
      <c r="AA14" s="14">
        <v>7</v>
      </c>
      <c r="AB14" s="14">
        <v>2021</v>
      </c>
      <c r="AC14" s="20"/>
      <c r="AD14" s="21"/>
      <c r="AE14" s="22" t="s">
        <v>58</v>
      </c>
      <c r="AF14" s="14"/>
    </row>
    <row r="15" spans="1:32" ht="77.25" customHeight="1" x14ac:dyDescent="0.25">
      <c r="A15" s="9">
        <v>2939</v>
      </c>
      <c r="B15" s="10">
        <v>235</v>
      </c>
      <c r="C15" s="10">
        <v>2015</v>
      </c>
      <c r="D15" s="10" t="s">
        <v>131</v>
      </c>
      <c r="E15" s="10" t="s">
        <v>34</v>
      </c>
      <c r="F15" s="10"/>
      <c r="G15" s="10"/>
      <c r="H15" s="10" t="s">
        <v>48</v>
      </c>
      <c r="I15" s="11" t="s">
        <v>132</v>
      </c>
      <c r="J15" s="12" t="s">
        <v>133</v>
      </c>
      <c r="K15" s="10" t="s">
        <v>134</v>
      </c>
      <c r="L15" s="10" t="s">
        <v>79</v>
      </c>
      <c r="M15" s="13" t="s">
        <v>124</v>
      </c>
      <c r="N15" s="13" t="s">
        <v>88</v>
      </c>
      <c r="O15" s="14">
        <v>2015</v>
      </c>
      <c r="P15" s="13"/>
      <c r="Q15" s="14"/>
      <c r="R15" s="15" t="s">
        <v>42</v>
      </c>
      <c r="S15" s="30" t="s">
        <v>135</v>
      </c>
      <c r="T15" s="16">
        <v>42314</v>
      </c>
      <c r="U15" s="16">
        <v>43280</v>
      </c>
      <c r="V15" s="10" t="s">
        <v>136</v>
      </c>
      <c r="W15" s="10" t="s">
        <v>137</v>
      </c>
      <c r="X15" s="18">
        <v>1</v>
      </c>
      <c r="Y15" s="19" t="s">
        <v>45</v>
      </c>
      <c r="Z15" s="13"/>
      <c r="AA15" s="14" t="s">
        <v>138</v>
      </c>
      <c r="AB15" s="14">
        <v>2019</v>
      </c>
      <c r="AC15" s="20"/>
      <c r="AD15" s="21"/>
      <c r="AE15" s="22" t="s">
        <v>58</v>
      </c>
      <c r="AF15" s="14"/>
    </row>
    <row r="16" spans="1:32" ht="138.75" customHeight="1" x14ac:dyDescent="0.25">
      <c r="A16" s="9">
        <v>2967</v>
      </c>
      <c r="B16" s="10">
        <v>263</v>
      </c>
      <c r="C16" s="10">
        <v>2015</v>
      </c>
      <c r="D16" s="10" t="s">
        <v>139</v>
      </c>
      <c r="E16" s="10" t="s">
        <v>34</v>
      </c>
      <c r="F16" s="10"/>
      <c r="G16" s="10"/>
      <c r="H16" s="10" t="s">
        <v>48</v>
      </c>
      <c r="I16" s="11" t="s">
        <v>140</v>
      </c>
      <c r="J16" s="12" t="s">
        <v>141</v>
      </c>
      <c r="K16" s="10" t="s">
        <v>142</v>
      </c>
      <c r="L16" s="10" t="s">
        <v>79</v>
      </c>
      <c r="M16" s="13" t="s">
        <v>143</v>
      </c>
      <c r="N16" s="13" t="s">
        <v>144</v>
      </c>
      <c r="O16" s="14">
        <v>2015</v>
      </c>
      <c r="P16" s="13"/>
      <c r="Q16" s="14"/>
      <c r="R16" s="15" t="s">
        <v>42</v>
      </c>
      <c r="S16" s="31" t="s">
        <v>145</v>
      </c>
      <c r="T16" s="16">
        <v>43173</v>
      </c>
      <c r="U16" s="16">
        <v>43677</v>
      </c>
      <c r="V16" s="10" t="s">
        <v>146</v>
      </c>
      <c r="W16" s="10" t="s">
        <v>147</v>
      </c>
      <c r="X16" s="32">
        <v>1</v>
      </c>
      <c r="Y16" s="19" t="s">
        <v>45</v>
      </c>
      <c r="Z16" s="13"/>
      <c r="AA16" s="14">
        <v>8</v>
      </c>
      <c r="AB16" s="14">
        <v>2019</v>
      </c>
      <c r="AC16" s="20"/>
      <c r="AD16" s="21"/>
      <c r="AE16" s="22" t="s">
        <v>58</v>
      </c>
      <c r="AF16" s="14"/>
    </row>
    <row r="17" spans="1:32" ht="173.25" customHeight="1" x14ac:dyDescent="0.25">
      <c r="A17" s="9">
        <v>2968</v>
      </c>
      <c r="B17" s="10">
        <v>264</v>
      </c>
      <c r="C17" s="10">
        <v>2015</v>
      </c>
      <c r="D17" s="10" t="s">
        <v>148</v>
      </c>
      <c r="E17" s="10" t="s">
        <v>34</v>
      </c>
      <c r="F17" s="10"/>
      <c r="G17" s="10"/>
      <c r="H17" s="10" t="s">
        <v>48</v>
      </c>
      <c r="I17" s="11" t="s">
        <v>49</v>
      </c>
      <c r="J17" s="12" t="s">
        <v>50</v>
      </c>
      <c r="K17" s="10" t="s">
        <v>149</v>
      </c>
      <c r="L17" s="14" t="s">
        <v>63</v>
      </c>
      <c r="M17" s="13" t="s">
        <v>143</v>
      </c>
      <c r="N17" s="13" t="s">
        <v>144</v>
      </c>
      <c r="O17" s="14">
        <v>2015</v>
      </c>
      <c r="P17" s="13"/>
      <c r="Q17" s="14"/>
      <c r="R17" s="15" t="s">
        <v>42</v>
      </c>
      <c r="S17" s="25" t="s">
        <v>72</v>
      </c>
      <c r="T17" s="16">
        <v>42488</v>
      </c>
      <c r="U17" s="16">
        <v>43769</v>
      </c>
      <c r="V17" s="10" t="s">
        <v>150</v>
      </c>
      <c r="W17" s="10" t="s">
        <v>151</v>
      </c>
      <c r="X17" s="18">
        <v>1</v>
      </c>
      <c r="Y17" s="19" t="s">
        <v>45</v>
      </c>
      <c r="Z17" s="13"/>
      <c r="AA17" s="14">
        <v>11</v>
      </c>
      <c r="AB17" s="14">
        <v>2019</v>
      </c>
      <c r="AC17" s="20"/>
      <c r="AD17" s="21"/>
      <c r="AE17" s="22" t="s">
        <v>58</v>
      </c>
      <c r="AF17" s="14"/>
    </row>
    <row r="18" spans="1:32" ht="159" customHeight="1" x14ac:dyDescent="0.25">
      <c r="A18" s="9">
        <v>2970</v>
      </c>
      <c r="B18" s="10">
        <v>266</v>
      </c>
      <c r="C18" s="10">
        <v>2015</v>
      </c>
      <c r="D18" s="10" t="s">
        <v>152</v>
      </c>
      <c r="E18" s="10" t="s">
        <v>34</v>
      </c>
      <c r="F18" s="10"/>
      <c r="G18" s="10"/>
      <c r="H18" s="10" t="s">
        <v>48</v>
      </c>
      <c r="I18" s="11" t="s">
        <v>60</v>
      </c>
      <c r="J18" s="12" t="s">
        <v>61</v>
      </c>
      <c r="K18" s="10" t="s">
        <v>62</v>
      </c>
      <c r="L18" s="14" t="s">
        <v>63</v>
      </c>
      <c r="M18" s="13" t="s">
        <v>143</v>
      </c>
      <c r="N18" s="13" t="s">
        <v>144</v>
      </c>
      <c r="O18" s="14">
        <v>2015</v>
      </c>
      <c r="P18" s="13"/>
      <c r="Q18" s="14"/>
      <c r="R18" s="15" t="s">
        <v>42</v>
      </c>
      <c r="S18" s="25" t="s">
        <v>153</v>
      </c>
      <c r="T18" s="16">
        <v>42488</v>
      </c>
      <c r="U18" s="16">
        <v>43738</v>
      </c>
      <c r="V18" s="10"/>
      <c r="W18" s="10" t="s">
        <v>154</v>
      </c>
      <c r="X18" s="18">
        <v>1</v>
      </c>
      <c r="Y18" s="19" t="s">
        <v>45</v>
      </c>
      <c r="Z18" s="13"/>
      <c r="AA18" s="14">
        <v>10</v>
      </c>
      <c r="AB18" s="14">
        <v>2019</v>
      </c>
      <c r="AC18" s="20"/>
      <c r="AD18" s="21"/>
      <c r="AE18" s="22" t="s">
        <v>58</v>
      </c>
      <c r="AF18" s="14"/>
    </row>
    <row r="19" spans="1:32" ht="127.5" customHeight="1" x14ac:dyDescent="0.25">
      <c r="A19" s="9">
        <v>2971</v>
      </c>
      <c r="B19" s="10">
        <v>267</v>
      </c>
      <c r="C19" s="10">
        <v>2015</v>
      </c>
      <c r="D19" s="10" t="s">
        <v>155</v>
      </c>
      <c r="E19" s="10" t="s">
        <v>34</v>
      </c>
      <c r="F19" s="10"/>
      <c r="G19" s="10"/>
      <c r="H19" s="10" t="s">
        <v>48</v>
      </c>
      <c r="I19" s="11" t="s">
        <v>60</v>
      </c>
      <c r="J19" s="12" t="s">
        <v>61</v>
      </c>
      <c r="K19" s="10" t="s">
        <v>62</v>
      </c>
      <c r="L19" s="14" t="s">
        <v>63</v>
      </c>
      <c r="M19" s="13" t="s">
        <v>143</v>
      </c>
      <c r="N19" s="13" t="s">
        <v>144</v>
      </c>
      <c r="O19" s="14">
        <v>2015</v>
      </c>
      <c r="P19" s="13"/>
      <c r="Q19" s="14"/>
      <c r="R19" s="15" t="s">
        <v>42</v>
      </c>
      <c r="S19" s="25" t="s">
        <v>156</v>
      </c>
      <c r="T19" s="16">
        <v>42488</v>
      </c>
      <c r="U19" s="16">
        <v>43738</v>
      </c>
      <c r="V19" s="10" t="s">
        <v>157</v>
      </c>
      <c r="W19" s="10" t="s">
        <v>158</v>
      </c>
      <c r="X19" s="18">
        <v>1</v>
      </c>
      <c r="Y19" s="19" t="s">
        <v>45</v>
      </c>
      <c r="Z19" s="13"/>
      <c r="AA19" s="14">
        <v>10</v>
      </c>
      <c r="AB19" s="14">
        <v>2019</v>
      </c>
      <c r="AC19" s="20"/>
      <c r="AD19" s="21"/>
      <c r="AE19" s="22" t="s">
        <v>58</v>
      </c>
      <c r="AF19" s="14"/>
    </row>
    <row r="20" spans="1:32" ht="126.75" customHeight="1" x14ac:dyDescent="0.25">
      <c r="A20" s="9">
        <v>2972</v>
      </c>
      <c r="B20" s="10">
        <v>268</v>
      </c>
      <c r="C20" s="10">
        <v>2015</v>
      </c>
      <c r="D20" s="10" t="s">
        <v>159</v>
      </c>
      <c r="E20" s="10" t="s">
        <v>34</v>
      </c>
      <c r="F20" s="10"/>
      <c r="G20" s="10"/>
      <c r="H20" s="10" t="s">
        <v>48</v>
      </c>
      <c r="I20" s="11" t="s">
        <v>49</v>
      </c>
      <c r="J20" s="12" t="s">
        <v>50</v>
      </c>
      <c r="K20" s="10" t="s">
        <v>51</v>
      </c>
      <c r="L20" s="14" t="s">
        <v>63</v>
      </c>
      <c r="M20" s="13" t="s">
        <v>143</v>
      </c>
      <c r="N20" s="13" t="s">
        <v>144</v>
      </c>
      <c r="O20" s="14">
        <v>2015</v>
      </c>
      <c r="P20" s="13"/>
      <c r="Q20" s="14"/>
      <c r="R20" s="15" t="s">
        <v>42</v>
      </c>
      <c r="S20" s="25" t="s">
        <v>72</v>
      </c>
      <c r="T20" s="16">
        <v>43384</v>
      </c>
      <c r="U20" s="16">
        <v>43769</v>
      </c>
      <c r="V20" s="10" t="s">
        <v>160</v>
      </c>
      <c r="W20" s="10" t="s">
        <v>161</v>
      </c>
      <c r="X20" s="18">
        <v>1</v>
      </c>
      <c r="Y20" s="19" t="s">
        <v>45</v>
      </c>
      <c r="Z20" s="13"/>
      <c r="AA20" s="14">
        <v>11</v>
      </c>
      <c r="AB20" s="14">
        <v>2019</v>
      </c>
      <c r="AC20" s="20"/>
      <c r="AD20" s="21"/>
      <c r="AE20" s="22" t="s">
        <v>58</v>
      </c>
      <c r="AF20" s="14"/>
    </row>
    <row r="21" spans="1:32" ht="154.5" customHeight="1" x14ac:dyDescent="0.25">
      <c r="A21" s="9">
        <v>2988</v>
      </c>
      <c r="B21" s="10">
        <v>284</v>
      </c>
      <c r="C21" s="10">
        <v>2015</v>
      </c>
      <c r="D21" s="10" t="s">
        <v>162</v>
      </c>
      <c r="E21" s="10" t="s">
        <v>163</v>
      </c>
      <c r="F21" s="10"/>
      <c r="G21" s="10"/>
      <c r="H21" s="10" t="s">
        <v>35</v>
      </c>
      <c r="I21" s="11" t="s">
        <v>36</v>
      </c>
      <c r="J21" s="12" t="s">
        <v>98</v>
      </c>
      <c r="K21" s="10" t="s">
        <v>164</v>
      </c>
      <c r="L21" s="10" t="s">
        <v>100</v>
      </c>
      <c r="M21" s="13" t="s">
        <v>143</v>
      </c>
      <c r="N21" s="13" t="s">
        <v>144</v>
      </c>
      <c r="O21" s="14">
        <v>2015</v>
      </c>
      <c r="P21" s="13">
        <v>20221020053033</v>
      </c>
      <c r="Q21" s="33">
        <v>44685</v>
      </c>
      <c r="R21" s="15" t="s">
        <v>42</v>
      </c>
      <c r="S21" s="25" t="s">
        <v>165</v>
      </c>
      <c r="T21" s="16">
        <v>42309</v>
      </c>
      <c r="U21" s="16">
        <v>44104</v>
      </c>
      <c r="V21" s="10" t="s">
        <v>166</v>
      </c>
      <c r="W21" s="13" t="s">
        <v>167</v>
      </c>
      <c r="X21" s="18">
        <v>1</v>
      </c>
      <c r="Y21" s="19" t="s">
        <v>45</v>
      </c>
      <c r="Z21" s="13" t="s">
        <v>108</v>
      </c>
      <c r="AA21" s="14">
        <v>4</v>
      </c>
      <c r="AB21" s="14">
        <v>2023</v>
      </c>
      <c r="AC21" s="20"/>
      <c r="AD21" s="21"/>
      <c r="AE21" s="22" t="s">
        <v>46</v>
      </c>
      <c r="AF21" s="34" t="s">
        <v>168</v>
      </c>
    </row>
    <row r="22" spans="1:32" ht="111.75" customHeight="1" x14ac:dyDescent="0.25">
      <c r="A22" s="9">
        <v>3003</v>
      </c>
      <c r="B22" s="10">
        <v>299</v>
      </c>
      <c r="C22" s="10">
        <v>2015</v>
      </c>
      <c r="D22" s="10" t="s">
        <v>169</v>
      </c>
      <c r="E22" s="10" t="s">
        <v>34</v>
      </c>
      <c r="F22" s="10"/>
      <c r="G22" s="10"/>
      <c r="H22" s="10" t="s">
        <v>85</v>
      </c>
      <c r="I22" s="11" t="s">
        <v>170</v>
      </c>
      <c r="J22" s="12" t="s">
        <v>50</v>
      </c>
      <c r="K22" s="10" t="s">
        <v>86</v>
      </c>
      <c r="L22" s="10" t="s">
        <v>63</v>
      </c>
      <c r="M22" s="13" t="s">
        <v>171</v>
      </c>
      <c r="N22" s="13" t="s">
        <v>172</v>
      </c>
      <c r="O22" s="14">
        <v>2015</v>
      </c>
      <c r="P22" s="13"/>
      <c r="Q22" s="14"/>
      <c r="R22" s="15" t="s">
        <v>42</v>
      </c>
      <c r="S22" s="25" t="s">
        <v>173</v>
      </c>
      <c r="T22" s="16">
        <v>42488</v>
      </c>
      <c r="U22" s="16">
        <v>42551</v>
      </c>
      <c r="V22" s="10" t="s">
        <v>174</v>
      </c>
      <c r="W22" s="10" t="s">
        <v>175</v>
      </c>
      <c r="X22" s="18">
        <v>1</v>
      </c>
      <c r="Y22" s="19" t="s">
        <v>45</v>
      </c>
      <c r="Z22" s="13"/>
      <c r="AA22" s="14">
        <v>11</v>
      </c>
      <c r="AB22" s="14">
        <v>2019</v>
      </c>
      <c r="AC22" s="20"/>
      <c r="AD22" s="21"/>
      <c r="AE22" s="22" t="s">
        <v>58</v>
      </c>
      <c r="AF22" s="14"/>
    </row>
    <row r="23" spans="1:32" ht="378" x14ac:dyDescent="0.25">
      <c r="A23" s="9">
        <v>3004</v>
      </c>
      <c r="B23" s="10">
        <v>300</v>
      </c>
      <c r="C23" s="10">
        <v>2015</v>
      </c>
      <c r="D23" s="10" t="s">
        <v>176</v>
      </c>
      <c r="E23" s="10" t="s">
        <v>34</v>
      </c>
      <c r="F23" s="10"/>
      <c r="G23" s="10"/>
      <c r="H23" s="10" t="s">
        <v>85</v>
      </c>
      <c r="I23" s="11" t="s">
        <v>170</v>
      </c>
      <c r="J23" s="12" t="s">
        <v>50</v>
      </c>
      <c r="K23" s="10" t="s">
        <v>86</v>
      </c>
      <c r="L23" s="10" t="s">
        <v>63</v>
      </c>
      <c r="M23" s="13" t="s">
        <v>171</v>
      </c>
      <c r="N23" s="13" t="s">
        <v>172</v>
      </c>
      <c r="O23" s="14">
        <v>2015</v>
      </c>
      <c r="P23" s="13"/>
      <c r="Q23" s="14"/>
      <c r="R23" s="15" t="s">
        <v>42</v>
      </c>
      <c r="S23" s="25" t="s">
        <v>177</v>
      </c>
      <c r="T23" s="16">
        <v>42488</v>
      </c>
      <c r="U23" s="16">
        <v>42551</v>
      </c>
      <c r="V23" s="10" t="s">
        <v>174</v>
      </c>
      <c r="W23" s="10" t="s">
        <v>178</v>
      </c>
      <c r="X23" s="18">
        <v>1</v>
      </c>
      <c r="Y23" s="19" t="s">
        <v>45</v>
      </c>
      <c r="Z23" s="13"/>
      <c r="AA23" s="14">
        <v>11</v>
      </c>
      <c r="AB23" s="14">
        <v>2019</v>
      </c>
      <c r="AC23" s="20"/>
      <c r="AD23" s="21"/>
      <c r="AE23" s="22" t="s">
        <v>58</v>
      </c>
      <c r="AF23" s="14"/>
    </row>
    <row r="24" spans="1:32" ht="127.5" customHeight="1" x14ac:dyDescent="0.25">
      <c r="A24" s="9">
        <v>3081</v>
      </c>
      <c r="B24" s="10">
        <v>76</v>
      </c>
      <c r="C24" s="10">
        <v>2016</v>
      </c>
      <c r="D24" s="10" t="s">
        <v>179</v>
      </c>
      <c r="E24" s="10" t="s">
        <v>34</v>
      </c>
      <c r="F24" s="10"/>
      <c r="G24" s="10"/>
      <c r="H24" s="10" t="s">
        <v>48</v>
      </c>
      <c r="I24" s="11" t="s">
        <v>49</v>
      </c>
      <c r="J24" s="12" t="s">
        <v>50</v>
      </c>
      <c r="K24" s="10" t="s">
        <v>180</v>
      </c>
      <c r="L24" s="10" t="s">
        <v>181</v>
      </c>
      <c r="M24" s="13" t="s">
        <v>182</v>
      </c>
      <c r="N24" s="13" t="s">
        <v>102</v>
      </c>
      <c r="O24" s="14">
        <v>2016</v>
      </c>
      <c r="P24" s="14"/>
      <c r="Q24" s="14"/>
      <c r="R24" s="15" t="s">
        <v>42</v>
      </c>
      <c r="S24" s="25" t="s">
        <v>183</v>
      </c>
      <c r="T24" s="16">
        <v>42491</v>
      </c>
      <c r="U24" s="16">
        <v>43524</v>
      </c>
      <c r="V24" s="10"/>
      <c r="W24" s="10" t="s">
        <v>184</v>
      </c>
      <c r="X24" s="18">
        <v>1</v>
      </c>
      <c r="Y24" s="19" t="s">
        <v>45</v>
      </c>
      <c r="Z24" s="13"/>
      <c r="AA24" s="14" t="s">
        <v>138</v>
      </c>
      <c r="AB24" s="14">
        <v>2019</v>
      </c>
      <c r="AC24" s="20"/>
      <c r="AD24" s="21"/>
      <c r="AE24" s="22" t="s">
        <v>58</v>
      </c>
      <c r="AF24" s="14"/>
    </row>
    <row r="25" spans="1:32" ht="135" customHeight="1" x14ac:dyDescent="0.25">
      <c r="A25" s="9">
        <v>3096</v>
      </c>
      <c r="B25" s="10">
        <v>91</v>
      </c>
      <c r="C25" s="10">
        <v>2016</v>
      </c>
      <c r="D25" s="10" t="s">
        <v>185</v>
      </c>
      <c r="E25" s="10" t="s">
        <v>34</v>
      </c>
      <c r="F25" s="10"/>
      <c r="G25" s="10"/>
      <c r="H25" s="10" t="s">
        <v>186</v>
      </c>
      <c r="I25" s="11" t="s">
        <v>187</v>
      </c>
      <c r="J25" s="12" t="s">
        <v>188</v>
      </c>
      <c r="K25" s="10" t="s">
        <v>189</v>
      </c>
      <c r="L25" s="10" t="s">
        <v>79</v>
      </c>
      <c r="M25" s="13" t="s">
        <v>182</v>
      </c>
      <c r="N25" s="13" t="s">
        <v>102</v>
      </c>
      <c r="O25" s="14">
        <v>2016</v>
      </c>
      <c r="P25" s="14"/>
      <c r="Q25" s="14"/>
      <c r="R25" s="15" t="s">
        <v>42</v>
      </c>
      <c r="S25" s="25" t="s">
        <v>190</v>
      </c>
      <c r="T25" s="16">
        <v>42491</v>
      </c>
      <c r="U25" s="16">
        <v>43496</v>
      </c>
      <c r="V25" s="10" t="s">
        <v>191</v>
      </c>
      <c r="W25" s="10" t="s">
        <v>192</v>
      </c>
      <c r="X25" s="18">
        <v>1</v>
      </c>
      <c r="Y25" s="19" t="s">
        <v>45</v>
      </c>
      <c r="Z25" s="13"/>
      <c r="AA25" s="14" t="s">
        <v>138</v>
      </c>
      <c r="AB25" s="14">
        <v>2019</v>
      </c>
      <c r="AC25" s="20"/>
      <c r="AD25" s="21"/>
      <c r="AE25" s="22" t="s">
        <v>58</v>
      </c>
      <c r="AF25" s="14"/>
    </row>
    <row r="26" spans="1:32" ht="164.25" customHeight="1" x14ac:dyDescent="0.25">
      <c r="A26" s="9">
        <v>3144</v>
      </c>
      <c r="B26" s="10">
        <v>139</v>
      </c>
      <c r="C26" s="10">
        <v>2016</v>
      </c>
      <c r="D26" s="10" t="s">
        <v>193</v>
      </c>
      <c r="E26" s="10" t="s">
        <v>34</v>
      </c>
      <c r="F26" s="10"/>
      <c r="G26" s="10"/>
      <c r="H26" s="10" t="s">
        <v>186</v>
      </c>
      <c r="I26" s="11" t="s">
        <v>187</v>
      </c>
      <c r="J26" s="12" t="s">
        <v>188</v>
      </c>
      <c r="K26" s="10" t="s">
        <v>78</v>
      </c>
      <c r="L26" s="10" t="s">
        <v>79</v>
      </c>
      <c r="M26" s="13" t="s">
        <v>194</v>
      </c>
      <c r="N26" s="13" t="s">
        <v>195</v>
      </c>
      <c r="O26" s="14">
        <v>2016</v>
      </c>
      <c r="P26" s="14"/>
      <c r="Q26" s="14"/>
      <c r="R26" s="15" t="s">
        <v>42</v>
      </c>
      <c r="S26" s="25" t="s">
        <v>196</v>
      </c>
      <c r="T26" s="16">
        <v>43173</v>
      </c>
      <c r="U26" s="16">
        <v>44196</v>
      </c>
      <c r="V26" s="10" t="s">
        <v>197</v>
      </c>
      <c r="W26" s="10" t="s">
        <v>198</v>
      </c>
      <c r="X26" s="18">
        <v>1</v>
      </c>
      <c r="Y26" s="19" t="s">
        <v>45</v>
      </c>
      <c r="Z26" s="13"/>
      <c r="AA26" s="14">
        <v>12</v>
      </c>
      <c r="AB26" s="14">
        <v>2020</v>
      </c>
      <c r="AC26" s="20"/>
      <c r="AD26" s="21"/>
      <c r="AE26" s="22" t="s">
        <v>58</v>
      </c>
      <c r="AF26" s="14"/>
    </row>
    <row r="27" spans="1:32" ht="257.25" customHeight="1" x14ac:dyDescent="0.25">
      <c r="A27" s="9">
        <v>3157</v>
      </c>
      <c r="B27" s="10">
        <v>152</v>
      </c>
      <c r="C27" s="10">
        <v>2016</v>
      </c>
      <c r="D27" s="10" t="s">
        <v>199</v>
      </c>
      <c r="E27" s="10" t="s">
        <v>34</v>
      </c>
      <c r="F27" s="10"/>
      <c r="G27" s="10"/>
      <c r="H27" s="10" t="s">
        <v>48</v>
      </c>
      <c r="I27" s="11" t="s">
        <v>132</v>
      </c>
      <c r="J27" s="12" t="s">
        <v>133</v>
      </c>
      <c r="K27" s="10" t="s">
        <v>134</v>
      </c>
      <c r="L27" s="10" t="s">
        <v>79</v>
      </c>
      <c r="M27" s="13" t="s">
        <v>194</v>
      </c>
      <c r="N27" s="13" t="s">
        <v>195</v>
      </c>
      <c r="O27" s="14">
        <v>2016</v>
      </c>
      <c r="P27" s="14"/>
      <c r="Q27" s="14"/>
      <c r="R27" s="15" t="s">
        <v>42</v>
      </c>
      <c r="S27" s="25" t="s">
        <v>200</v>
      </c>
      <c r="T27" s="16">
        <v>42625</v>
      </c>
      <c r="U27" s="16">
        <v>43250</v>
      </c>
      <c r="V27" s="10" t="s">
        <v>201</v>
      </c>
      <c r="W27" s="10" t="s">
        <v>202</v>
      </c>
      <c r="X27" s="18">
        <v>1</v>
      </c>
      <c r="Y27" s="19" t="s">
        <v>45</v>
      </c>
      <c r="Z27" s="13"/>
      <c r="AA27" s="14">
        <v>5</v>
      </c>
      <c r="AB27" s="14">
        <v>2019</v>
      </c>
      <c r="AC27" s="20"/>
      <c r="AD27" s="21"/>
      <c r="AE27" s="22" t="s">
        <v>58</v>
      </c>
      <c r="AF27" s="14"/>
    </row>
    <row r="28" spans="1:32" ht="180.75" customHeight="1" x14ac:dyDescent="0.25">
      <c r="A28" s="9">
        <v>3163</v>
      </c>
      <c r="B28" s="10">
        <v>158</v>
      </c>
      <c r="C28" s="10">
        <v>2016</v>
      </c>
      <c r="D28" s="10" t="s">
        <v>203</v>
      </c>
      <c r="E28" s="10" t="s">
        <v>34</v>
      </c>
      <c r="F28" s="10"/>
      <c r="G28" s="10"/>
      <c r="H28" s="10" t="s">
        <v>48</v>
      </c>
      <c r="I28" s="11" t="s">
        <v>204</v>
      </c>
      <c r="J28" s="12" t="s">
        <v>188</v>
      </c>
      <c r="K28" s="10" t="s">
        <v>205</v>
      </c>
      <c r="L28" s="10" t="s">
        <v>123</v>
      </c>
      <c r="M28" s="13" t="s">
        <v>194</v>
      </c>
      <c r="N28" s="13" t="s">
        <v>195</v>
      </c>
      <c r="O28" s="14">
        <v>2016</v>
      </c>
      <c r="P28" s="14"/>
      <c r="Q28" s="14"/>
      <c r="R28" s="15" t="s">
        <v>42</v>
      </c>
      <c r="S28" s="25" t="s">
        <v>206</v>
      </c>
      <c r="T28" s="16">
        <v>42522</v>
      </c>
      <c r="U28" s="16">
        <v>44439</v>
      </c>
      <c r="V28" s="10"/>
      <c r="W28" s="10" t="s">
        <v>207</v>
      </c>
      <c r="X28" s="18">
        <v>1</v>
      </c>
      <c r="Y28" s="19" t="s">
        <v>45</v>
      </c>
      <c r="Z28" s="13"/>
      <c r="AA28" s="14">
        <v>11</v>
      </c>
      <c r="AB28" s="14">
        <v>2021</v>
      </c>
      <c r="AC28" s="20"/>
      <c r="AD28" s="21"/>
      <c r="AE28" s="22" t="s">
        <v>58</v>
      </c>
      <c r="AF28" s="14"/>
    </row>
    <row r="29" spans="1:32" ht="96" customHeight="1" x14ac:dyDescent="0.25">
      <c r="A29" s="9">
        <v>3207</v>
      </c>
      <c r="B29" s="10">
        <v>202</v>
      </c>
      <c r="C29" s="10">
        <v>2016</v>
      </c>
      <c r="D29" s="10" t="s">
        <v>208</v>
      </c>
      <c r="E29" s="10" t="s">
        <v>34</v>
      </c>
      <c r="F29" s="10"/>
      <c r="G29" s="10"/>
      <c r="H29" s="10" t="s">
        <v>48</v>
      </c>
      <c r="I29" s="11" t="s">
        <v>140</v>
      </c>
      <c r="J29" s="12" t="s">
        <v>77</v>
      </c>
      <c r="K29" s="10" t="s">
        <v>209</v>
      </c>
      <c r="L29" s="10" t="s">
        <v>210</v>
      </c>
      <c r="M29" s="13" t="s">
        <v>211</v>
      </c>
      <c r="N29" s="13" t="s">
        <v>212</v>
      </c>
      <c r="O29" s="14">
        <v>2016</v>
      </c>
      <c r="P29" s="14"/>
      <c r="Q29" s="14"/>
      <c r="R29" s="15" t="s">
        <v>42</v>
      </c>
      <c r="S29" s="25" t="s">
        <v>213</v>
      </c>
      <c r="T29" s="16">
        <v>42602</v>
      </c>
      <c r="U29" s="16">
        <v>43524</v>
      </c>
      <c r="V29" s="10" t="s">
        <v>214</v>
      </c>
      <c r="W29" s="10" t="s">
        <v>215</v>
      </c>
      <c r="X29" s="18">
        <v>1</v>
      </c>
      <c r="Y29" s="19" t="s">
        <v>45</v>
      </c>
      <c r="Z29" s="13"/>
      <c r="AA29" s="14" t="s">
        <v>216</v>
      </c>
      <c r="AB29" s="14">
        <v>2019</v>
      </c>
      <c r="AC29" s="20"/>
      <c r="AD29" s="21"/>
      <c r="AE29" s="22" t="s">
        <v>58</v>
      </c>
      <c r="AF29" s="14"/>
    </row>
    <row r="30" spans="1:32" ht="409.5" customHeight="1" x14ac:dyDescent="0.25">
      <c r="A30" s="9">
        <v>3209</v>
      </c>
      <c r="B30" s="10">
        <v>204</v>
      </c>
      <c r="C30" s="10">
        <v>2016</v>
      </c>
      <c r="D30" s="10" t="s">
        <v>217</v>
      </c>
      <c r="E30" s="10" t="s">
        <v>34</v>
      </c>
      <c r="F30" s="10"/>
      <c r="G30" s="10"/>
      <c r="H30" s="10" t="s">
        <v>48</v>
      </c>
      <c r="I30" s="11" t="s">
        <v>121</v>
      </c>
      <c r="J30" s="12" t="s">
        <v>77</v>
      </c>
      <c r="K30" s="10" t="s">
        <v>218</v>
      </c>
      <c r="L30" s="10" t="s">
        <v>210</v>
      </c>
      <c r="M30" s="13" t="s">
        <v>211</v>
      </c>
      <c r="N30" s="13" t="s">
        <v>212</v>
      </c>
      <c r="O30" s="14">
        <v>2016</v>
      </c>
      <c r="P30" s="14"/>
      <c r="Q30" s="14"/>
      <c r="R30" s="15" t="s">
        <v>42</v>
      </c>
      <c r="S30" s="25" t="s">
        <v>219</v>
      </c>
      <c r="T30" s="16">
        <v>43556</v>
      </c>
      <c r="U30" s="16">
        <v>43830</v>
      </c>
      <c r="V30" s="10" t="s">
        <v>220</v>
      </c>
      <c r="W30" s="10" t="s">
        <v>221</v>
      </c>
      <c r="X30" s="18">
        <v>1</v>
      </c>
      <c r="Y30" s="19" t="s">
        <v>45</v>
      </c>
      <c r="Z30" s="13"/>
      <c r="AA30" s="14">
        <v>3</v>
      </c>
      <c r="AB30" s="14">
        <v>2020</v>
      </c>
      <c r="AC30" s="20"/>
      <c r="AD30" s="21"/>
      <c r="AE30" s="22" t="s">
        <v>58</v>
      </c>
      <c r="AF30" s="14"/>
    </row>
    <row r="31" spans="1:32" ht="127.5" customHeight="1" x14ac:dyDescent="0.25">
      <c r="A31" s="9">
        <v>3212</v>
      </c>
      <c r="B31" s="10">
        <v>207</v>
      </c>
      <c r="C31" s="10">
        <v>2016</v>
      </c>
      <c r="D31" s="10" t="s">
        <v>222</v>
      </c>
      <c r="E31" s="10" t="s">
        <v>34</v>
      </c>
      <c r="F31" s="10"/>
      <c r="G31" s="10"/>
      <c r="H31" s="10" t="s">
        <v>186</v>
      </c>
      <c r="I31" s="11" t="s">
        <v>132</v>
      </c>
      <c r="J31" s="12" t="s">
        <v>133</v>
      </c>
      <c r="K31" s="10" t="s">
        <v>134</v>
      </c>
      <c r="L31" s="10" t="s">
        <v>79</v>
      </c>
      <c r="M31" s="13" t="s">
        <v>211</v>
      </c>
      <c r="N31" s="13" t="s">
        <v>212</v>
      </c>
      <c r="O31" s="14">
        <v>2016</v>
      </c>
      <c r="P31" s="14"/>
      <c r="Q31" s="14"/>
      <c r="R31" s="15" t="s">
        <v>42</v>
      </c>
      <c r="S31" s="25" t="s">
        <v>223</v>
      </c>
      <c r="T31" s="16">
        <v>43132</v>
      </c>
      <c r="U31" s="16">
        <v>43465</v>
      </c>
      <c r="V31" s="10" t="s">
        <v>224</v>
      </c>
      <c r="W31" s="10" t="s">
        <v>225</v>
      </c>
      <c r="X31" s="18">
        <v>1</v>
      </c>
      <c r="Y31" s="19" t="s">
        <v>45</v>
      </c>
      <c r="Z31" s="13"/>
      <c r="AA31" s="14" t="s">
        <v>138</v>
      </c>
      <c r="AB31" s="14">
        <v>2019</v>
      </c>
      <c r="AC31" s="20"/>
      <c r="AD31" s="21"/>
      <c r="AE31" s="22" t="s">
        <v>58</v>
      </c>
      <c r="AF31" s="14"/>
    </row>
    <row r="32" spans="1:32" ht="228.75" customHeight="1" x14ac:dyDescent="0.25">
      <c r="A32" s="9">
        <v>3214</v>
      </c>
      <c r="B32" s="10">
        <v>209</v>
      </c>
      <c r="C32" s="10">
        <v>2016</v>
      </c>
      <c r="D32" s="10" t="s">
        <v>226</v>
      </c>
      <c r="E32" s="10" t="s">
        <v>34</v>
      </c>
      <c r="F32" s="10"/>
      <c r="G32" s="10"/>
      <c r="H32" s="10" t="s">
        <v>186</v>
      </c>
      <c r="I32" s="11" t="s">
        <v>132</v>
      </c>
      <c r="J32" s="12" t="s">
        <v>133</v>
      </c>
      <c r="K32" s="10" t="s">
        <v>134</v>
      </c>
      <c r="L32" s="10" t="s">
        <v>79</v>
      </c>
      <c r="M32" s="13" t="s">
        <v>211</v>
      </c>
      <c r="N32" s="13" t="s">
        <v>212</v>
      </c>
      <c r="O32" s="14">
        <v>2016</v>
      </c>
      <c r="P32" s="14"/>
      <c r="Q32" s="14"/>
      <c r="R32" s="15" t="s">
        <v>42</v>
      </c>
      <c r="S32" s="25" t="s">
        <v>227</v>
      </c>
      <c r="T32" s="16">
        <v>43132</v>
      </c>
      <c r="U32" s="16">
        <v>43465</v>
      </c>
      <c r="V32" s="10" t="s">
        <v>228</v>
      </c>
      <c r="W32" s="10" t="s">
        <v>229</v>
      </c>
      <c r="X32" s="18">
        <v>1</v>
      </c>
      <c r="Y32" s="19" t="s">
        <v>45</v>
      </c>
      <c r="Z32" s="13"/>
      <c r="AA32" s="14" t="s">
        <v>138</v>
      </c>
      <c r="AB32" s="14">
        <v>2019</v>
      </c>
      <c r="AC32" s="20"/>
      <c r="AD32" s="21"/>
      <c r="AE32" s="22" t="s">
        <v>58</v>
      </c>
      <c r="AF32" s="14"/>
    </row>
    <row r="33" spans="1:32" ht="129" customHeight="1" x14ac:dyDescent="0.25">
      <c r="A33" s="9">
        <v>3261</v>
      </c>
      <c r="B33" s="10">
        <v>256</v>
      </c>
      <c r="C33" s="14">
        <v>2016</v>
      </c>
      <c r="D33" s="10" t="s">
        <v>230</v>
      </c>
      <c r="E33" s="10" t="s">
        <v>34</v>
      </c>
      <c r="F33" s="10"/>
      <c r="G33" s="10"/>
      <c r="H33" s="10" t="s">
        <v>48</v>
      </c>
      <c r="I33" s="11" t="s">
        <v>132</v>
      </c>
      <c r="J33" s="12" t="s">
        <v>133</v>
      </c>
      <c r="K33" s="10" t="s">
        <v>134</v>
      </c>
      <c r="L33" s="10" t="s">
        <v>210</v>
      </c>
      <c r="M33" s="14" t="s">
        <v>231</v>
      </c>
      <c r="N33" s="13" t="s">
        <v>144</v>
      </c>
      <c r="O33" s="14">
        <v>2016</v>
      </c>
      <c r="P33" s="14"/>
      <c r="Q33" s="14"/>
      <c r="R33" s="14"/>
      <c r="S33" s="25" t="s">
        <v>232</v>
      </c>
      <c r="T33" s="16">
        <v>42694</v>
      </c>
      <c r="U33" s="16">
        <v>43524</v>
      </c>
      <c r="V33" s="10" t="s">
        <v>233</v>
      </c>
      <c r="W33" s="10" t="s">
        <v>234</v>
      </c>
      <c r="X33" s="18">
        <v>1</v>
      </c>
      <c r="Y33" s="19" t="s">
        <v>45</v>
      </c>
      <c r="Z33" s="10"/>
      <c r="AA33" s="14" t="s">
        <v>216</v>
      </c>
      <c r="AB33" s="14">
        <v>2019</v>
      </c>
      <c r="AC33" s="20"/>
      <c r="AD33" s="21"/>
      <c r="AE33" s="22" t="s">
        <v>58</v>
      </c>
      <c r="AF33" s="14"/>
    </row>
    <row r="34" spans="1:32" ht="174.75" customHeight="1" x14ac:dyDescent="0.25">
      <c r="A34" s="9">
        <v>3276</v>
      </c>
      <c r="B34" s="14">
        <v>271</v>
      </c>
      <c r="C34" s="14">
        <v>2016</v>
      </c>
      <c r="D34" s="10" t="s">
        <v>235</v>
      </c>
      <c r="E34" s="10" t="s">
        <v>34</v>
      </c>
      <c r="F34" s="10"/>
      <c r="G34" s="10"/>
      <c r="H34" s="10" t="s">
        <v>48</v>
      </c>
      <c r="I34" s="11" t="s">
        <v>121</v>
      </c>
      <c r="J34" s="12" t="s">
        <v>77</v>
      </c>
      <c r="K34" s="10" t="s">
        <v>236</v>
      </c>
      <c r="L34" s="14" t="s">
        <v>63</v>
      </c>
      <c r="M34" s="14" t="s">
        <v>237</v>
      </c>
      <c r="N34" s="13" t="s">
        <v>172</v>
      </c>
      <c r="O34" s="14">
        <v>2016</v>
      </c>
      <c r="P34" s="14"/>
      <c r="Q34" s="14"/>
      <c r="R34" s="15" t="s">
        <v>42</v>
      </c>
      <c r="S34" s="25" t="s">
        <v>72</v>
      </c>
      <c r="T34" s="16">
        <v>43384</v>
      </c>
      <c r="U34" s="16">
        <v>43769</v>
      </c>
      <c r="V34" s="35"/>
      <c r="W34" s="10" t="s">
        <v>238</v>
      </c>
      <c r="X34" s="18">
        <v>1</v>
      </c>
      <c r="Y34" s="19" t="s">
        <v>45</v>
      </c>
      <c r="Z34" s="35"/>
      <c r="AA34" s="35">
        <v>11</v>
      </c>
      <c r="AB34" s="35">
        <v>2019</v>
      </c>
      <c r="AC34" s="36"/>
      <c r="AD34" s="21"/>
      <c r="AE34" s="22" t="s">
        <v>58</v>
      </c>
      <c r="AF34" s="14"/>
    </row>
    <row r="35" spans="1:32" ht="111.75" customHeight="1" x14ac:dyDescent="0.25">
      <c r="A35" s="9">
        <v>3277</v>
      </c>
      <c r="B35" s="10">
        <v>272</v>
      </c>
      <c r="C35" s="14">
        <v>2016</v>
      </c>
      <c r="D35" s="10" t="s">
        <v>239</v>
      </c>
      <c r="E35" s="10" t="s">
        <v>34</v>
      </c>
      <c r="F35" s="10"/>
      <c r="G35" s="10"/>
      <c r="H35" s="10" t="s">
        <v>48</v>
      </c>
      <c r="I35" s="11" t="s">
        <v>60</v>
      </c>
      <c r="J35" s="12" t="s">
        <v>61</v>
      </c>
      <c r="K35" s="10" t="s">
        <v>62</v>
      </c>
      <c r="L35" s="14" t="s">
        <v>63</v>
      </c>
      <c r="M35" s="14" t="s">
        <v>237</v>
      </c>
      <c r="N35" s="13" t="s">
        <v>172</v>
      </c>
      <c r="O35" s="14">
        <v>2016</v>
      </c>
      <c r="P35" s="14"/>
      <c r="Q35" s="14"/>
      <c r="R35" s="15" t="s">
        <v>42</v>
      </c>
      <c r="S35" s="25" t="s">
        <v>240</v>
      </c>
      <c r="T35" s="16">
        <v>43384</v>
      </c>
      <c r="U35" s="16">
        <v>43738</v>
      </c>
      <c r="V35" s="35"/>
      <c r="W35" s="10" t="s">
        <v>241</v>
      </c>
      <c r="X35" s="18">
        <v>1</v>
      </c>
      <c r="Y35" s="19" t="s">
        <v>45</v>
      </c>
      <c r="Z35" s="35"/>
      <c r="AA35" s="35">
        <v>10</v>
      </c>
      <c r="AB35" s="35">
        <v>2019</v>
      </c>
      <c r="AC35" s="36"/>
      <c r="AD35" s="21"/>
      <c r="AE35" s="22" t="s">
        <v>58</v>
      </c>
      <c r="AF35" s="14"/>
    </row>
    <row r="36" spans="1:32" ht="126" customHeight="1" x14ac:dyDescent="0.25">
      <c r="A36" s="9">
        <v>3278</v>
      </c>
      <c r="B36" s="10">
        <v>273</v>
      </c>
      <c r="C36" s="14">
        <v>2016</v>
      </c>
      <c r="D36" s="10" t="s">
        <v>242</v>
      </c>
      <c r="E36" s="10" t="s">
        <v>34</v>
      </c>
      <c r="F36" s="10"/>
      <c r="G36" s="10"/>
      <c r="H36" s="10" t="s">
        <v>48</v>
      </c>
      <c r="I36" s="10" t="s">
        <v>49</v>
      </c>
      <c r="J36" s="12" t="s">
        <v>50</v>
      </c>
      <c r="K36" s="10" t="s">
        <v>86</v>
      </c>
      <c r="L36" s="14" t="s">
        <v>63</v>
      </c>
      <c r="M36" s="14" t="s">
        <v>237</v>
      </c>
      <c r="N36" s="13" t="s">
        <v>172</v>
      </c>
      <c r="O36" s="14">
        <v>2016</v>
      </c>
      <c r="P36" s="14"/>
      <c r="Q36" s="14"/>
      <c r="R36" s="15" t="s">
        <v>42</v>
      </c>
      <c r="S36" s="25" t="s">
        <v>72</v>
      </c>
      <c r="T36" s="16">
        <v>43384</v>
      </c>
      <c r="U36" s="16">
        <v>43769</v>
      </c>
      <c r="V36" s="35"/>
      <c r="W36" s="10" t="s">
        <v>243</v>
      </c>
      <c r="X36" s="18">
        <v>1</v>
      </c>
      <c r="Y36" s="19" t="s">
        <v>45</v>
      </c>
      <c r="Z36" s="35"/>
      <c r="AA36" s="35">
        <v>11</v>
      </c>
      <c r="AB36" s="35">
        <v>2019</v>
      </c>
      <c r="AC36" s="36"/>
      <c r="AD36" s="21"/>
      <c r="AE36" s="22" t="s">
        <v>58</v>
      </c>
      <c r="AF36" s="14"/>
    </row>
    <row r="37" spans="1:32" ht="187.5" customHeight="1" x14ac:dyDescent="0.25">
      <c r="A37" s="9">
        <v>3279</v>
      </c>
      <c r="B37" s="14">
        <v>274</v>
      </c>
      <c r="C37" s="14">
        <v>2016</v>
      </c>
      <c r="D37" s="10" t="s">
        <v>244</v>
      </c>
      <c r="E37" s="10" t="s">
        <v>34</v>
      </c>
      <c r="F37" s="10"/>
      <c r="G37" s="10"/>
      <c r="H37" s="10" t="s">
        <v>48</v>
      </c>
      <c r="I37" s="11" t="s">
        <v>60</v>
      </c>
      <c r="J37" s="12" t="s">
        <v>61</v>
      </c>
      <c r="K37" s="10" t="s">
        <v>62</v>
      </c>
      <c r="L37" s="14" t="s">
        <v>63</v>
      </c>
      <c r="M37" s="14" t="s">
        <v>237</v>
      </c>
      <c r="N37" s="13" t="s">
        <v>172</v>
      </c>
      <c r="O37" s="14">
        <v>2016</v>
      </c>
      <c r="P37" s="14"/>
      <c r="Q37" s="14"/>
      <c r="R37" s="15" t="s">
        <v>42</v>
      </c>
      <c r="S37" s="25" t="s">
        <v>245</v>
      </c>
      <c r="T37" s="16">
        <v>43384</v>
      </c>
      <c r="U37" s="16">
        <v>43738</v>
      </c>
      <c r="V37" s="35"/>
      <c r="W37" s="10" t="s">
        <v>246</v>
      </c>
      <c r="X37" s="18">
        <v>1</v>
      </c>
      <c r="Y37" s="19" t="s">
        <v>45</v>
      </c>
      <c r="Z37" s="35"/>
      <c r="AA37" s="35">
        <v>10</v>
      </c>
      <c r="AB37" s="35">
        <v>2019</v>
      </c>
      <c r="AC37" s="36"/>
      <c r="AD37" s="21"/>
      <c r="AE37" s="22" t="s">
        <v>58</v>
      </c>
      <c r="AF37" s="14"/>
    </row>
    <row r="38" spans="1:32" ht="222" customHeight="1" x14ac:dyDescent="0.25">
      <c r="A38" s="9">
        <v>3280</v>
      </c>
      <c r="B38" s="10">
        <v>275</v>
      </c>
      <c r="C38" s="14">
        <v>2016</v>
      </c>
      <c r="D38" s="10" t="s">
        <v>247</v>
      </c>
      <c r="E38" s="10" t="s">
        <v>34</v>
      </c>
      <c r="F38" s="10"/>
      <c r="G38" s="10"/>
      <c r="H38" s="10" t="s">
        <v>48</v>
      </c>
      <c r="I38" s="11" t="s">
        <v>60</v>
      </c>
      <c r="J38" s="12" t="s">
        <v>61</v>
      </c>
      <c r="K38" s="10" t="s">
        <v>62</v>
      </c>
      <c r="L38" s="14" t="s">
        <v>63</v>
      </c>
      <c r="M38" s="14" t="s">
        <v>237</v>
      </c>
      <c r="N38" s="13" t="s">
        <v>172</v>
      </c>
      <c r="O38" s="14">
        <v>2016</v>
      </c>
      <c r="P38" s="14"/>
      <c r="Q38" s="14"/>
      <c r="R38" s="15" t="s">
        <v>42</v>
      </c>
      <c r="S38" s="25" t="s">
        <v>248</v>
      </c>
      <c r="T38" s="16">
        <v>43384</v>
      </c>
      <c r="U38" s="16">
        <v>43738</v>
      </c>
      <c r="V38" s="35"/>
      <c r="W38" s="10" t="s">
        <v>246</v>
      </c>
      <c r="X38" s="18">
        <v>1</v>
      </c>
      <c r="Y38" s="19" t="s">
        <v>45</v>
      </c>
      <c r="Z38" s="35"/>
      <c r="AA38" s="35">
        <v>10</v>
      </c>
      <c r="AB38" s="35">
        <v>2019</v>
      </c>
      <c r="AC38" s="36"/>
      <c r="AD38" s="21"/>
      <c r="AE38" s="22" t="s">
        <v>58</v>
      </c>
      <c r="AF38" s="14"/>
    </row>
    <row r="39" spans="1:32" ht="122.25" customHeight="1" x14ac:dyDescent="0.25">
      <c r="A39" s="9">
        <v>3281</v>
      </c>
      <c r="B39" s="10">
        <v>276</v>
      </c>
      <c r="C39" s="14">
        <v>2016</v>
      </c>
      <c r="D39" s="10" t="s">
        <v>249</v>
      </c>
      <c r="E39" s="10" t="s">
        <v>34</v>
      </c>
      <c r="F39" s="10"/>
      <c r="G39" s="10"/>
      <c r="H39" s="10" t="s">
        <v>48</v>
      </c>
      <c r="I39" s="11" t="s">
        <v>49</v>
      </c>
      <c r="J39" s="12" t="s">
        <v>50</v>
      </c>
      <c r="K39" s="10" t="s">
        <v>86</v>
      </c>
      <c r="L39" s="14" t="s">
        <v>63</v>
      </c>
      <c r="M39" s="14" t="s">
        <v>237</v>
      </c>
      <c r="N39" s="13" t="s">
        <v>172</v>
      </c>
      <c r="O39" s="14">
        <v>2016</v>
      </c>
      <c r="P39" s="14"/>
      <c r="Q39" s="14"/>
      <c r="R39" s="15" t="s">
        <v>42</v>
      </c>
      <c r="S39" s="25" t="s">
        <v>72</v>
      </c>
      <c r="T39" s="16">
        <v>43384</v>
      </c>
      <c r="U39" s="16">
        <v>43769</v>
      </c>
      <c r="V39" s="35"/>
      <c r="W39" s="10" t="s">
        <v>243</v>
      </c>
      <c r="X39" s="18">
        <v>1</v>
      </c>
      <c r="Y39" s="19" t="s">
        <v>45</v>
      </c>
      <c r="Z39" s="35"/>
      <c r="AA39" s="35">
        <v>11</v>
      </c>
      <c r="AB39" s="35">
        <v>2019</v>
      </c>
      <c r="AC39" s="36"/>
      <c r="AD39" s="21"/>
      <c r="AE39" s="22" t="s">
        <v>58</v>
      </c>
      <c r="AF39" s="14"/>
    </row>
    <row r="40" spans="1:32" ht="224.25" customHeight="1" x14ac:dyDescent="0.25">
      <c r="A40" s="9">
        <v>3283</v>
      </c>
      <c r="B40" s="10">
        <v>2</v>
      </c>
      <c r="C40" s="14">
        <v>2017</v>
      </c>
      <c r="D40" s="10" t="s">
        <v>250</v>
      </c>
      <c r="E40" s="10" t="s">
        <v>34</v>
      </c>
      <c r="F40" s="10"/>
      <c r="G40" s="10"/>
      <c r="H40" s="10" t="s">
        <v>48</v>
      </c>
      <c r="I40" s="11" t="s">
        <v>76</v>
      </c>
      <c r="J40" s="12" t="s">
        <v>77</v>
      </c>
      <c r="K40" s="10" t="s">
        <v>251</v>
      </c>
      <c r="L40" s="37" t="s">
        <v>210</v>
      </c>
      <c r="M40" s="14" t="s">
        <v>252</v>
      </c>
      <c r="N40" s="13" t="s">
        <v>41</v>
      </c>
      <c r="O40" s="14">
        <v>2017</v>
      </c>
      <c r="P40" s="14"/>
      <c r="Q40" s="14"/>
      <c r="R40" s="14" t="s">
        <v>42</v>
      </c>
      <c r="S40" s="37" t="s">
        <v>253</v>
      </c>
      <c r="T40" s="16">
        <v>43070</v>
      </c>
      <c r="U40" s="16">
        <v>43281</v>
      </c>
      <c r="V40" s="35"/>
      <c r="W40" s="37" t="s">
        <v>254</v>
      </c>
      <c r="X40" s="18">
        <v>1</v>
      </c>
      <c r="Y40" s="19" t="s">
        <v>45</v>
      </c>
      <c r="Z40" s="37"/>
      <c r="AA40" s="35">
        <v>3</v>
      </c>
      <c r="AB40" s="35">
        <v>2020</v>
      </c>
      <c r="AC40" s="36"/>
      <c r="AD40" s="21"/>
      <c r="AE40" s="22" t="s">
        <v>58</v>
      </c>
      <c r="AF40" s="14"/>
    </row>
    <row r="41" spans="1:32" ht="69" customHeight="1" x14ac:dyDescent="0.25">
      <c r="A41" s="9">
        <v>3304</v>
      </c>
      <c r="B41" s="10">
        <v>23</v>
      </c>
      <c r="C41" s="14">
        <v>2017</v>
      </c>
      <c r="D41" s="10" t="s">
        <v>255</v>
      </c>
      <c r="E41" s="10" t="s">
        <v>34</v>
      </c>
      <c r="F41" s="10"/>
      <c r="G41" s="10"/>
      <c r="H41" s="10" t="s">
        <v>48</v>
      </c>
      <c r="I41" s="11" t="s">
        <v>76</v>
      </c>
      <c r="J41" s="12" t="s">
        <v>77</v>
      </c>
      <c r="K41" s="10" t="s">
        <v>251</v>
      </c>
      <c r="L41" s="37" t="s">
        <v>210</v>
      </c>
      <c r="M41" s="14" t="s">
        <v>256</v>
      </c>
      <c r="N41" s="13" t="s">
        <v>138</v>
      </c>
      <c r="O41" s="14">
        <v>2017</v>
      </c>
      <c r="P41" s="14"/>
      <c r="Q41" s="14"/>
      <c r="R41" s="14"/>
      <c r="S41" s="38" t="s">
        <v>219</v>
      </c>
      <c r="T41" s="16">
        <v>43556</v>
      </c>
      <c r="U41" s="16">
        <v>43830</v>
      </c>
      <c r="V41" s="10" t="s">
        <v>257</v>
      </c>
      <c r="W41" s="10" t="s">
        <v>258</v>
      </c>
      <c r="X41" s="18">
        <v>1</v>
      </c>
      <c r="Y41" s="19" t="s">
        <v>45</v>
      </c>
      <c r="Z41" s="10"/>
      <c r="AA41" s="35">
        <v>3</v>
      </c>
      <c r="AB41" s="35">
        <v>2020</v>
      </c>
      <c r="AC41" s="36"/>
      <c r="AD41" s="21"/>
      <c r="AE41" s="22" t="s">
        <v>58</v>
      </c>
      <c r="AF41" s="14"/>
    </row>
    <row r="42" spans="1:32" ht="351" customHeight="1" x14ac:dyDescent="0.25">
      <c r="A42" s="9">
        <v>3305</v>
      </c>
      <c r="B42" s="10">
        <v>24</v>
      </c>
      <c r="C42" s="14">
        <v>2017</v>
      </c>
      <c r="D42" s="10" t="s">
        <v>259</v>
      </c>
      <c r="E42" s="10" t="s">
        <v>34</v>
      </c>
      <c r="F42" s="10"/>
      <c r="G42" s="10"/>
      <c r="H42" s="10" t="s">
        <v>48</v>
      </c>
      <c r="I42" s="11" t="s">
        <v>76</v>
      </c>
      <c r="J42" s="12" t="s">
        <v>77</v>
      </c>
      <c r="K42" s="10" t="s">
        <v>251</v>
      </c>
      <c r="L42" s="37" t="s">
        <v>210</v>
      </c>
      <c r="M42" s="14" t="s">
        <v>256</v>
      </c>
      <c r="N42" s="13" t="s">
        <v>138</v>
      </c>
      <c r="O42" s="14">
        <v>2017</v>
      </c>
      <c r="P42" s="14"/>
      <c r="Q42" s="14"/>
      <c r="R42" s="14"/>
      <c r="S42" s="10" t="s">
        <v>219</v>
      </c>
      <c r="T42" s="16">
        <v>43556</v>
      </c>
      <c r="U42" s="16">
        <v>43830</v>
      </c>
      <c r="V42" s="35"/>
      <c r="W42" s="10" t="s">
        <v>260</v>
      </c>
      <c r="X42" s="18">
        <v>1</v>
      </c>
      <c r="Y42" s="19" t="s">
        <v>45</v>
      </c>
      <c r="Z42" s="35"/>
      <c r="AA42" s="35">
        <v>3</v>
      </c>
      <c r="AB42" s="35">
        <v>2020</v>
      </c>
      <c r="AC42" s="36"/>
      <c r="AD42" s="21"/>
      <c r="AE42" s="22" t="s">
        <v>58</v>
      </c>
      <c r="AF42" s="14"/>
    </row>
    <row r="43" spans="1:32" ht="151.5" customHeight="1" x14ac:dyDescent="0.25">
      <c r="A43" s="9">
        <v>3307</v>
      </c>
      <c r="B43" s="10">
        <v>26</v>
      </c>
      <c r="C43" s="14">
        <v>2017</v>
      </c>
      <c r="D43" s="10" t="s">
        <v>261</v>
      </c>
      <c r="E43" s="10" t="s">
        <v>34</v>
      </c>
      <c r="F43" s="10"/>
      <c r="G43" s="10"/>
      <c r="H43" s="10" t="s">
        <v>48</v>
      </c>
      <c r="I43" s="11" t="s">
        <v>204</v>
      </c>
      <c r="J43" s="12" t="s">
        <v>188</v>
      </c>
      <c r="K43" s="10" t="s">
        <v>262</v>
      </c>
      <c r="L43" s="37" t="s">
        <v>210</v>
      </c>
      <c r="M43" s="14" t="s">
        <v>256</v>
      </c>
      <c r="N43" s="13" t="s">
        <v>138</v>
      </c>
      <c r="O43" s="14">
        <v>2017</v>
      </c>
      <c r="P43" s="14"/>
      <c r="Q43" s="14"/>
      <c r="R43" s="15" t="s">
        <v>42</v>
      </c>
      <c r="S43" s="10" t="s">
        <v>263</v>
      </c>
      <c r="T43" s="16"/>
      <c r="U43" s="16">
        <v>43555</v>
      </c>
      <c r="V43" s="10" t="s">
        <v>264</v>
      </c>
      <c r="W43" s="10" t="s">
        <v>265</v>
      </c>
      <c r="X43" s="18">
        <v>1</v>
      </c>
      <c r="Y43" s="19" t="s">
        <v>45</v>
      </c>
      <c r="Z43" s="10"/>
      <c r="AA43" s="35" t="s">
        <v>266</v>
      </c>
      <c r="AB43" s="35">
        <v>2019</v>
      </c>
      <c r="AC43" s="36"/>
      <c r="AD43" s="21"/>
      <c r="AE43" s="22" t="s">
        <v>58</v>
      </c>
      <c r="AF43" s="14"/>
    </row>
    <row r="44" spans="1:32" ht="120.75" customHeight="1" x14ac:dyDescent="0.25">
      <c r="A44" s="9">
        <v>3309</v>
      </c>
      <c r="B44" s="14">
        <v>28</v>
      </c>
      <c r="C44" s="14">
        <v>2017</v>
      </c>
      <c r="D44" s="10" t="s">
        <v>267</v>
      </c>
      <c r="E44" s="10" t="s">
        <v>34</v>
      </c>
      <c r="F44" s="10"/>
      <c r="G44" s="10"/>
      <c r="H44" s="10" t="s">
        <v>48</v>
      </c>
      <c r="I44" s="11" t="s">
        <v>121</v>
      </c>
      <c r="J44" s="12" t="s">
        <v>77</v>
      </c>
      <c r="K44" s="10" t="s">
        <v>268</v>
      </c>
      <c r="L44" s="37" t="s">
        <v>210</v>
      </c>
      <c r="M44" s="14" t="s">
        <v>256</v>
      </c>
      <c r="N44" s="13" t="s">
        <v>138</v>
      </c>
      <c r="O44" s="14">
        <v>2017</v>
      </c>
      <c r="P44" s="14"/>
      <c r="Q44" s="14"/>
      <c r="R44" s="15" t="s">
        <v>42</v>
      </c>
      <c r="S44" s="10" t="s">
        <v>269</v>
      </c>
      <c r="T44" s="16">
        <v>42794</v>
      </c>
      <c r="U44" s="16">
        <v>43830</v>
      </c>
      <c r="V44" s="10" t="s">
        <v>270</v>
      </c>
      <c r="W44" s="10" t="s">
        <v>271</v>
      </c>
      <c r="X44" s="18">
        <v>1</v>
      </c>
      <c r="Y44" s="19" t="s">
        <v>45</v>
      </c>
      <c r="Z44" s="10"/>
      <c r="AA44" s="35">
        <v>3</v>
      </c>
      <c r="AB44" s="35">
        <v>2020</v>
      </c>
      <c r="AC44" s="36"/>
      <c r="AD44" s="21"/>
      <c r="AE44" s="22" t="s">
        <v>58</v>
      </c>
      <c r="AF44" s="14"/>
    </row>
    <row r="45" spans="1:32" ht="94.5" customHeight="1" x14ac:dyDescent="0.25">
      <c r="A45" s="9">
        <v>3315</v>
      </c>
      <c r="B45" s="14">
        <v>34</v>
      </c>
      <c r="C45" s="14">
        <v>2017</v>
      </c>
      <c r="D45" s="10" t="s">
        <v>272</v>
      </c>
      <c r="E45" s="10" t="s">
        <v>34</v>
      </c>
      <c r="F45" s="10"/>
      <c r="G45" s="10"/>
      <c r="H45" s="10" t="s">
        <v>35</v>
      </c>
      <c r="I45" s="11" t="s">
        <v>36</v>
      </c>
      <c r="J45" s="12" t="s">
        <v>98</v>
      </c>
      <c r="K45" s="10" t="s">
        <v>273</v>
      </c>
      <c r="L45" s="10" t="s">
        <v>100</v>
      </c>
      <c r="M45" s="13">
        <v>42815</v>
      </c>
      <c r="N45" s="35" t="s">
        <v>274</v>
      </c>
      <c r="O45" s="14">
        <v>2017</v>
      </c>
      <c r="P45" s="14"/>
      <c r="Q45" s="14"/>
      <c r="R45" s="15" t="s">
        <v>42</v>
      </c>
      <c r="S45" s="25" t="s">
        <v>275</v>
      </c>
      <c r="T45" s="16">
        <v>42872</v>
      </c>
      <c r="U45" s="16">
        <v>43465</v>
      </c>
      <c r="V45" s="10"/>
      <c r="W45" s="17" t="s">
        <v>276</v>
      </c>
      <c r="X45" s="18">
        <v>1</v>
      </c>
      <c r="Y45" s="19" t="s">
        <v>45</v>
      </c>
      <c r="Z45" s="13"/>
      <c r="AA45" s="14">
        <v>7</v>
      </c>
      <c r="AB45" s="14">
        <v>2019</v>
      </c>
      <c r="AC45" s="20"/>
      <c r="AD45" s="21"/>
      <c r="AE45" s="22" t="s">
        <v>46</v>
      </c>
      <c r="AF45" s="14"/>
    </row>
    <row r="46" spans="1:32" ht="132" customHeight="1" x14ac:dyDescent="0.25">
      <c r="A46" s="9">
        <v>3319</v>
      </c>
      <c r="B46" s="10">
        <v>38</v>
      </c>
      <c r="C46" s="14">
        <v>2017</v>
      </c>
      <c r="D46" s="10" t="s">
        <v>277</v>
      </c>
      <c r="E46" s="10" t="s">
        <v>34</v>
      </c>
      <c r="F46" s="10"/>
      <c r="G46" s="10"/>
      <c r="H46" s="10" t="s">
        <v>48</v>
      </c>
      <c r="I46" s="11" t="s">
        <v>36</v>
      </c>
      <c r="J46" s="12" t="s">
        <v>37</v>
      </c>
      <c r="K46" s="10" t="s">
        <v>278</v>
      </c>
      <c r="L46" s="37" t="s">
        <v>279</v>
      </c>
      <c r="M46" s="14" t="s">
        <v>280</v>
      </c>
      <c r="N46" s="35" t="s">
        <v>274</v>
      </c>
      <c r="O46" s="14">
        <v>2017</v>
      </c>
      <c r="P46" s="14"/>
      <c r="Q46" s="14"/>
      <c r="R46" s="15" t="s">
        <v>42</v>
      </c>
      <c r="S46" s="25" t="s">
        <v>281</v>
      </c>
      <c r="T46" s="16">
        <v>43035</v>
      </c>
      <c r="U46" s="16">
        <v>43646</v>
      </c>
      <c r="V46" s="10"/>
      <c r="W46" s="13" t="s">
        <v>282</v>
      </c>
      <c r="X46" s="18">
        <v>1</v>
      </c>
      <c r="Y46" s="19" t="s">
        <v>45</v>
      </c>
      <c r="Z46" s="13"/>
      <c r="AA46" s="14">
        <v>6</v>
      </c>
      <c r="AB46" s="14">
        <v>2019</v>
      </c>
      <c r="AC46" s="20"/>
      <c r="AD46" s="21"/>
      <c r="AE46" s="22" t="s">
        <v>58</v>
      </c>
      <c r="AF46" s="14"/>
    </row>
    <row r="47" spans="1:32" ht="260.25" customHeight="1" x14ac:dyDescent="0.25">
      <c r="A47" s="9">
        <v>3323</v>
      </c>
      <c r="B47" s="10">
        <v>42</v>
      </c>
      <c r="C47" s="14">
        <v>2017</v>
      </c>
      <c r="D47" s="10" t="s">
        <v>283</v>
      </c>
      <c r="E47" s="10" t="s">
        <v>34</v>
      </c>
      <c r="F47" s="10"/>
      <c r="G47" s="10"/>
      <c r="H47" s="10" t="s">
        <v>35</v>
      </c>
      <c r="I47" s="11" t="s">
        <v>36</v>
      </c>
      <c r="J47" s="12" t="s">
        <v>37</v>
      </c>
      <c r="K47" s="10" t="s">
        <v>284</v>
      </c>
      <c r="L47" s="37" t="s">
        <v>285</v>
      </c>
      <c r="M47" s="14" t="s">
        <v>280</v>
      </c>
      <c r="N47" s="35" t="s">
        <v>274</v>
      </c>
      <c r="O47" s="14">
        <v>2017</v>
      </c>
      <c r="P47" s="14"/>
      <c r="Q47" s="14"/>
      <c r="R47" s="15" t="s">
        <v>42</v>
      </c>
      <c r="S47" s="25" t="s">
        <v>286</v>
      </c>
      <c r="T47" s="16">
        <v>42823</v>
      </c>
      <c r="U47" s="16">
        <v>43529</v>
      </c>
      <c r="V47" s="10"/>
      <c r="W47" s="17" t="s">
        <v>287</v>
      </c>
      <c r="X47" s="18">
        <v>1</v>
      </c>
      <c r="Y47" s="19" t="s">
        <v>45</v>
      </c>
      <c r="Z47" s="13"/>
      <c r="AA47" s="14" t="s">
        <v>266</v>
      </c>
      <c r="AB47" s="14">
        <v>2019</v>
      </c>
      <c r="AC47" s="20"/>
      <c r="AD47" s="21"/>
      <c r="AE47" s="22" t="s">
        <v>46</v>
      </c>
      <c r="AF47" s="14"/>
    </row>
    <row r="48" spans="1:32" ht="198" customHeight="1" x14ac:dyDescent="0.25">
      <c r="A48" s="9">
        <v>3333</v>
      </c>
      <c r="B48" s="14">
        <v>52</v>
      </c>
      <c r="C48" s="14">
        <v>2017</v>
      </c>
      <c r="D48" s="10" t="s">
        <v>288</v>
      </c>
      <c r="E48" s="10" t="s">
        <v>34</v>
      </c>
      <c r="F48" s="10"/>
      <c r="G48" s="10"/>
      <c r="H48" s="10" t="s">
        <v>35</v>
      </c>
      <c r="I48" s="11" t="s">
        <v>36</v>
      </c>
      <c r="J48" s="12" t="s">
        <v>37</v>
      </c>
      <c r="K48" s="10" t="s">
        <v>116</v>
      </c>
      <c r="L48" s="10" t="s">
        <v>112</v>
      </c>
      <c r="M48" s="13" t="s">
        <v>280</v>
      </c>
      <c r="N48" s="13" t="s">
        <v>274</v>
      </c>
      <c r="O48" s="14">
        <v>2017</v>
      </c>
      <c r="P48" s="14"/>
      <c r="Q48" s="14"/>
      <c r="R48" s="15" t="s">
        <v>42</v>
      </c>
      <c r="S48" s="25" t="s">
        <v>289</v>
      </c>
      <c r="T48" s="16">
        <v>42830</v>
      </c>
      <c r="U48" s="16">
        <v>43677</v>
      </c>
      <c r="V48" s="10"/>
      <c r="W48" s="17" t="s">
        <v>290</v>
      </c>
      <c r="X48" s="18">
        <v>1</v>
      </c>
      <c r="Y48" s="19" t="s">
        <v>45</v>
      </c>
      <c r="Z48" s="13"/>
      <c r="AA48" s="14">
        <v>10</v>
      </c>
      <c r="AB48" s="14">
        <v>2019</v>
      </c>
      <c r="AC48" s="20"/>
      <c r="AD48" s="21"/>
      <c r="AE48" s="22" t="s">
        <v>46</v>
      </c>
      <c r="AF48" s="14"/>
    </row>
    <row r="49" spans="1:32" ht="204.75" customHeight="1" x14ac:dyDescent="0.25">
      <c r="A49" s="9">
        <v>3338</v>
      </c>
      <c r="B49" s="10">
        <v>57</v>
      </c>
      <c r="C49" s="14">
        <v>2017</v>
      </c>
      <c r="D49" s="10" t="s">
        <v>291</v>
      </c>
      <c r="E49" s="10" t="s">
        <v>34</v>
      </c>
      <c r="F49" s="10"/>
      <c r="G49" s="10"/>
      <c r="H49" s="10" t="s">
        <v>35</v>
      </c>
      <c r="I49" s="11" t="s">
        <v>36</v>
      </c>
      <c r="J49" s="12" t="s">
        <v>37</v>
      </c>
      <c r="K49" s="10" t="s">
        <v>116</v>
      </c>
      <c r="L49" s="10" t="s">
        <v>112</v>
      </c>
      <c r="M49" s="13" t="s">
        <v>280</v>
      </c>
      <c r="N49" s="13" t="s">
        <v>274</v>
      </c>
      <c r="O49" s="14">
        <v>2017</v>
      </c>
      <c r="P49" s="14"/>
      <c r="Q49" s="14"/>
      <c r="R49" s="15" t="s">
        <v>42</v>
      </c>
      <c r="S49" s="25" t="s">
        <v>292</v>
      </c>
      <c r="T49" s="16">
        <v>42830</v>
      </c>
      <c r="U49" s="16">
        <v>43717</v>
      </c>
      <c r="V49" s="10"/>
      <c r="W49" s="17" t="s">
        <v>293</v>
      </c>
      <c r="X49" s="18">
        <v>1</v>
      </c>
      <c r="Y49" s="19" t="s">
        <v>45</v>
      </c>
      <c r="Z49" s="13"/>
      <c r="AA49" s="14">
        <v>11</v>
      </c>
      <c r="AB49" s="14">
        <v>2019</v>
      </c>
      <c r="AC49" s="20"/>
      <c r="AD49" s="21"/>
      <c r="AE49" s="22" t="s">
        <v>46</v>
      </c>
      <c r="AF49" s="14"/>
    </row>
    <row r="50" spans="1:32" ht="223.5" customHeight="1" x14ac:dyDescent="0.25">
      <c r="A50" s="9">
        <v>3386</v>
      </c>
      <c r="B50" s="10">
        <v>105</v>
      </c>
      <c r="C50" s="14">
        <v>2017</v>
      </c>
      <c r="D50" s="10" t="s">
        <v>294</v>
      </c>
      <c r="E50" s="10" t="s">
        <v>34</v>
      </c>
      <c r="F50" s="10"/>
      <c r="G50" s="10"/>
      <c r="H50" s="10" t="s">
        <v>35</v>
      </c>
      <c r="I50" s="11" t="s">
        <v>36</v>
      </c>
      <c r="J50" s="12" t="s">
        <v>37</v>
      </c>
      <c r="K50" s="10" t="s">
        <v>295</v>
      </c>
      <c r="L50" s="10" t="s">
        <v>285</v>
      </c>
      <c r="M50" s="13" t="s">
        <v>296</v>
      </c>
      <c r="N50" s="13" t="s">
        <v>102</v>
      </c>
      <c r="O50" s="14">
        <v>2017</v>
      </c>
      <c r="P50" s="14"/>
      <c r="Q50" s="14"/>
      <c r="R50" s="15" t="s">
        <v>42</v>
      </c>
      <c r="S50" s="39" t="s">
        <v>297</v>
      </c>
      <c r="T50" s="16">
        <v>42947</v>
      </c>
      <c r="U50" s="16">
        <v>43769</v>
      </c>
      <c r="V50" s="10" t="s">
        <v>298</v>
      </c>
      <c r="W50" s="17" t="s">
        <v>299</v>
      </c>
      <c r="X50" s="18">
        <v>1</v>
      </c>
      <c r="Y50" s="19" t="s">
        <v>45</v>
      </c>
      <c r="Z50" s="13"/>
      <c r="AA50" s="14">
        <v>10</v>
      </c>
      <c r="AB50" s="14">
        <v>2019</v>
      </c>
      <c r="AC50" s="20"/>
      <c r="AD50" s="21"/>
      <c r="AE50" s="22" t="s">
        <v>46</v>
      </c>
      <c r="AF50" s="14"/>
    </row>
    <row r="51" spans="1:32" ht="181.5" customHeight="1" x14ac:dyDescent="0.25">
      <c r="A51" s="9">
        <v>3444</v>
      </c>
      <c r="B51" s="14">
        <v>163</v>
      </c>
      <c r="C51" s="14">
        <v>2017</v>
      </c>
      <c r="D51" s="10" t="s">
        <v>307</v>
      </c>
      <c r="E51" s="10" t="s">
        <v>34</v>
      </c>
      <c r="F51" s="10"/>
      <c r="G51" s="10"/>
      <c r="H51" s="10" t="s">
        <v>48</v>
      </c>
      <c r="I51" s="11" t="s">
        <v>308</v>
      </c>
      <c r="J51" s="12" t="s">
        <v>133</v>
      </c>
      <c r="K51" s="10" t="s">
        <v>309</v>
      </c>
      <c r="L51" s="10" t="s">
        <v>279</v>
      </c>
      <c r="M51" s="13" t="s">
        <v>310</v>
      </c>
      <c r="N51" s="13" t="s">
        <v>195</v>
      </c>
      <c r="O51" s="14">
        <v>2017</v>
      </c>
      <c r="P51" s="14"/>
      <c r="Q51" s="14"/>
      <c r="R51" s="15" t="s">
        <v>42</v>
      </c>
      <c r="S51" s="13" t="s">
        <v>311</v>
      </c>
      <c r="T51" s="16">
        <v>42917</v>
      </c>
      <c r="U51" s="16">
        <v>43281</v>
      </c>
      <c r="V51" s="10" t="s">
        <v>312</v>
      </c>
      <c r="W51" s="13" t="s">
        <v>313</v>
      </c>
      <c r="X51" s="18">
        <v>1</v>
      </c>
      <c r="Y51" s="19" t="s">
        <v>45</v>
      </c>
      <c r="Z51" s="10"/>
      <c r="AA51" s="22">
        <v>9</v>
      </c>
      <c r="AB51" s="14">
        <v>2019</v>
      </c>
      <c r="AC51" s="20"/>
      <c r="AD51" s="21"/>
      <c r="AE51" s="22" t="s">
        <v>58</v>
      </c>
      <c r="AF51" s="14"/>
    </row>
    <row r="52" spans="1:32" ht="140.25" customHeight="1" x14ac:dyDescent="0.25">
      <c r="A52" s="9">
        <v>3450</v>
      </c>
      <c r="B52" s="14">
        <v>169</v>
      </c>
      <c r="C52" s="14">
        <v>2017</v>
      </c>
      <c r="D52" s="10" t="s">
        <v>320</v>
      </c>
      <c r="E52" s="10" t="s">
        <v>34</v>
      </c>
      <c r="F52" s="10"/>
      <c r="G52" s="10"/>
      <c r="H52" s="10" t="s">
        <v>85</v>
      </c>
      <c r="I52" s="11" t="s">
        <v>49</v>
      </c>
      <c r="J52" s="12" t="s">
        <v>50</v>
      </c>
      <c r="K52" s="10" t="s">
        <v>180</v>
      </c>
      <c r="L52" s="10" t="s">
        <v>63</v>
      </c>
      <c r="M52" s="13" t="s">
        <v>310</v>
      </c>
      <c r="N52" s="13" t="s">
        <v>195</v>
      </c>
      <c r="O52" s="14">
        <v>2017</v>
      </c>
      <c r="P52" s="14"/>
      <c r="Q52" s="14"/>
      <c r="R52" s="15" t="s">
        <v>42</v>
      </c>
      <c r="S52" s="13" t="s">
        <v>321</v>
      </c>
      <c r="T52" s="16">
        <v>42979</v>
      </c>
      <c r="U52" s="16">
        <v>44408</v>
      </c>
      <c r="V52" s="10"/>
      <c r="W52" s="13" t="s">
        <v>322</v>
      </c>
      <c r="X52" s="18">
        <v>1</v>
      </c>
      <c r="Y52" s="19" t="s">
        <v>45</v>
      </c>
      <c r="Z52" s="10"/>
      <c r="AA52" s="22">
        <v>7</v>
      </c>
      <c r="AB52" s="14">
        <v>2021</v>
      </c>
      <c r="AC52" s="20"/>
      <c r="AD52" s="21"/>
      <c r="AE52" s="22" t="s">
        <v>58</v>
      </c>
      <c r="AF52" s="14"/>
    </row>
    <row r="53" spans="1:32" ht="409.5" x14ac:dyDescent="0.25">
      <c r="A53" s="9">
        <v>3455</v>
      </c>
      <c r="B53" s="10">
        <v>174</v>
      </c>
      <c r="C53" s="14">
        <v>2017</v>
      </c>
      <c r="D53" s="10" t="s">
        <v>323</v>
      </c>
      <c r="E53" s="10" t="s">
        <v>34</v>
      </c>
      <c r="F53" s="10"/>
      <c r="G53" s="10"/>
      <c r="H53" s="10" t="s">
        <v>35</v>
      </c>
      <c r="I53" s="11" t="s">
        <v>36</v>
      </c>
      <c r="J53" s="12" t="s">
        <v>37</v>
      </c>
      <c r="K53" s="10" t="s">
        <v>324</v>
      </c>
      <c r="L53" s="10" t="s">
        <v>100</v>
      </c>
      <c r="M53" s="13" t="s">
        <v>325</v>
      </c>
      <c r="N53" s="13" t="s">
        <v>212</v>
      </c>
      <c r="O53" s="14">
        <v>2017</v>
      </c>
      <c r="P53" s="14"/>
      <c r="Q53" s="14"/>
      <c r="R53" s="15" t="s">
        <v>42</v>
      </c>
      <c r="S53" s="13" t="s">
        <v>326</v>
      </c>
      <c r="T53" s="16">
        <v>42976</v>
      </c>
      <c r="U53" s="16">
        <v>44196</v>
      </c>
      <c r="V53" s="10"/>
      <c r="W53" s="17" t="s">
        <v>327</v>
      </c>
      <c r="X53" s="18">
        <v>1</v>
      </c>
      <c r="Y53" s="19" t="s">
        <v>45</v>
      </c>
      <c r="Z53" s="40"/>
      <c r="AA53" s="22">
        <v>1</v>
      </c>
      <c r="AB53" s="14">
        <v>2021</v>
      </c>
      <c r="AC53" s="20"/>
      <c r="AD53" s="21"/>
      <c r="AE53" s="22" t="s">
        <v>46</v>
      </c>
      <c r="AF53" s="14"/>
    </row>
    <row r="54" spans="1:32" ht="152.25" customHeight="1" x14ac:dyDescent="0.25">
      <c r="A54" s="9">
        <v>3471</v>
      </c>
      <c r="B54" s="14">
        <v>190</v>
      </c>
      <c r="C54" s="14">
        <v>2017</v>
      </c>
      <c r="D54" s="10" t="s">
        <v>328</v>
      </c>
      <c r="E54" s="10" t="s">
        <v>34</v>
      </c>
      <c r="F54" s="10"/>
      <c r="G54" s="10"/>
      <c r="H54" s="10" t="s">
        <v>48</v>
      </c>
      <c r="I54" s="11" t="s">
        <v>308</v>
      </c>
      <c r="J54" s="12" t="s">
        <v>133</v>
      </c>
      <c r="K54" s="10" t="s">
        <v>309</v>
      </c>
      <c r="L54" s="41" t="s">
        <v>279</v>
      </c>
      <c r="M54" s="13" t="s">
        <v>325</v>
      </c>
      <c r="N54" s="13" t="s">
        <v>212</v>
      </c>
      <c r="O54" s="14">
        <v>2017</v>
      </c>
      <c r="P54" s="14"/>
      <c r="Q54" s="14"/>
      <c r="R54" s="15" t="s">
        <v>42</v>
      </c>
      <c r="S54" s="13" t="s">
        <v>329</v>
      </c>
      <c r="T54" s="16">
        <v>42948</v>
      </c>
      <c r="U54" s="16">
        <v>43281</v>
      </c>
      <c r="V54" s="10" t="s">
        <v>330</v>
      </c>
      <c r="W54" s="10" t="s">
        <v>331</v>
      </c>
      <c r="X54" s="18">
        <v>1</v>
      </c>
      <c r="Y54" s="19" t="s">
        <v>45</v>
      </c>
      <c r="Z54" s="10"/>
      <c r="AA54" s="22" t="s">
        <v>266</v>
      </c>
      <c r="AB54" s="14">
        <v>2019</v>
      </c>
      <c r="AC54" s="20"/>
      <c r="AD54" s="21"/>
      <c r="AE54" s="22" t="s">
        <v>58</v>
      </c>
      <c r="AF54" s="14"/>
    </row>
    <row r="55" spans="1:32" ht="180" customHeight="1" x14ac:dyDescent="0.25">
      <c r="A55" s="9">
        <v>3475</v>
      </c>
      <c r="B55" s="10">
        <v>194</v>
      </c>
      <c r="C55" s="14">
        <v>2017</v>
      </c>
      <c r="D55" s="10" t="s">
        <v>332</v>
      </c>
      <c r="E55" s="10" t="s">
        <v>333</v>
      </c>
      <c r="F55" s="10"/>
      <c r="G55" s="10"/>
      <c r="H55" s="10" t="s">
        <v>48</v>
      </c>
      <c r="I55" s="11" t="s">
        <v>121</v>
      </c>
      <c r="J55" s="12" t="s">
        <v>77</v>
      </c>
      <c r="K55" s="10" t="s">
        <v>334</v>
      </c>
      <c r="L55" s="10" t="s">
        <v>279</v>
      </c>
      <c r="M55" s="13" t="s">
        <v>325</v>
      </c>
      <c r="N55" s="13" t="s">
        <v>212</v>
      </c>
      <c r="O55" s="14">
        <v>2017</v>
      </c>
      <c r="P55" s="14"/>
      <c r="Q55" s="14"/>
      <c r="R55" s="15"/>
      <c r="S55" s="33" t="s">
        <v>335</v>
      </c>
      <c r="T55" s="16"/>
      <c r="U55" s="16">
        <v>44834</v>
      </c>
      <c r="V55" s="42"/>
      <c r="W55" s="13" t="s">
        <v>336</v>
      </c>
      <c r="X55" s="18">
        <v>1</v>
      </c>
      <c r="Y55" s="19" t="s">
        <v>45</v>
      </c>
      <c r="Z55" s="14"/>
      <c r="AA55" s="22">
        <v>9</v>
      </c>
      <c r="AB55" s="14">
        <v>2022</v>
      </c>
      <c r="AC55" s="20"/>
      <c r="AD55" s="21"/>
      <c r="AE55" s="22" t="s">
        <v>58</v>
      </c>
      <c r="AF55" s="34" t="s">
        <v>337</v>
      </c>
    </row>
    <row r="56" spans="1:32" ht="216.75" customHeight="1" x14ac:dyDescent="0.25">
      <c r="A56" s="9">
        <v>3476</v>
      </c>
      <c r="B56" s="10">
        <v>195</v>
      </c>
      <c r="C56" s="14">
        <v>2017</v>
      </c>
      <c r="D56" s="10" t="s">
        <v>338</v>
      </c>
      <c r="E56" s="10" t="s">
        <v>34</v>
      </c>
      <c r="F56" s="10"/>
      <c r="G56" s="10"/>
      <c r="H56" s="10" t="s">
        <v>48</v>
      </c>
      <c r="I56" s="11" t="s">
        <v>121</v>
      </c>
      <c r="J56" s="12" t="s">
        <v>77</v>
      </c>
      <c r="K56" s="10" t="s">
        <v>339</v>
      </c>
      <c r="L56" s="10" t="s">
        <v>210</v>
      </c>
      <c r="M56" s="13" t="s">
        <v>325</v>
      </c>
      <c r="N56" s="13" t="s">
        <v>212</v>
      </c>
      <c r="O56" s="14">
        <v>2017</v>
      </c>
      <c r="P56" s="14"/>
      <c r="Q56" s="14"/>
      <c r="R56" s="15" t="s">
        <v>42</v>
      </c>
      <c r="S56" s="25" t="s">
        <v>340</v>
      </c>
      <c r="T56" s="16">
        <v>42948</v>
      </c>
      <c r="U56" s="16">
        <v>43100</v>
      </c>
      <c r="V56" s="25" t="s">
        <v>341</v>
      </c>
      <c r="W56" s="13" t="s">
        <v>342</v>
      </c>
      <c r="X56" s="18">
        <v>1</v>
      </c>
      <c r="Y56" s="19" t="s">
        <v>45</v>
      </c>
      <c r="Z56" s="10"/>
      <c r="AA56" s="22">
        <v>6</v>
      </c>
      <c r="AB56" s="14">
        <v>2021</v>
      </c>
      <c r="AC56" s="20"/>
      <c r="AD56" s="21"/>
      <c r="AE56" s="22" t="s">
        <v>58</v>
      </c>
      <c r="AF56" s="14"/>
    </row>
    <row r="57" spans="1:32" ht="106.5" customHeight="1" x14ac:dyDescent="0.25">
      <c r="A57" s="9">
        <v>3477</v>
      </c>
      <c r="B57" s="14">
        <v>196</v>
      </c>
      <c r="C57" s="14">
        <v>2017</v>
      </c>
      <c r="D57" s="10" t="s">
        <v>343</v>
      </c>
      <c r="E57" s="10" t="s">
        <v>34</v>
      </c>
      <c r="F57" s="10"/>
      <c r="G57" s="10"/>
      <c r="H57" s="10" t="s">
        <v>48</v>
      </c>
      <c r="I57" s="11" t="s">
        <v>121</v>
      </c>
      <c r="J57" s="12" t="s">
        <v>77</v>
      </c>
      <c r="K57" s="10" t="s">
        <v>339</v>
      </c>
      <c r="L57" s="10" t="s">
        <v>210</v>
      </c>
      <c r="M57" s="13" t="s">
        <v>325</v>
      </c>
      <c r="N57" s="13" t="s">
        <v>212</v>
      </c>
      <c r="O57" s="14">
        <v>2017</v>
      </c>
      <c r="P57" s="14"/>
      <c r="Q57" s="14"/>
      <c r="R57" s="15"/>
      <c r="S57" s="25" t="s">
        <v>219</v>
      </c>
      <c r="T57" s="16">
        <v>43556</v>
      </c>
      <c r="U57" s="16">
        <v>43830</v>
      </c>
      <c r="V57" s="10" t="s">
        <v>344</v>
      </c>
      <c r="W57" s="43" t="s">
        <v>345</v>
      </c>
      <c r="X57" s="18">
        <v>1</v>
      </c>
      <c r="Y57" s="19" t="s">
        <v>45</v>
      </c>
      <c r="Z57" s="14"/>
      <c r="AA57" s="22">
        <v>8</v>
      </c>
      <c r="AB57" s="14">
        <v>2020</v>
      </c>
      <c r="AC57" s="20"/>
      <c r="AD57" s="21"/>
      <c r="AE57" s="22" t="s">
        <v>58</v>
      </c>
      <c r="AF57" s="14"/>
    </row>
    <row r="58" spans="1:32" ht="134.25" customHeight="1" x14ac:dyDescent="0.25">
      <c r="A58" s="9">
        <v>3481</v>
      </c>
      <c r="B58" s="10">
        <v>200</v>
      </c>
      <c r="C58" s="14">
        <v>2017</v>
      </c>
      <c r="D58" s="10" t="s">
        <v>346</v>
      </c>
      <c r="E58" s="10" t="s">
        <v>34</v>
      </c>
      <c r="F58" s="10"/>
      <c r="G58" s="10"/>
      <c r="H58" s="10" t="s">
        <v>48</v>
      </c>
      <c r="I58" s="11" t="s">
        <v>308</v>
      </c>
      <c r="J58" s="12" t="s">
        <v>133</v>
      </c>
      <c r="K58" s="10" t="s">
        <v>309</v>
      </c>
      <c r="L58" s="41" t="s">
        <v>210</v>
      </c>
      <c r="M58" s="13" t="s">
        <v>325</v>
      </c>
      <c r="N58" s="13" t="s">
        <v>212</v>
      </c>
      <c r="O58" s="14">
        <v>2017</v>
      </c>
      <c r="P58" s="14"/>
      <c r="Q58" s="14"/>
      <c r="R58" s="15"/>
      <c r="S58" s="33"/>
      <c r="T58" s="16">
        <v>42967</v>
      </c>
      <c r="U58" s="16">
        <v>43524</v>
      </c>
      <c r="V58" s="10"/>
      <c r="W58" s="13" t="s">
        <v>347</v>
      </c>
      <c r="X58" s="18">
        <v>1</v>
      </c>
      <c r="Y58" s="19" t="s">
        <v>45</v>
      </c>
      <c r="Z58" s="14"/>
      <c r="AA58" s="22" t="s">
        <v>216</v>
      </c>
      <c r="AB58" s="14">
        <v>2019</v>
      </c>
      <c r="AC58" s="20"/>
      <c r="AD58" s="21"/>
      <c r="AE58" s="22" t="s">
        <v>58</v>
      </c>
      <c r="AF58" s="14"/>
    </row>
    <row r="59" spans="1:32" ht="105.75" customHeight="1" x14ac:dyDescent="0.25">
      <c r="A59" s="9">
        <v>3482</v>
      </c>
      <c r="B59" s="10">
        <v>201</v>
      </c>
      <c r="C59" s="14">
        <v>2017</v>
      </c>
      <c r="D59" s="10" t="s">
        <v>348</v>
      </c>
      <c r="E59" s="10" t="s">
        <v>34</v>
      </c>
      <c r="F59" s="10"/>
      <c r="G59" s="10"/>
      <c r="H59" s="10" t="s">
        <v>48</v>
      </c>
      <c r="I59" s="11" t="s">
        <v>187</v>
      </c>
      <c r="J59" s="12" t="s">
        <v>188</v>
      </c>
      <c r="K59" s="10" t="s">
        <v>262</v>
      </c>
      <c r="L59" s="10" t="s">
        <v>210</v>
      </c>
      <c r="M59" s="13" t="s">
        <v>325</v>
      </c>
      <c r="N59" s="13" t="s">
        <v>212</v>
      </c>
      <c r="O59" s="14">
        <v>2017</v>
      </c>
      <c r="P59" s="14"/>
      <c r="Q59" s="14"/>
      <c r="R59" s="15"/>
      <c r="S59" s="33"/>
      <c r="T59" s="16"/>
      <c r="U59" s="16">
        <v>43555</v>
      </c>
      <c r="V59" s="10"/>
      <c r="W59" s="10" t="s">
        <v>265</v>
      </c>
      <c r="X59" s="18">
        <v>1</v>
      </c>
      <c r="Y59" s="19" t="s">
        <v>45</v>
      </c>
      <c r="Z59" s="14"/>
      <c r="AA59" s="22" t="s">
        <v>266</v>
      </c>
      <c r="AB59" s="14">
        <v>2019</v>
      </c>
      <c r="AC59" s="20"/>
      <c r="AD59" s="21"/>
      <c r="AE59" s="22" t="s">
        <v>58</v>
      </c>
      <c r="AF59" s="14"/>
    </row>
    <row r="60" spans="1:32" ht="223.5" customHeight="1" x14ac:dyDescent="0.25">
      <c r="A60" s="9">
        <v>3483</v>
      </c>
      <c r="B60" s="14">
        <v>202</v>
      </c>
      <c r="C60" s="14">
        <v>2017</v>
      </c>
      <c r="D60" s="10" t="s">
        <v>349</v>
      </c>
      <c r="E60" s="10" t="s">
        <v>34</v>
      </c>
      <c r="F60" s="10"/>
      <c r="G60" s="10"/>
      <c r="H60" s="10" t="s">
        <v>48</v>
      </c>
      <c r="I60" s="11" t="s">
        <v>76</v>
      </c>
      <c r="J60" s="12" t="s">
        <v>77</v>
      </c>
      <c r="K60" s="10" t="s">
        <v>251</v>
      </c>
      <c r="L60" s="10" t="s">
        <v>210</v>
      </c>
      <c r="M60" s="13" t="s">
        <v>325</v>
      </c>
      <c r="N60" s="13" t="s">
        <v>212</v>
      </c>
      <c r="O60" s="14">
        <v>2017</v>
      </c>
      <c r="P60" s="14"/>
      <c r="Q60" s="14"/>
      <c r="R60" s="15"/>
      <c r="S60" s="25" t="s">
        <v>219</v>
      </c>
      <c r="T60" s="16">
        <v>43556</v>
      </c>
      <c r="U60" s="16">
        <v>43830</v>
      </c>
      <c r="V60" s="10" t="s">
        <v>220</v>
      </c>
      <c r="W60" s="43" t="s">
        <v>350</v>
      </c>
      <c r="X60" s="18">
        <v>1</v>
      </c>
      <c r="Y60" s="19" t="s">
        <v>45</v>
      </c>
      <c r="Z60" s="14"/>
      <c r="AA60" s="22">
        <v>8</v>
      </c>
      <c r="AB60" s="14">
        <v>2020</v>
      </c>
      <c r="AC60" s="20"/>
      <c r="AD60" s="21"/>
      <c r="AE60" s="22" t="s">
        <v>58</v>
      </c>
      <c r="AF60" s="14"/>
    </row>
    <row r="61" spans="1:32" ht="210" customHeight="1" x14ac:dyDescent="0.25">
      <c r="A61" s="9">
        <v>3497</v>
      </c>
      <c r="B61" s="10">
        <v>216</v>
      </c>
      <c r="C61" s="14">
        <v>2017</v>
      </c>
      <c r="D61" s="10" t="s">
        <v>351</v>
      </c>
      <c r="E61" s="10" t="s">
        <v>34</v>
      </c>
      <c r="F61" s="10"/>
      <c r="G61" s="10"/>
      <c r="H61" s="10" t="s">
        <v>301</v>
      </c>
      <c r="I61" s="11" t="s">
        <v>36</v>
      </c>
      <c r="J61" s="12" t="s">
        <v>37</v>
      </c>
      <c r="K61" s="10" t="s">
        <v>352</v>
      </c>
      <c r="L61" s="10" t="s">
        <v>181</v>
      </c>
      <c r="M61" s="13" t="s">
        <v>353</v>
      </c>
      <c r="N61" s="13" t="s">
        <v>88</v>
      </c>
      <c r="O61" s="14">
        <v>2017</v>
      </c>
      <c r="P61" s="14"/>
      <c r="Q61" s="14"/>
      <c r="R61" s="15" t="s">
        <v>42</v>
      </c>
      <c r="S61" s="33" t="s">
        <v>354</v>
      </c>
      <c r="T61" s="16">
        <v>43006</v>
      </c>
      <c r="U61" s="16">
        <v>43190</v>
      </c>
      <c r="V61" s="10"/>
      <c r="W61" s="13" t="s">
        <v>355</v>
      </c>
      <c r="X61" s="18">
        <v>1</v>
      </c>
      <c r="Y61" s="19" t="s">
        <v>45</v>
      </c>
      <c r="Z61" s="14"/>
      <c r="AA61" s="22">
        <v>6</v>
      </c>
      <c r="AB61" s="14">
        <v>2019</v>
      </c>
      <c r="AC61" s="20"/>
      <c r="AD61" s="21"/>
      <c r="AE61" s="22" t="s">
        <v>46</v>
      </c>
      <c r="AF61" s="14"/>
    </row>
    <row r="62" spans="1:32" ht="161.25" customHeight="1" x14ac:dyDescent="0.25">
      <c r="A62" s="44">
        <v>3501</v>
      </c>
      <c r="B62" s="14">
        <v>220</v>
      </c>
      <c r="C62" s="14">
        <v>2017</v>
      </c>
      <c r="D62" s="10" t="s">
        <v>356</v>
      </c>
      <c r="E62" s="10" t="s">
        <v>34</v>
      </c>
      <c r="F62" s="10"/>
      <c r="G62" s="10"/>
      <c r="H62" s="10" t="s">
        <v>48</v>
      </c>
      <c r="I62" s="11" t="s">
        <v>121</v>
      </c>
      <c r="J62" s="12" t="s">
        <v>77</v>
      </c>
      <c r="K62" s="10" t="s">
        <v>357</v>
      </c>
      <c r="L62" s="10" t="s">
        <v>210</v>
      </c>
      <c r="M62" s="13" t="s">
        <v>353</v>
      </c>
      <c r="N62" s="13" t="s">
        <v>88</v>
      </c>
      <c r="O62" s="14">
        <v>2017</v>
      </c>
      <c r="P62" s="14"/>
      <c r="Q62" s="14"/>
      <c r="R62" s="15" t="s">
        <v>358</v>
      </c>
      <c r="S62" s="25" t="s">
        <v>359</v>
      </c>
      <c r="T62" s="16">
        <v>43556</v>
      </c>
      <c r="U62" s="16">
        <v>43830</v>
      </c>
      <c r="V62" s="10"/>
      <c r="W62" s="13" t="s">
        <v>360</v>
      </c>
      <c r="X62" s="18">
        <v>1</v>
      </c>
      <c r="Y62" s="19" t="s">
        <v>45</v>
      </c>
      <c r="Z62" s="14"/>
      <c r="AA62" s="22">
        <v>3</v>
      </c>
      <c r="AB62" s="14">
        <v>2020</v>
      </c>
      <c r="AC62" s="20"/>
      <c r="AD62" s="21"/>
      <c r="AE62" s="22" t="s">
        <v>58</v>
      </c>
      <c r="AF62" s="14"/>
    </row>
    <row r="63" spans="1:32" ht="291.75" customHeight="1" x14ac:dyDescent="0.25">
      <c r="A63" s="9">
        <v>3502</v>
      </c>
      <c r="B63" s="10">
        <v>221</v>
      </c>
      <c r="C63" s="14">
        <v>2017</v>
      </c>
      <c r="D63" s="10" t="s">
        <v>361</v>
      </c>
      <c r="E63" s="10" t="s">
        <v>34</v>
      </c>
      <c r="F63" s="10"/>
      <c r="G63" s="10"/>
      <c r="H63" s="10" t="s">
        <v>48</v>
      </c>
      <c r="I63" s="11" t="s">
        <v>308</v>
      </c>
      <c r="J63" s="12" t="s">
        <v>133</v>
      </c>
      <c r="K63" s="10" t="s">
        <v>309</v>
      </c>
      <c r="L63" s="10" t="s">
        <v>210</v>
      </c>
      <c r="M63" s="13" t="s">
        <v>353</v>
      </c>
      <c r="N63" s="13" t="s">
        <v>88</v>
      </c>
      <c r="O63" s="14">
        <v>2017</v>
      </c>
      <c r="P63" s="14"/>
      <c r="Q63" s="14"/>
      <c r="R63" s="15"/>
      <c r="S63" s="33"/>
      <c r="T63" s="16">
        <v>42998</v>
      </c>
      <c r="U63" s="16">
        <v>43524</v>
      </c>
      <c r="V63" s="10"/>
      <c r="W63" s="13" t="s">
        <v>347</v>
      </c>
      <c r="X63" s="18">
        <v>1</v>
      </c>
      <c r="Y63" s="19" t="s">
        <v>45</v>
      </c>
      <c r="Z63" s="14"/>
      <c r="AA63" s="22" t="s">
        <v>216</v>
      </c>
      <c r="AB63" s="14">
        <v>2019</v>
      </c>
      <c r="AC63" s="20"/>
      <c r="AD63" s="21"/>
      <c r="AE63" s="22" t="s">
        <v>58</v>
      </c>
      <c r="AF63" s="14"/>
    </row>
    <row r="64" spans="1:32" ht="130.5" customHeight="1" x14ac:dyDescent="0.25">
      <c r="A64" s="9">
        <v>3507</v>
      </c>
      <c r="B64" s="14">
        <v>226</v>
      </c>
      <c r="C64" s="14">
        <v>2017</v>
      </c>
      <c r="D64" s="10" t="s">
        <v>362</v>
      </c>
      <c r="E64" s="10" t="s">
        <v>34</v>
      </c>
      <c r="F64" s="10"/>
      <c r="G64" s="10"/>
      <c r="H64" s="10" t="s">
        <v>48</v>
      </c>
      <c r="I64" s="11" t="s">
        <v>76</v>
      </c>
      <c r="J64" s="12" t="s">
        <v>77</v>
      </c>
      <c r="K64" s="10" t="s">
        <v>251</v>
      </c>
      <c r="L64" s="10" t="s">
        <v>210</v>
      </c>
      <c r="M64" s="13" t="s">
        <v>353</v>
      </c>
      <c r="N64" s="13" t="s">
        <v>88</v>
      </c>
      <c r="O64" s="14">
        <v>2017</v>
      </c>
      <c r="P64" s="14"/>
      <c r="Q64" s="14"/>
      <c r="R64" s="15" t="s">
        <v>358</v>
      </c>
      <c r="S64" s="25" t="s">
        <v>219</v>
      </c>
      <c r="T64" s="16">
        <v>43556</v>
      </c>
      <c r="U64" s="16">
        <v>43830</v>
      </c>
      <c r="V64" s="10"/>
      <c r="W64" s="43" t="s">
        <v>363</v>
      </c>
      <c r="X64" s="18">
        <v>1</v>
      </c>
      <c r="Y64" s="19" t="s">
        <v>45</v>
      </c>
      <c r="Z64" s="14"/>
      <c r="AA64" s="22">
        <v>3</v>
      </c>
      <c r="AB64" s="14">
        <v>2020</v>
      </c>
      <c r="AC64" s="20"/>
      <c r="AD64" s="21"/>
      <c r="AE64" s="22" t="s">
        <v>58</v>
      </c>
      <c r="AF64" s="14"/>
    </row>
    <row r="65" spans="1:32" ht="174" customHeight="1" x14ac:dyDescent="0.25">
      <c r="A65" s="9">
        <v>3509</v>
      </c>
      <c r="B65" s="10">
        <v>228</v>
      </c>
      <c r="C65" s="14">
        <v>2017</v>
      </c>
      <c r="D65" s="10" t="s">
        <v>364</v>
      </c>
      <c r="E65" s="10" t="s">
        <v>34</v>
      </c>
      <c r="F65" s="10"/>
      <c r="G65" s="10"/>
      <c r="H65" s="10" t="s">
        <v>35</v>
      </c>
      <c r="I65" s="11" t="s">
        <v>36</v>
      </c>
      <c r="J65" s="12" t="s">
        <v>37</v>
      </c>
      <c r="K65" s="10" t="s">
        <v>365</v>
      </c>
      <c r="L65" s="10" t="s">
        <v>112</v>
      </c>
      <c r="M65" s="13" t="s">
        <v>366</v>
      </c>
      <c r="N65" s="13" t="s">
        <v>367</v>
      </c>
      <c r="O65" s="14">
        <v>2017</v>
      </c>
      <c r="P65" s="14"/>
      <c r="Q65" s="14"/>
      <c r="R65" s="15" t="s">
        <v>42</v>
      </c>
      <c r="S65" s="13" t="s">
        <v>368</v>
      </c>
      <c r="T65" s="16">
        <v>43038</v>
      </c>
      <c r="U65" s="16">
        <v>43830</v>
      </c>
      <c r="V65" s="10"/>
      <c r="W65" s="17" t="s">
        <v>369</v>
      </c>
      <c r="X65" s="18">
        <v>1</v>
      </c>
      <c r="Y65" s="19" t="s">
        <v>45</v>
      </c>
      <c r="Z65" s="14"/>
      <c r="AA65" s="22">
        <v>9</v>
      </c>
      <c r="AB65" s="14">
        <v>2019</v>
      </c>
      <c r="AC65" s="20"/>
      <c r="AD65" s="21"/>
      <c r="AE65" s="22" t="s">
        <v>46</v>
      </c>
      <c r="AF65" s="14"/>
    </row>
    <row r="66" spans="1:32" ht="184.5" customHeight="1" x14ac:dyDescent="0.25">
      <c r="A66" s="9">
        <v>3510</v>
      </c>
      <c r="B66" s="14">
        <v>229</v>
      </c>
      <c r="C66" s="14">
        <v>2017</v>
      </c>
      <c r="D66" s="10" t="s">
        <v>370</v>
      </c>
      <c r="E66" s="10" t="s">
        <v>34</v>
      </c>
      <c r="F66" s="10"/>
      <c r="G66" s="10"/>
      <c r="H66" s="10" t="s">
        <v>35</v>
      </c>
      <c r="I66" s="11" t="s">
        <v>36</v>
      </c>
      <c r="J66" s="12" t="s">
        <v>37</v>
      </c>
      <c r="K66" s="10" t="s">
        <v>365</v>
      </c>
      <c r="L66" s="10" t="s">
        <v>112</v>
      </c>
      <c r="M66" s="13" t="s">
        <v>366</v>
      </c>
      <c r="N66" s="13" t="s">
        <v>367</v>
      </c>
      <c r="O66" s="14">
        <v>2017</v>
      </c>
      <c r="P66" s="14"/>
      <c r="Q66" s="14"/>
      <c r="R66" s="15" t="s">
        <v>42</v>
      </c>
      <c r="S66" s="13" t="s">
        <v>371</v>
      </c>
      <c r="T66" s="16">
        <v>43038</v>
      </c>
      <c r="U66" s="16">
        <v>43677</v>
      </c>
      <c r="V66" s="10"/>
      <c r="W66" s="17" t="s">
        <v>372</v>
      </c>
      <c r="X66" s="18">
        <v>1</v>
      </c>
      <c r="Y66" s="19" t="s">
        <v>45</v>
      </c>
      <c r="Z66" s="14"/>
      <c r="AA66" s="22">
        <v>10</v>
      </c>
      <c r="AB66" s="14">
        <v>2019</v>
      </c>
      <c r="AC66" s="20"/>
      <c r="AD66" s="21"/>
      <c r="AE66" s="22" t="s">
        <v>46</v>
      </c>
      <c r="AF66" s="14"/>
    </row>
    <row r="67" spans="1:32" ht="127.5" customHeight="1" x14ac:dyDescent="0.25">
      <c r="A67" s="9">
        <v>3513</v>
      </c>
      <c r="B67" s="14">
        <v>232</v>
      </c>
      <c r="C67" s="14">
        <v>2017</v>
      </c>
      <c r="D67" s="10" t="s">
        <v>373</v>
      </c>
      <c r="E67" s="10" t="s">
        <v>34</v>
      </c>
      <c r="F67" s="10"/>
      <c r="G67" s="10"/>
      <c r="H67" s="10" t="s">
        <v>35</v>
      </c>
      <c r="I67" s="11" t="s">
        <v>36</v>
      </c>
      <c r="J67" s="12" t="s">
        <v>98</v>
      </c>
      <c r="K67" s="45" t="s">
        <v>374</v>
      </c>
      <c r="L67" s="10" t="s">
        <v>112</v>
      </c>
      <c r="M67" s="13" t="s">
        <v>366</v>
      </c>
      <c r="N67" s="13" t="s">
        <v>367</v>
      </c>
      <c r="O67" s="14">
        <v>2017</v>
      </c>
      <c r="P67" s="14"/>
      <c r="Q67" s="14"/>
      <c r="R67" s="15" t="s">
        <v>42</v>
      </c>
      <c r="S67" s="13" t="s">
        <v>375</v>
      </c>
      <c r="T67" s="16">
        <v>43040</v>
      </c>
      <c r="U67" s="16">
        <v>43799</v>
      </c>
      <c r="V67" s="10"/>
      <c r="W67" s="13" t="s">
        <v>376</v>
      </c>
      <c r="X67" s="18">
        <v>1</v>
      </c>
      <c r="Y67" s="19" t="s">
        <v>45</v>
      </c>
      <c r="Z67" s="14"/>
      <c r="AA67" s="22">
        <v>11</v>
      </c>
      <c r="AB67" s="14">
        <v>2019</v>
      </c>
      <c r="AC67" s="20"/>
      <c r="AD67" s="21"/>
      <c r="AE67" s="22" t="s">
        <v>46</v>
      </c>
      <c r="AF67" s="14"/>
    </row>
    <row r="68" spans="1:32" ht="261.75" customHeight="1" x14ac:dyDescent="0.25">
      <c r="A68" s="9">
        <v>3523</v>
      </c>
      <c r="B68" s="10">
        <v>242</v>
      </c>
      <c r="C68" s="14">
        <v>2017</v>
      </c>
      <c r="D68" s="10" t="s">
        <v>384</v>
      </c>
      <c r="E68" s="10" t="s">
        <v>34</v>
      </c>
      <c r="F68" s="10"/>
      <c r="G68" s="10"/>
      <c r="H68" s="10" t="s">
        <v>35</v>
      </c>
      <c r="I68" s="11" t="s">
        <v>60</v>
      </c>
      <c r="J68" s="12" t="s">
        <v>61</v>
      </c>
      <c r="K68" s="10" t="s">
        <v>385</v>
      </c>
      <c r="L68" s="10" t="s">
        <v>39</v>
      </c>
      <c r="M68" s="13" t="s">
        <v>386</v>
      </c>
      <c r="N68" s="13" t="s">
        <v>144</v>
      </c>
      <c r="O68" s="14">
        <v>2017</v>
      </c>
      <c r="P68" s="14"/>
      <c r="Q68" s="14"/>
      <c r="R68" s="15" t="s">
        <v>42</v>
      </c>
      <c r="S68" s="13" t="s">
        <v>387</v>
      </c>
      <c r="T68" s="16">
        <v>43069</v>
      </c>
      <c r="U68" s="16">
        <v>44286</v>
      </c>
      <c r="V68" s="10"/>
      <c r="W68" s="17" t="s">
        <v>388</v>
      </c>
      <c r="X68" s="18">
        <v>1</v>
      </c>
      <c r="Y68" s="19" t="s">
        <v>45</v>
      </c>
      <c r="Z68" s="14"/>
      <c r="AA68" s="22">
        <v>3</v>
      </c>
      <c r="AB68" s="14">
        <v>2021</v>
      </c>
      <c r="AC68" s="20"/>
      <c r="AD68" s="21"/>
      <c r="AE68" s="22" t="s">
        <v>46</v>
      </c>
      <c r="AF68" s="14"/>
    </row>
    <row r="69" spans="1:32" ht="98.25" customHeight="1" x14ac:dyDescent="0.25">
      <c r="A69" s="9">
        <v>3525</v>
      </c>
      <c r="B69" s="14">
        <v>244</v>
      </c>
      <c r="C69" s="14">
        <v>2017</v>
      </c>
      <c r="D69" s="10" t="s">
        <v>389</v>
      </c>
      <c r="E69" s="10" t="s">
        <v>34</v>
      </c>
      <c r="F69" s="10"/>
      <c r="G69" s="10"/>
      <c r="H69" s="10" t="s">
        <v>35</v>
      </c>
      <c r="I69" s="11" t="s">
        <v>36</v>
      </c>
      <c r="J69" s="12" t="s">
        <v>37</v>
      </c>
      <c r="K69" s="10" t="s">
        <v>390</v>
      </c>
      <c r="L69" s="10" t="s">
        <v>285</v>
      </c>
      <c r="M69" s="13" t="s">
        <v>386</v>
      </c>
      <c r="N69" s="13" t="s">
        <v>144</v>
      </c>
      <c r="O69" s="14">
        <v>2017</v>
      </c>
      <c r="P69" s="14"/>
      <c r="Q69" s="14"/>
      <c r="R69" s="15"/>
      <c r="S69" s="13" t="s">
        <v>391</v>
      </c>
      <c r="T69" s="16">
        <v>43101</v>
      </c>
      <c r="U69" s="16">
        <v>44012</v>
      </c>
      <c r="V69" s="10"/>
      <c r="W69" s="13" t="s">
        <v>392</v>
      </c>
      <c r="X69" s="18">
        <v>1</v>
      </c>
      <c r="Y69" s="19" t="s">
        <v>45</v>
      </c>
      <c r="Z69" s="14"/>
      <c r="AA69" s="22" t="s">
        <v>393</v>
      </c>
      <c r="AB69" s="14">
        <v>2020</v>
      </c>
      <c r="AC69" s="20"/>
      <c r="AD69" s="21"/>
      <c r="AE69" s="22" t="s">
        <v>46</v>
      </c>
      <c r="AF69" s="14"/>
    </row>
    <row r="70" spans="1:32" ht="116.25" customHeight="1" x14ac:dyDescent="0.25">
      <c r="A70" s="9">
        <v>3532</v>
      </c>
      <c r="B70" s="10">
        <v>251</v>
      </c>
      <c r="C70" s="14">
        <v>2017</v>
      </c>
      <c r="D70" s="10" t="s">
        <v>394</v>
      </c>
      <c r="E70" s="10" t="s">
        <v>34</v>
      </c>
      <c r="F70" s="10"/>
      <c r="G70" s="10"/>
      <c r="H70" s="10" t="s">
        <v>35</v>
      </c>
      <c r="I70" s="11" t="s">
        <v>36</v>
      </c>
      <c r="J70" s="12" t="s">
        <v>37</v>
      </c>
      <c r="K70" s="10" t="s">
        <v>395</v>
      </c>
      <c r="L70" s="10" t="s">
        <v>396</v>
      </c>
      <c r="M70" s="13" t="s">
        <v>386</v>
      </c>
      <c r="N70" s="13" t="s">
        <v>144</v>
      </c>
      <c r="O70" s="14">
        <v>2017</v>
      </c>
      <c r="P70" s="14"/>
      <c r="Q70" s="14"/>
      <c r="R70" s="15" t="s">
        <v>42</v>
      </c>
      <c r="S70" s="13" t="s">
        <v>368</v>
      </c>
      <c r="T70" s="16">
        <v>43066</v>
      </c>
      <c r="U70" s="16">
        <v>43465</v>
      </c>
      <c r="V70" s="10" t="s">
        <v>397</v>
      </c>
      <c r="W70" s="13" t="s">
        <v>398</v>
      </c>
      <c r="X70" s="18">
        <v>1</v>
      </c>
      <c r="Y70" s="19" t="s">
        <v>45</v>
      </c>
      <c r="Z70" s="10"/>
      <c r="AA70" s="22" t="s">
        <v>266</v>
      </c>
      <c r="AB70" s="14">
        <v>2019</v>
      </c>
      <c r="AC70" s="20"/>
      <c r="AD70" s="21"/>
      <c r="AE70" s="22" t="s">
        <v>46</v>
      </c>
      <c r="AF70" s="14"/>
    </row>
    <row r="71" spans="1:32" ht="135.75" customHeight="1" x14ac:dyDescent="0.25">
      <c r="A71" s="9">
        <v>3538</v>
      </c>
      <c r="B71" s="10">
        <v>257</v>
      </c>
      <c r="C71" s="14">
        <v>2017</v>
      </c>
      <c r="D71" s="10" t="s">
        <v>399</v>
      </c>
      <c r="E71" s="10" t="s">
        <v>34</v>
      </c>
      <c r="F71" s="10"/>
      <c r="G71" s="10"/>
      <c r="H71" s="10" t="s">
        <v>48</v>
      </c>
      <c r="I71" s="11" t="s">
        <v>308</v>
      </c>
      <c r="J71" s="12" t="s">
        <v>133</v>
      </c>
      <c r="K71" s="10" t="s">
        <v>309</v>
      </c>
      <c r="L71" s="10" t="s">
        <v>79</v>
      </c>
      <c r="M71" s="13" t="s">
        <v>400</v>
      </c>
      <c r="N71" s="13" t="s">
        <v>172</v>
      </c>
      <c r="O71" s="14">
        <v>2017</v>
      </c>
      <c r="P71" s="14"/>
      <c r="Q71" s="14"/>
      <c r="R71" s="15" t="s">
        <v>42</v>
      </c>
      <c r="S71" s="13" t="s">
        <v>401</v>
      </c>
      <c r="T71" s="16">
        <v>43160</v>
      </c>
      <c r="U71" s="16">
        <v>43281</v>
      </c>
      <c r="V71" s="10" t="s">
        <v>402</v>
      </c>
      <c r="W71" s="13" t="s">
        <v>403</v>
      </c>
      <c r="X71" s="18">
        <v>1</v>
      </c>
      <c r="Y71" s="19" t="s">
        <v>45</v>
      </c>
      <c r="Z71" s="14"/>
      <c r="AA71" s="22" t="s">
        <v>138</v>
      </c>
      <c r="AB71" s="14">
        <v>2019</v>
      </c>
      <c r="AC71" s="20"/>
      <c r="AD71" s="21"/>
      <c r="AE71" s="22" t="s">
        <v>58</v>
      </c>
      <c r="AF71" s="14"/>
    </row>
    <row r="72" spans="1:32" ht="162" customHeight="1" x14ac:dyDescent="0.25">
      <c r="A72" s="9">
        <v>3539</v>
      </c>
      <c r="B72" s="10">
        <v>258</v>
      </c>
      <c r="C72" s="14">
        <v>2017</v>
      </c>
      <c r="D72" s="10" t="s">
        <v>404</v>
      </c>
      <c r="E72" s="10" t="s">
        <v>34</v>
      </c>
      <c r="F72" s="10"/>
      <c r="G72" s="10"/>
      <c r="H72" s="10" t="s">
        <v>48</v>
      </c>
      <c r="I72" s="11" t="s">
        <v>308</v>
      </c>
      <c r="J72" s="12" t="s">
        <v>133</v>
      </c>
      <c r="K72" s="10" t="s">
        <v>309</v>
      </c>
      <c r="L72" s="10" t="s">
        <v>79</v>
      </c>
      <c r="M72" s="13" t="s">
        <v>400</v>
      </c>
      <c r="N72" s="13" t="s">
        <v>172</v>
      </c>
      <c r="O72" s="14">
        <v>2017</v>
      </c>
      <c r="P72" s="14"/>
      <c r="Q72" s="14"/>
      <c r="R72" s="15" t="s">
        <v>42</v>
      </c>
      <c r="S72" s="13" t="s">
        <v>405</v>
      </c>
      <c r="T72" s="16">
        <v>43252</v>
      </c>
      <c r="U72" s="16">
        <v>43343</v>
      </c>
      <c r="V72" s="10" t="s">
        <v>406</v>
      </c>
      <c r="W72" s="13" t="s">
        <v>407</v>
      </c>
      <c r="X72" s="18">
        <v>1</v>
      </c>
      <c r="Y72" s="19" t="s">
        <v>45</v>
      </c>
      <c r="Z72" s="14"/>
      <c r="AA72" s="22" t="s">
        <v>138</v>
      </c>
      <c r="AB72" s="14">
        <v>2019</v>
      </c>
      <c r="AC72" s="20"/>
      <c r="AD72" s="21"/>
      <c r="AE72" s="22" t="s">
        <v>58</v>
      </c>
      <c r="AF72" s="14"/>
    </row>
    <row r="73" spans="1:32" ht="79.5" customHeight="1" x14ac:dyDescent="0.25">
      <c r="A73" s="9">
        <v>3540</v>
      </c>
      <c r="B73" s="14">
        <v>1</v>
      </c>
      <c r="C73" s="10">
        <v>2018</v>
      </c>
      <c r="D73" s="10" t="s">
        <v>408</v>
      </c>
      <c r="E73" s="10" t="s">
        <v>34</v>
      </c>
      <c r="F73" s="10"/>
      <c r="G73" s="10"/>
      <c r="H73" s="10" t="s">
        <v>35</v>
      </c>
      <c r="I73" s="11" t="s">
        <v>36</v>
      </c>
      <c r="J73" s="12" t="s">
        <v>98</v>
      </c>
      <c r="K73" s="10" t="s">
        <v>38</v>
      </c>
      <c r="L73" s="10" t="s">
        <v>112</v>
      </c>
      <c r="M73" s="13" t="s">
        <v>409</v>
      </c>
      <c r="N73" s="13" t="s">
        <v>138</v>
      </c>
      <c r="O73" s="14">
        <v>2018</v>
      </c>
      <c r="P73" s="13"/>
      <c r="Q73" s="14"/>
      <c r="R73" s="15" t="s">
        <v>42</v>
      </c>
      <c r="S73" s="10" t="s">
        <v>410</v>
      </c>
      <c r="T73" s="16">
        <v>43228</v>
      </c>
      <c r="U73" s="16">
        <v>43465</v>
      </c>
      <c r="V73" s="19"/>
      <c r="W73" s="13" t="s">
        <v>411</v>
      </c>
      <c r="X73" s="18">
        <v>1</v>
      </c>
      <c r="Y73" s="19" t="s">
        <v>45</v>
      </c>
      <c r="Z73" s="13"/>
      <c r="AA73" s="14" t="s">
        <v>412</v>
      </c>
      <c r="AB73" s="14">
        <v>2019</v>
      </c>
      <c r="AC73" s="20"/>
      <c r="AD73" s="21"/>
      <c r="AE73" s="22" t="s">
        <v>46</v>
      </c>
      <c r="AF73" s="14"/>
    </row>
    <row r="74" spans="1:32" ht="90" customHeight="1" x14ac:dyDescent="0.25">
      <c r="A74" s="9">
        <v>3541</v>
      </c>
      <c r="B74" s="10">
        <v>2</v>
      </c>
      <c r="C74" s="10">
        <v>2018</v>
      </c>
      <c r="D74" s="10" t="s">
        <v>413</v>
      </c>
      <c r="E74" s="10" t="s">
        <v>34</v>
      </c>
      <c r="F74" s="10"/>
      <c r="G74" s="10"/>
      <c r="H74" s="10" t="s">
        <v>35</v>
      </c>
      <c r="I74" s="11" t="s">
        <v>36</v>
      </c>
      <c r="J74" s="12" t="s">
        <v>98</v>
      </c>
      <c r="K74" s="10" t="s">
        <v>38</v>
      </c>
      <c r="L74" s="10" t="s">
        <v>112</v>
      </c>
      <c r="M74" s="13" t="s">
        <v>409</v>
      </c>
      <c r="N74" s="13" t="s">
        <v>138</v>
      </c>
      <c r="O74" s="14">
        <v>2018</v>
      </c>
      <c r="P74" s="13"/>
      <c r="Q74" s="14"/>
      <c r="R74" s="15" t="s">
        <v>42</v>
      </c>
      <c r="S74" s="10" t="s">
        <v>414</v>
      </c>
      <c r="T74" s="16">
        <v>43228</v>
      </c>
      <c r="U74" s="16">
        <v>43465</v>
      </c>
      <c r="V74" s="19"/>
      <c r="W74" s="13" t="s">
        <v>415</v>
      </c>
      <c r="X74" s="18">
        <v>1</v>
      </c>
      <c r="Y74" s="19" t="s">
        <v>45</v>
      </c>
      <c r="Z74" s="13"/>
      <c r="AA74" s="14" t="s">
        <v>412</v>
      </c>
      <c r="AB74" s="14">
        <v>2019</v>
      </c>
      <c r="AC74" s="20"/>
      <c r="AD74" s="21"/>
      <c r="AE74" s="22" t="s">
        <v>46</v>
      </c>
      <c r="AF74" s="14"/>
    </row>
    <row r="75" spans="1:32" ht="90" customHeight="1" x14ac:dyDescent="0.25">
      <c r="A75" s="9">
        <v>3542</v>
      </c>
      <c r="B75" s="10">
        <v>3</v>
      </c>
      <c r="C75" s="10">
        <v>2018</v>
      </c>
      <c r="D75" s="10" t="s">
        <v>416</v>
      </c>
      <c r="E75" s="10" t="s">
        <v>34</v>
      </c>
      <c r="F75" s="10"/>
      <c r="G75" s="10"/>
      <c r="H75" s="10" t="s">
        <v>35</v>
      </c>
      <c r="I75" s="11" t="s">
        <v>36</v>
      </c>
      <c r="J75" s="12" t="s">
        <v>98</v>
      </c>
      <c r="K75" s="10" t="s">
        <v>38</v>
      </c>
      <c r="L75" s="10" t="s">
        <v>112</v>
      </c>
      <c r="M75" s="13" t="s">
        <v>409</v>
      </c>
      <c r="N75" s="13" t="s">
        <v>138</v>
      </c>
      <c r="O75" s="14">
        <v>2018</v>
      </c>
      <c r="P75" s="13"/>
      <c r="Q75" s="14"/>
      <c r="R75" s="15" t="s">
        <v>42</v>
      </c>
      <c r="S75" s="10" t="s">
        <v>410</v>
      </c>
      <c r="T75" s="16">
        <v>43228</v>
      </c>
      <c r="U75" s="16">
        <v>43465</v>
      </c>
      <c r="V75" s="19"/>
      <c r="W75" s="13" t="s">
        <v>417</v>
      </c>
      <c r="X75" s="18">
        <v>1</v>
      </c>
      <c r="Y75" s="19" t="s">
        <v>45</v>
      </c>
      <c r="Z75" s="13"/>
      <c r="AA75" s="14" t="s">
        <v>412</v>
      </c>
      <c r="AB75" s="14">
        <v>2019</v>
      </c>
      <c r="AC75" s="20"/>
      <c r="AD75" s="21"/>
      <c r="AE75" s="22" t="s">
        <v>46</v>
      </c>
      <c r="AF75" s="14"/>
    </row>
    <row r="76" spans="1:32" ht="90" customHeight="1" x14ac:dyDescent="0.25">
      <c r="A76" s="9">
        <v>3543</v>
      </c>
      <c r="B76" s="14">
        <v>4</v>
      </c>
      <c r="C76" s="10">
        <v>2018</v>
      </c>
      <c r="D76" s="10" t="s">
        <v>418</v>
      </c>
      <c r="E76" s="10" t="s">
        <v>34</v>
      </c>
      <c r="F76" s="10"/>
      <c r="G76" s="10"/>
      <c r="H76" s="10" t="s">
        <v>35</v>
      </c>
      <c r="I76" s="11" t="s">
        <v>36</v>
      </c>
      <c r="J76" s="12" t="s">
        <v>98</v>
      </c>
      <c r="K76" s="10" t="s">
        <v>38</v>
      </c>
      <c r="L76" s="10" t="s">
        <v>112</v>
      </c>
      <c r="M76" s="13" t="s">
        <v>409</v>
      </c>
      <c r="N76" s="13" t="s">
        <v>138</v>
      </c>
      <c r="O76" s="14">
        <v>2018</v>
      </c>
      <c r="P76" s="13"/>
      <c r="Q76" s="14"/>
      <c r="R76" s="15" t="s">
        <v>42</v>
      </c>
      <c r="S76" s="10" t="s">
        <v>410</v>
      </c>
      <c r="T76" s="16">
        <v>43228</v>
      </c>
      <c r="U76" s="16">
        <v>43465</v>
      </c>
      <c r="V76" s="19"/>
      <c r="W76" s="13" t="s">
        <v>419</v>
      </c>
      <c r="X76" s="18">
        <v>1</v>
      </c>
      <c r="Y76" s="19" t="s">
        <v>45</v>
      </c>
      <c r="Z76" s="46"/>
      <c r="AA76" s="14" t="s">
        <v>412</v>
      </c>
      <c r="AB76" s="14">
        <v>2019</v>
      </c>
      <c r="AC76" s="20"/>
      <c r="AD76" s="21"/>
      <c r="AE76" s="22" t="s">
        <v>46</v>
      </c>
      <c r="AF76" s="14"/>
    </row>
    <row r="77" spans="1:32" ht="264" customHeight="1" x14ac:dyDescent="0.25">
      <c r="A77" s="9">
        <v>3544</v>
      </c>
      <c r="B77" s="10">
        <v>5</v>
      </c>
      <c r="C77" s="10">
        <v>2018</v>
      </c>
      <c r="D77" s="10" t="s">
        <v>420</v>
      </c>
      <c r="E77" s="10" t="s">
        <v>34</v>
      </c>
      <c r="F77" s="10"/>
      <c r="G77" s="10"/>
      <c r="H77" s="10" t="s">
        <v>35</v>
      </c>
      <c r="I77" s="11" t="s">
        <v>36</v>
      </c>
      <c r="J77" s="12" t="s">
        <v>98</v>
      </c>
      <c r="K77" s="10" t="s">
        <v>38</v>
      </c>
      <c r="L77" s="10" t="s">
        <v>112</v>
      </c>
      <c r="M77" s="13" t="s">
        <v>409</v>
      </c>
      <c r="N77" s="13" t="s">
        <v>138</v>
      </c>
      <c r="O77" s="14">
        <v>2018</v>
      </c>
      <c r="P77" s="13"/>
      <c r="Q77" s="14"/>
      <c r="R77" s="15" t="s">
        <v>42</v>
      </c>
      <c r="S77" s="10" t="s">
        <v>410</v>
      </c>
      <c r="T77" s="16">
        <v>43228</v>
      </c>
      <c r="U77" s="16">
        <v>43465</v>
      </c>
      <c r="V77" s="19"/>
      <c r="W77" s="13" t="s">
        <v>421</v>
      </c>
      <c r="X77" s="18">
        <v>1</v>
      </c>
      <c r="Y77" s="19" t="s">
        <v>45</v>
      </c>
      <c r="Z77" s="13"/>
      <c r="AA77" s="14" t="s">
        <v>412</v>
      </c>
      <c r="AB77" s="14">
        <v>2019</v>
      </c>
      <c r="AC77" s="20"/>
      <c r="AD77" s="21"/>
      <c r="AE77" s="22" t="s">
        <v>46</v>
      </c>
      <c r="AF77" s="14"/>
    </row>
    <row r="78" spans="1:32" ht="245.25" customHeight="1" x14ac:dyDescent="0.25">
      <c r="A78" s="9">
        <v>3545</v>
      </c>
      <c r="B78" s="10">
        <v>6</v>
      </c>
      <c r="C78" s="10">
        <v>2018</v>
      </c>
      <c r="D78" s="10" t="s">
        <v>422</v>
      </c>
      <c r="E78" s="10" t="s">
        <v>34</v>
      </c>
      <c r="F78" s="10"/>
      <c r="G78" s="10"/>
      <c r="H78" s="10" t="s">
        <v>35</v>
      </c>
      <c r="I78" s="11" t="s">
        <v>36</v>
      </c>
      <c r="J78" s="12" t="s">
        <v>98</v>
      </c>
      <c r="K78" s="10" t="s">
        <v>38</v>
      </c>
      <c r="L78" s="10" t="s">
        <v>39</v>
      </c>
      <c r="M78" s="13" t="s">
        <v>409</v>
      </c>
      <c r="N78" s="13" t="s">
        <v>138</v>
      </c>
      <c r="O78" s="14">
        <v>2018</v>
      </c>
      <c r="P78" s="13"/>
      <c r="Q78" s="14"/>
      <c r="R78" s="15" t="s">
        <v>42</v>
      </c>
      <c r="S78" s="10" t="s">
        <v>423</v>
      </c>
      <c r="T78" s="16">
        <v>43228</v>
      </c>
      <c r="U78" s="16">
        <v>44135</v>
      </c>
      <c r="V78" s="19"/>
      <c r="W78" s="13" t="s">
        <v>424</v>
      </c>
      <c r="X78" s="18">
        <v>1</v>
      </c>
      <c r="Y78" s="19" t="s">
        <v>45</v>
      </c>
      <c r="Z78" s="13"/>
      <c r="AA78" s="14">
        <v>9</v>
      </c>
      <c r="AB78" s="14">
        <v>2020</v>
      </c>
      <c r="AC78" s="20"/>
      <c r="AD78" s="21"/>
      <c r="AE78" s="22" t="s">
        <v>46</v>
      </c>
      <c r="AF78" s="14"/>
    </row>
    <row r="79" spans="1:32" ht="409.5" x14ac:dyDescent="0.25">
      <c r="A79" s="9">
        <v>3546</v>
      </c>
      <c r="B79" s="14">
        <v>7</v>
      </c>
      <c r="C79" s="10">
        <v>2018</v>
      </c>
      <c r="D79" s="10" t="s">
        <v>425</v>
      </c>
      <c r="E79" s="10" t="s">
        <v>34</v>
      </c>
      <c r="F79" s="10"/>
      <c r="G79" s="10"/>
      <c r="H79" s="10" t="s">
        <v>35</v>
      </c>
      <c r="I79" s="11" t="s">
        <v>36</v>
      </c>
      <c r="J79" s="12" t="s">
        <v>98</v>
      </c>
      <c r="K79" s="10" t="s">
        <v>38</v>
      </c>
      <c r="L79" s="10" t="s">
        <v>112</v>
      </c>
      <c r="M79" s="13" t="s">
        <v>409</v>
      </c>
      <c r="N79" s="13" t="s">
        <v>138</v>
      </c>
      <c r="O79" s="14">
        <v>2018</v>
      </c>
      <c r="P79" s="13"/>
      <c r="Q79" s="14"/>
      <c r="R79" s="15" t="s">
        <v>42</v>
      </c>
      <c r="S79" s="10" t="s">
        <v>410</v>
      </c>
      <c r="T79" s="16">
        <v>43228</v>
      </c>
      <c r="U79" s="16">
        <v>43465</v>
      </c>
      <c r="V79" s="19"/>
      <c r="W79" s="13" t="s">
        <v>426</v>
      </c>
      <c r="X79" s="18">
        <v>1</v>
      </c>
      <c r="Y79" s="19" t="s">
        <v>45</v>
      </c>
      <c r="Z79" s="13"/>
      <c r="AA79" s="14" t="s">
        <v>412</v>
      </c>
      <c r="AB79" s="14">
        <v>2019</v>
      </c>
      <c r="AC79" s="20"/>
      <c r="AD79" s="21"/>
      <c r="AE79" s="22" t="s">
        <v>46</v>
      </c>
      <c r="AF79" s="14"/>
    </row>
    <row r="80" spans="1:32" ht="287.25" customHeight="1" x14ac:dyDescent="0.25">
      <c r="A80" s="9">
        <v>3547</v>
      </c>
      <c r="B80" s="10">
        <v>8</v>
      </c>
      <c r="C80" s="10">
        <v>2018</v>
      </c>
      <c r="D80" s="10" t="s">
        <v>427</v>
      </c>
      <c r="E80" s="10" t="s">
        <v>34</v>
      </c>
      <c r="F80" s="10"/>
      <c r="G80" s="10"/>
      <c r="H80" s="10" t="s">
        <v>35</v>
      </c>
      <c r="I80" s="11" t="s">
        <v>36</v>
      </c>
      <c r="J80" s="12" t="s">
        <v>98</v>
      </c>
      <c r="K80" s="10" t="s">
        <v>38</v>
      </c>
      <c r="L80" s="10" t="s">
        <v>39</v>
      </c>
      <c r="M80" s="13" t="s">
        <v>409</v>
      </c>
      <c r="N80" s="13" t="s">
        <v>138</v>
      </c>
      <c r="O80" s="14">
        <v>2018</v>
      </c>
      <c r="P80" s="13"/>
      <c r="Q80" s="14"/>
      <c r="R80" s="15" t="s">
        <v>42</v>
      </c>
      <c r="S80" s="10" t="s">
        <v>423</v>
      </c>
      <c r="T80" s="16">
        <v>43228</v>
      </c>
      <c r="U80" s="16">
        <v>44135</v>
      </c>
      <c r="V80" s="19"/>
      <c r="W80" s="13" t="s">
        <v>428</v>
      </c>
      <c r="X80" s="18">
        <v>1</v>
      </c>
      <c r="Y80" s="19" t="s">
        <v>45</v>
      </c>
      <c r="Z80" s="13"/>
      <c r="AA80" s="14">
        <v>9</v>
      </c>
      <c r="AB80" s="14">
        <v>2020</v>
      </c>
      <c r="AC80" s="20"/>
      <c r="AD80" s="21"/>
      <c r="AE80" s="22" t="s">
        <v>46</v>
      </c>
      <c r="AF80" s="14"/>
    </row>
    <row r="81" spans="1:32" ht="409.5" x14ac:dyDescent="0.25">
      <c r="A81" s="9">
        <v>3548</v>
      </c>
      <c r="B81" s="10">
        <v>9</v>
      </c>
      <c r="C81" s="10">
        <v>2018</v>
      </c>
      <c r="D81" s="10" t="s">
        <v>429</v>
      </c>
      <c r="E81" s="10" t="s">
        <v>34</v>
      </c>
      <c r="F81" s="10"/>
      <c r="G81" s="10"/>
      <c r="H81" s="10" t="s">
        <v>35</v>
      </c>
      <c r="I81" s="11" t="s">
        <v>36</v>
      </c>
      <c r="J81" s="12" t="s">
        <v>98</v>
      </c>
      <c r="K81" s="10" t="s">
        <v>38</v>
      </c>
      <c r="L81" s="10" t="s">
        <v>39</v>
      </c>
      <c r="M81" s="13" t="s">
        <v>409</v>
      </c>
      <c r="N81" s="13" t="s">
        <v>138</v>
      </c>
      <c r="O81" s="14">
        <v>2018</v>
      </c>
      <c r="P81" s="13"/>
      <c r="Q81" s="14"/>
      <c r="R81" s="15" t="s">
        <v>42</v>
      </c>
      <c r="S81" s="10" t="s">
        <v>430</v>
      </c>
      <c r="T81" s="16">
        <v>43228</v>
      </c>
      <c r="U81" s="16">
        <v>44135</v>
      </c>
      <c r="V81" s="19"/>
      <c r="W81" s="13" t="s">
        <v>431</v>
      </c>
      <c r="X81" s="18">
        <v>1</v>
      </c>
      <c r="Y81" s="19" t="s">
        <v>45</v>
      </c>
      <c r="Z81" s="13"/>
      <c r="AA81" s="14">
        <v>9</v>
      </c>
      <c r="AB81" s="14">
        <v>2020</v>
      </c>
      <c r="AC81" s="20"/>
      <c r="AD81" s="21"/>
      <c r="AE81" s="22" t="s">
        <v>46</v>
      </c>
      <c r="AF81" s="14"/>
    </row>
    <row r="82" spans="1:32" ht="409.5" x14ac:dyDescent="0.25">
      <c r="A82" s="9">
        <v>3550</v>
      </c>
      <c r="B82" s="10">
        <v>11</v>
      </c>
      <c r="C82" s="10">
        <v>2018</v>
      </c>
      <c r="D82" s="10" t="s">
        <v>432</v>
      </c>
      <c r="E82" s="10" t="s">
        <v>34</v>
      </c>
      <c r="F82" s="10"/>
      <c r="G82" s="10"/>
      <c r="H82" s="10" t="s">
        <v>48</v>
      </c>
      <c r="I82" s="11" t="s">
        <v>36</v>
      </c>
      <c r="J82" s="12" t="s">
        <v>77</v>
      </c>
      <c r="K82" s="10" t="s">
        <v>38</v>
      </c>
      <c r="L82" s="10" t="s">
        <v>112</v>
      </c>
      <c r="M82" s="13" t="s">
        <v>409</v>
      </c>
      <c r="N82" s="13" t="s">
        <v>138</v>
      </c>
      <c r="O82" s="14">
        <v>2018</v>
      </c>
      <c r="P82" s="13"/>
      <c r="Q82" s="14"/>
      <c r="R82" s="15" t="s">
        <v>42</v>
      </c>
      <c r="S82" s="10" t="s">
        <v>433</v>
      </c>
      <c r="T82" s="16">
        <v>43280</v>
      </c>
      <c r="U82" s="16">
        <v>43465</v>
      </c>
      <c r="V82" s="19"/>
      <c r="W82" s="10" t="s">
        <v>434</v>
      </c>
      <c r="X82" s="18">
        <v>1</v>
      </c>
      <c r="Y82" s="19" t="s">
        <v>45</v>
      </c>
      <c r="Z82" s="13"/>
      <c r="AA82" s="14" t="s">
        <v>412</v>
      </c>
      <c r="AB82" s="14">
        <v>2019</v>
      </c>
      <c r="AC82" s="20"/>
      <c r="AD82" s="21"/>
      <c r="AE82" s="22" t="s">
        <v>46</v>
      </c>
      <c r="AF82" s="14"/>
    </row>
    <row r="83" spans="1:32" ht="409.5" x14ac:dyDescent="0.25">
      <c r="A83" s="9">
        <v>3552</v>
      </c>
      <c r="B83" s="14">
        <v>13</v>
      </c>
      <c r="C83" s="10">
        <v>2018</v>
      </c>
      <c r="D83" s="10" t="s">
        <v>435</v>
      </c>
      <c r="E83" s="10" t="s">
        <v>34</v>
      </c>
      <c r="F83" s="10"/>
      <c r="G83" s="10"/>
      <c r="H83" s="10" t="s">
        <v>85</v>
      </c>
      <c r="I83" s="10" t="s">
        <v>49</v>
      </c>
      <c r="J83" s="12" t="s">
        <v>50</v>
      </c>
      <c r="K83" s="10" t="s">
        <v>180</v>
      </c>
      <c r="L83" s="41" t="s">
        <v>279</v>
      </c>
      <c r="M83" s="13" t="s">
        <v>409</v>
      </c>
      <c r="N83" s="13" t="s">
        <v>138</v>
      </c>
      <c r="O83" s="14">
        <v>2018</v>
      </c>
      <c r="P83" s="13"/>
      <c r="Q83" s="14"/>
      <c r="R83" s="15" t="s">
        <v>436</v>
      </c>
      <c r="S83" s="25" t="s">
        <v>437</v>
      </c>
      <c r="T83" s="16" t="s">
        <v>438</v>
      </c>
      <c r="U83" s="16">
        <v>44135</v>
      </c>
      <c r="V83" s="10"/>
      <c r="W83" s="13" t="s">
        <v>439</v>
      </c>
      <c r="X83" s="18">
        <v>1</v>
      </c>
      <c r="Y83" s="19" t="s">
        <v>45</v>
      </c>
      <c r="Z83" s="13"/>
      <c r="AA83" s="14">
        <v>9</v>
      </c>
      <c r="AB83" s="14">
        <v>2021</v>
      </c>
      <c r="AC83" s="20"/>
      <c r="AD83" s="21"/>
      <c r="AE83" s="22" t="s">
        <v>58</v>
      </c>
      <c r="AF83" s="14"/>
    </row>
    <row r="84" spans="1:32" ht="409.5" x14ac:dyDescent="0.25">
      <c r="A84" s="9">
        <v>3564</v>
      </c>
      <c r="B84" s="14">
        <v>25</v>
      </c>
      <c r="C84" s="10">
        <v>2018</v>
      </c>
      <c r="D84" s="10" t="s">
        <v>440</v>
      </c>
      <c r="E84" s="10" t="s">
        <v>333</v>
      </c>
      <c r="F84" s="10"/>
      <c r="G84" s="10"/>
      <c r="H84" s="10" t="s">
        <v>35</v>
      </c>
      <c r="I84" s="11" t="s">
        <v>36</v>
      </c>
      <c r="J84" s="12" t="s">
        <v>98</v>
      </c>
      <c r="K84" s="10" t="s">
        <v>441</v>
      </c>
      <c r="L84" s="37" t="s">
        <v>100</v>
      </c>
      <c r="M84" s="13" t="s">
        <v>442</v>
      </c>
      <c r="N84" s="13" t="s">
        <v>274</v>
      </c>
      <c r="O84" s="14">
        <v>2018</v>
      </c>
      <c r="P84" s="28">
        <v>20221020116753</v>
      </c>
      <c r="Q84" s="14" t="s">
        <v>103</v>
      </c>
      <c r="R84" s="15" t="s">
        <v>42</v>
      </c>
      <c r="S84" s="25" t="s">
        <v>443</v>
      </c>
      <c r="T84" s="16">
        <v>43181</v>
      </c>
      <c r="U84" s="16" t="s">
        <v>444</v>
      </c>
      <c r="V84" s="10" t="s">
        <v>445</v>
      </c>
      <c r="W84" s="13" t="s">
        <v>446</v>
      </c>
      <c r="X84" s="18">
        <v>1</v>
      </c>
      <c r="Y84" s="19" t="s">
        <v>45</v>
      </c>
      <c r="Z84" s="13" t="s">
        <v>108</v>
      </c>
      <c r="AA84" s="14">
        <v>9</v>
      </c>
      <c r="AB84" s="14">
        <v>2022</v>
      </c>
      <c r="AC84" s="20"/>
      <c r="AD84" s="21"/>
      <c r="AE84" s="22" t="s">
        <v>46</v>
      </c>
      <c r="AF84" s="29" t="s">
        <v>447</v>
      </c>
    </row>
    <row r="85" spans="1:32" ht="409.5" x14ac:dyDescent="0.25">
      <c r="A85" s="9">
        <v>3572</v>
      </c>
      <c r="B85" s="10">
        <v>33</v>
      </c>
      <c r="C85" s="10">
        <v>2018</v>
      </c>
      <c r="D85" s="10" t="s">
        <v>448</v>
      </c>
      <c r="E85" s="10" t="s">
        <v>34</v>
      </c>
      <c r="F85" s="10"/>
      <c r="G85" s="10"/>
      <c r="H85" s="10" t="s">
        <v>35</v>
      </c>
      <c r="I85" s="11" t="s">
        <v>36</v>
      </c>
      <c r="J85" s="12" t="s">
        <v>37</v>
      </c>
      <c r="K85" s="10" t="s">
        <v>449</v>
      </c>
      <c r="L85" s="10" t="s">
        <v>396</v>
      </c>
      <c r="M85" s="13" t="s">
        <v>450</v>
      </c>
      <c r="N85" s="13" t="s">
        <v>451</v>
      </c>
      <c r="O85" s="14">
        <v>2018</v>
      </c>
      <c r="P85" s="13"/>
      <c r="Q85" s="14"/>
      <c r="R85" s="15" t="s">
        <v>42</v>
      </c>
      <c r="S85" s="33" t="s">
        <v>452</v>
      </c>
      <c r="T85" s="16">
        <v>43229</v>
      </c>
      <c r="U85" s="16">
        <v>43646</v>
      </c>
      <c r="V85" s="10" t="s">
        <v>453</v>
      </c>
      <c r="W85" s="13" t="s">
        <v>454</v>
      </c>
      <c r="X85" s="18">
        <v>1</v>
      </c>
      <c r="Y85" s="19" t="s">
        <v>45</v>
      </c>
      <c r="Z85" s="10"/>
      <c r="AA85" s="14" t="s">
        <v>455</v>
      </c>
      <c r="AB85" s="14">
        <v>2019</v>
      </c>
      <c r="AC85" s="20"/>
      <c r="AD85" s="21"/>
      <c r="AE85" s="22" t="s">
        <v>46</v>
      </c>
      <c r="AF85" s="14"/>
    </row>
    <row r="86" spans="1:32" ht="75" customHeight="1" x14ac:dyDescent="0.25">
      <c r="A86" s="9">
        <v>3576</v>
      </c>
      <c r="B86" s="14">
        <v>37</v>
      </c>
      <c r="C86" s="10">
        <v>2018</v>
      </c>
      <c r="D86" s="10" t="s">
        <v>456</v>
      </c>
      <c r="E86" s="10" t="s">
        <v>34</v>
      </c>
      <c r="F86" s="10"/>
      <c r="G86" s="10"/>
      <c r="H86" s="10" t="s">
        <v>85</v>
      </c>
      <c r="I86" s="11" t="s">
        <v>49</v>
      </c>
      <c r="J86" s="12" t="s">
        <v>50</v>
      </c>
      <c r="K86" s="10" t="s">
        <v>449</v>
      </c>
      <c r="L86" s="10" t="s">
        <v>100</v>
      </c>
      <c r="M86" s="13" t="s">
        <v>450</v>
      </c>
      <c r="N86" s="13" t="s">
        <v>451</v>
      </c>
      <c r="O86" s="14">
        <v>2018</v>
      </c>
      <c r="P86" s="13"/>
      <c r="Q86" s="14"/>
      <c r="R86" s="15" t="s">
        <v>42</v>
      </c>
      <c r="S86" s="13" t="s">
        <v>457</v>
      </c>
      <c r="T86" s="16">
        <v>43222</v>
      </c>
      <c r="U86" s="16">
        <v>43769</v>
      </c>
      <c r="V86" s="47" t="s">
        <v>458</v>
      </c>
      <c r="W86" s="17" t="s">
        <v>459</v>
      </c>
      <c r="X86" s="18">
        <v>1</v>
      </c>
      <c r="Y86" s="19" t="s">
        <v>45</v>
      </c>
      <c r="Z86" s="10"/>
      <c r="AA86" s="14">
        <v>10</v>
      </c>
      <c r="AB86" s="14">
        <v>2019</v>
      </c>
      <c r="AC86" s="20"/>
      <c r="AD86" s="21"/>
      <c r="AE86" s="22" t="s">
        <v>46</v>
      </c>
      <c r="AF86" s="14"/>
    </row>
    <row r="87" spans="1:32" ht="243" customHeight="1" x14ac:dyDescent="0.25">
      <c r="A87" s="9">
        <v>3577</v>
      </c>
      <c r="B87" s="10">
        <v>38</v>
      </c>
      <c r="C87" s="10">
        <v>2018</v>
      </c>
      <c r="D87" s="10" t="s">
        <v>460</v>
      </c>
      <c r="E87" s="10" t="s">
        <v>34</v>
      </c>
      <c r="F87" s="10"/>
      <c r="G87" s="10"/>
      <c r="H87" s="10" t="s">
        <v>35</v>
      </c>
      <c r="I87" s="11" t="s">
        <v>36</v>
      </c>
      <c r="J87" s="12" t="s">
        <v>98</v>
      </c>
      <c r="K87" s="10" t="s">
        <v>449</v>
      </c>
      <c r="L87" s="10" t="s">
        <v>100</v>
      </c>
      <c r="M87" s="13" t="s">
        <v>450</v>
      </c>
      <c r="N87" s="13" t="s">
        <v>451</v>
      </c>
      <c r="O87" s="14">
        <v>2018</v>
      </c>
      <c r="P87" s="13"/>
      <c r="Q87" s="14"/>
      <c r="R87" s="15" t="s">
        <v>42</v>
      </c>
      <c r="S87" s="13" t="s">
        <v>461</v>
      </c>
      <c r="T87" s="16">
        <v>43222</v>
      </c>
      <c r="U87" s="16">
        <v>43769</v>
      </c>
      <c r="V87" s="47" t="s">
        <v>462</v>
      </c>
      <c r="W87" s="17" t="s">
        <v>463</v>
      </c>
      <c r="X87" s="18">
        <v>1</v>
      </c>
      <c r="Y87" s="19" t="s">
        <v>45</v>
      </c>
      <c r="Z87" s="10"/>
      <c r="AA87" s="14">
        <v>10</v>
      </c>
      <c r="AB87" s="14">
        <v>2019</v>
      </c>
      <c r="AC87" s="20"/>
      <c r="AD87" s="21"/>
      <c r="AE87" s="22" t="s">
        <v>46</v>
      </c>
      <c r="AF87" s="14"/>
    </row>
    <row r="88" spans="1:32" ht="216.75" customHeight="1" x14ac:dyDescent="0.25">
      <c r="A88" s="9">
        <v>3578</v>
      </c>
      <c r="B88" s="10">
        <v>39</v>
      </c>
      <c r="C88" s="10">
        <v>2018</v>
      </c>
      <c r="D88" s="10" t="s">
        <v>464</v>
      </c>
      <c r="E88" s="10" t="s">
        <v>34</v>
      </c>
      <c r="F88" s="10"/>
      <c r="G88" s="10"/>
      <c r="H88" s="10" t="s">
        <v>35</v>
      </c>
      <c r="I88" s="11" t="s">
        <v>36</v>
      </c>
      <c r="J88" s="12" t="s">
        <v>37</v>
      </c>
      <c r="K88" s="10" t="s">
        <v>449</v>
      </c>
      <c r="L88" s="10" t="s">
        <v>396</v>
      </c>
      <c r="M88" s="13" t="s">
        <v>450</v>
      </c>
      <c r="N88" s="13" t="s">
        <v>451</v>
      </c>
      <c r="O88" s="14">
        <v>2018</v>
      </c>
      <c r="P88" s="13"/>
      <c r="Q88" s="14"/>
      <c r="R88" s="15" t="s">
        <v>42</v>
      </c>
      <c r="S88" s="13" t="s">
        <v>465</v>
      </c>
      <c r="T88" s="16">
        <v>43222</v>
      </c>
      <c r="U88" s="16">
        <v>43555</v>
      </c>
      <c r="V88" s="47" t="s">
        <v>466</v>
      </c>
      <c r="W88" s="17" t="s">
        <v>467</v>
      </c>
      <c r="X88" s="18">
        <v>1</v>
      </c>
      <c r="Y88" s="19" t="s">
        <v>45</v>
      </c>
      <c r="Z88" s="10"/>
      <c r="AA88" s="14" t="s">
        <v>455</v>
      </c>
      <c r="AB88" s="14">
        <v>2019</v>
      </c>
      <c r="AC88" s="20"/>
      <c r="AD88" s="21"/>
      <c r="AE88" s="22" t="s">
        <v>46</v>
      </c>
      <c r="AF88" s="14"/>
    </row>
    <row r="89" spans="1:32" ht="213" customHeight="1" x14ac:dyDescent="0.25">
      <c r="A89" s="9">
        <v>3580</v>
      </c>
      <c r="B89" s="10">
        <v>41</v>
      </c>
      <c r="C89" s="10">
        <v>2018</v>
      </c>
      <c r="D89" s="10" t="s">
        <v>468</v>
      </c>
      <c r="E89" s="10" t="s">
        <v>34</v>
      </c>
      <c r="F89" s="10"/>
      <c r="G89" s="10"/>
      <c r="H89" s="10" t="s">
        <v>120</v>
      </c>
      <c r="I89" s="11" t="s">
        <v>121</v>
      </c>
      <c r="J89" s="12" t="s">
        <v>77</v>
      </c>
      <c r="K89" s="10" t="s">
        <v>122</v>
      </c>
      <c r="L89" s="10" t="s">
        <v>123</v>
      </c>
      <c r="M89" s="13" t="s">
        <v>450</v>
      </c>
      <c r="N89" s="13" t="s">
        <v>451</v>
      </c>
      <c r="O89" s="14">
        <v>2018</v>
      </c>
      <c r="P89" s="13"/>
      <c r="Q89" s="14"/>
      <c r="R89" s="15" t="s">
        <v>42</v>
      </c>
      <c r="S89" s="25" t="s">
        <v>469</v>
      </c>
      <c r="T89" s="16">
        <v>42461</v>
      </c>
      <c r="U89" s="16">
        <v>44377</v>
      </c>
      <c r="V89" s="13"/>
      <c r="W89" s="10" t="s">
        <v>470</v>
      </c>
      <c r="X89" s="18">
        <v>1</v>
      </c>
      <c r="Y89" s="19" t="s">
        <v>45</v>
      </c>
      <c r="Z89" s="13"/>
      <c r="AA89" s="14">
        <v>7</v>
      </c>
      <c r="AB89" s="14">
        <v>2021</v>
      </c>
      <c r="AC89" s="20"/>
      <c r="AD89" s="21"/>
      <c r="AE89" s="22" t="s">
        <v>58</v>
      </c>
      <c r="AF89" s="14"/>
    </row>
    <row r="90" spans="1:32" ht="145.5" customHeight="1" x14ac:dyDescent="0.25">
      <c r="A90" s="9">
        <v>3585</v>
      </c>
      <c r="B90" s="14">
        <v>46</v>
      </c>
      <c r="C90" s="10">
        <v>2018</v>
      </c>
      <c r="D90" s="10" t="s">
        <v>471</v>
      </c>
      <c r="E90" s="10" t="s">
        <v>34</v>
      </c>
      <c r="F90" s="10"/>
      <c r="G90" s="10"/>
      <c r="H90" s="10" t="s">
        <v>48</v>
      </c>
      <c r="I90" s="11" t="s">
        <v>308</v>
      </c>
      <c r="J90" s="12" t="s">
        <v>133</v>
      </c>
      <c r="K90" s="10" t="s">
        <v>309</v>
      </c>
      <c r="L90" s="10" t="s">
        <v>279</v>
      </c>
      <c r="M90" s="13" t="s">
        <v>450</v>
      </c>
      <c r="N90" s="13" t="s">
        <v>451</v>
      </c>
      <c r="O90" s="14">
        <v>2018</v>
      </c>
      <c r="P90" s="10"/>
      <c r="Q90" s="10"/>
      <c r="R90" s="15" t="s">
        <v>42</v>
      </c>
      <c r="S90" s="25" t="s">
        <v>472</v>
      </c>
      <c r="T90" s="16">
        <v>43334</v>
      </c>
      <c r="U90" s="16">
        <v>43465</v>
      </c>
      <c r="V90" s="10" t="s">
        <v>473</v>
      </c>
      <c r="W90" s="25" t="s">
        <v>474</v>
      </c>
      <c r="X90" s="18">
        <v>1</v>
      </c>
      <c r="Y90" s="19" t="s">
        <v>45</v>
      </c>
      <c r="Z90" s="13"/>
      <c r="AA90" s="14">
        <v>10</v>
      </c>
      <c r="AB90" s="14">
        <v>2019</v>
      </c>
      <c r="AC90" s="20"/>
      <c r="AD90" s="21"/>
      <c r="AE90" s="22" t="s">
        <v>58</v>
      </c>
      <c r="AF90" s="14"/>
    </row>
    <row r="91" spans="1:32" ht="171.75" customHeight="1" x14ac:dyDescent="0.25">
      <c r="A91" s="9">
        <v>3586</v>
      </c>
      <c r="B91" s="10">
        <v>47</v>
      </c>
      <c r="C91" s="10">
        <v>2018</v>
      </c>
      <c r="D91" s="10" t="s">
        <v>475</v>
      </c>
      <c r="E91" s="10" t="s">
        <v>34</v>
      </c>
      <c r="F91" s="10"/>
      <c r="G91" s="10"/>
      <c r="H91" s="10" t="s">
        <v>48</v>
      </c>
      <c r="I91" s="11" t="s">
        <v>308</v>
      </c>
      <c r="J91" s="12" t="s">
        <v>133</v>
      </c>
      <c r="K91" s="10" t="s">
        <v>309</v>
      </c>
      <c r="L91" s="10" t="s">
        <v>279</v>
      </c>
      <c r="M91" s="13" t="s">
        <v>450</v>
      </c>
      <c r="N91" s="13" t="s">
        <v>451</v>
      </c>
      <c r="O91" s="14">
        <v>2018</v>
      </c>
      <c r="P91" s="10"/>
      <c r="Q91" s="10"/>
      <c r="R91" s="15" t="s">
        <v>42</v>
      </c>
      <c r="S91" s="25" t="s">
        <v>472</v>
      </c>
      <c r="T91" s="16">
        <v>43334</v>
      </c>
      <c r="U91" s="16">
        <v>43465</v>
      </c>
      <c r="V91" s="10" t="s">
        <v>473</v>
      </c>
      <c r="W91" s="25" t="s">
        <v>476</v>
      </c>
      <c r="X91" s="18">
        <v>1</v>
      </c>
      <c r="Y91" s="19" t="s">
        <v>45</v>
      </c>
      <c r="Z91" s="13"/>
      <c r="AA91" s="14">
        <v>10</v>
      </c>
      <c r="AB91" s="14">
        <v>2019</v>
      </c>
      <c r="AC91" s="20"/>
      <c r="AD91" s="21"/>
      <c r="AE91" s="22" t="s">
        <v>58</v>
      </c>
      <c r="AF91" s="14"/>
    </row>
    <row r="92" spans="1:32" ht="171.75" customHeight="1" x14ac:dyDescent="0.25">
      <c r="A92" s="9">
        <v>3587</v>
      </c>
      <c r="B92" s="10">
        <v>48</v>
      </c>
      <c r="C92" s="10">
        <v>2018</v>
      </c>
      <c r="D92" s="10" t="s">
        <v>477</v>
      </c>
      <c r="E92" s="10" t="s">
        <v>34</v>
      </c>
      <c r="F92" s="10"/>
      <c r="G92" s="10"/>
      <c r="H92" s="10" t="s">
        <v>48</v>
      </c>
      <c r="I92" s="11" t="s">
        <v>308</v>
      </c>
      <c r="J92" s="12" t="s">
        <v>133</v>
      </c>
      <c r="K92" s="10" t="s">
        <v>309</v>
      </c>
      <c r="L92" s="10" t="s">
        <v>279</v>
      </c>
      <c r="M92" s="13" t="s">
        <v>450</v>
      </c>
      <c r="N92" s="13" t="s">
        <v>451</v>
      </c>
      <c r="O92" s="14">
        <v>2018</v>
      </c>
      <c r="P92" s="10"/>
      <c r="Q92" s="10"/>
      <c r="R92" s="15" t="s">
        <v>42</v>
      </c>
      <c r="S92" s="25" t="s">
        <v>472</v>
      </c>
      <c r="T92" s="16">
        <v>43334</v>
      </c>
      <c r="U92" s="16">
        <v>43465</v>
      </c>
      <c r="V92" s="10" t="s">
        <v>478</v>
      </c>
      <c r="W92" s="25" t="s">
        <v>479</v>
      </c>
      <c r="X92" s="18">
        <v>1</v>
      </c>
      <c r="Y92" s="19" t="s">
        <v>45</v>
      </c>
      <c r="Z92" s="13"/>
      <c r="AA92" s="14">
        <v>10</v>
      </c>
      <c r="AB92" s="14">
        <v>2019</v>
      </c>
      <c r="AC92" s="20"/>
      <c r="AD92" s="21"/>
      <c r="AE92" s="22" t="s">
        <v>58</v>
      </c>
      <c r="AF92" s="14"/>
    </row>
    <row r="93" spans="1:32" ht="100.5" customHeight="1" x14ac:dyDescent="0.25">
      <c r="A93" s="9">
        <v>3588</v>
      </c>
      <c r="B93" s="14">
        <v>49</v>
      </c>
      <c r="C93" s="10">
        <v>2018</v>
      </c>
      <c r="D93" s="10" t="s">
        <v>480</v>
      </c>
      <c r="E93" s="10" t="s">
        <v>34</v>
      </c>
      <c r="F93" s="10"/>
      <c r="G93" s="10"/>
      <c r="H93" s="10" t="s">
        <v>48</v>
      </c>
      <c r="I93" s="11" t="s">
        <v>308</v>
      </c>
      <c r="J93" s="12" t="s">
        <v>133</v>
      </c>
      <c r="K93" s="10" t="s">
        <v>481</v>
      </c>
      <c r="L93" s="10" t="s">
        <v>210</v>
      </c>
      <c r="M93" s="13" t="s">
        <v>450</v>
      </c>
      <c r="N93" s="13" t="s">
        <v>451</v>
      </c>
      <c r="O93" s="14">
        <v>2018</v>
      </c>
      <c r="P93" s="10"/>
      <c r="Q93" s="10"/>
      <c r="R93" s="15" t="s">
        <v>482</v>
      </c>
      <c r="S93" s="25" t="s">
        <v>483</v>
      </c>
      <c r="T93" s="16">
        <v>43244</v>
      </c>
      <c r="U93" s="16">
        <v>43251</v>
      </c>
      <c r="V93" s="10"/>
      <c r="W93" s="10" t="s">
        <v>484</v>
      </c>
      <c r="X93" s="18">
        <v>1</v>
      </c>
      <c r="Y93" s="19" t="s">
        <v>45</v>
      </c>
      <c r="Z93" s="13"/>
      <c r="AA93" s="14" t="s">
        <v>485</v>
      </c>
      <c r="AB93" s="14">
        <v>2019</v>
      </c>
      <c r="AC93" s="20"/>
      <c r="AD93" s="21"/>
      <c r="AE93" s="22" t="s">
        <v>58</v>
      </c>
      <c r="AF93" s="14"/>
    </row>
    <row r="94" spans="1:32" ht="99.75" customHeight="1" x14ac:dyDescent="0.25">
      <c r="A94" s="9">
        <v>3589</v>
      </c>
      <c r="B94" s="10">
        <v>50</v>
      </c>
      <c r="C94" s="10">
        <v>2018</v>
      </c>
      <c r="D94" s="10" t="s">
        <v>486</v>
      </c>
      <c r="E94" s="10" t="s">
        <v>34</v>
      </c>
      <c r="F94" s="10"/>
      <c r="G94" s="10"/>
      <c r="H94" s="10" t="s">
        <v>48</v>
      </c>
      <c r="I94" s="11" t="s">
        <v>308</v>
      </c>
      <c r="J94" s="12" t="s">
        <v>133</v>
      </c>
      <c r="K94" s="10" t="s">
        <v>481</v>
      </c>
      <c r="L94" s="10" t="s">
        <v>210</v>
      </c>
      <c r="M94" s="13" t="s">
        <v>450</v>
      </c>
      <c r="N94" s="13" t="s">
        <v>451</v>
      </c>
      <c r="O94" s="14">
        <v>2018</v>
      </c>
      <c r="P94" s="10"/>
      <c r="Q94" s="10"/>
      <c r="R94" s="15"/>
      <c r="S94" s="25"/>
      <c r="T94" s="16">
        <v>43210</v>
      </c>
      <c r="U94" s="16">
        <v>43524</v>
      </c>
      <c r="V94" s="10" t="s">
        <v>487</v>
      </c>
      <c r="W94" s="13" t="s">
        <v>488</v>
      </c>
      <c r="X94" s="18">
        <v>1</v>
      </c>
      <c r="Y94" s="19" t="s">
        <v>45</v>
      </c>
      <c r="Z94" s="13"/>
      <c r="AA94" s="22" t="s">
        <v>216</v>
      </c>
      <c r="AB94" s="14">
        <v>2019</v>
      </c>
      <c r="AC94" s="20"/>
      <c r="AD94" s="21"/>
      <c r="AE94" s="22" t="s">
        <v>58</v>
      </c>
      <c r="AF94" s="14"/>
    </row>
    <row r="95" spans="1:32" ht="94.5" x14ac:dyDescent="0.25">
      <c r="A95" s="9">
        <v>3590</v>
      </c>
      <c r="B95" s="10">
        <v>51</v>
      </c>
      <c r="C95" s="10">
        <v>2018</v>
      </c>
      <c r="D95" s="10" t="s">
        <v>489</v>
      </c>
      <c r="E95" s="10" t="s">
        <v>34</v>
      </c>
      <c r="F95" s="10"/>
      <c r="G95" s="10"/>
      <c r="H95" s="10" t="s">
        <v>48</v>
      </c>
      <c r="I95" s="11" t="s">
        <v>308</v>
      </c>
      <c r="J95" s="12" t="s">
        <v>133</v>
      </c>
      <c r="K95" s="10" t="s">
        <v>481</v>
      </c>
      <c r="L95" s="10" t="s">
        <v>210</v>
      </c>
      <c r="M95" s="13" t="s">
        <v>450</v>
      </c>
      <c r="N95" s="13" t="s">
        <v>451</v>
      </c>
      <c r="O95" s="14">
        <v>2018</v>
      </c>
      <c r="P95" s="10"/>
      <c r="Q95" s="10"/>
      <c r="R95" s="15"/>
      <c r="S95" s="25"/>
      <c r="T95" s="16">
        <v>43210</v>
      </c>
      <c r="U95" s="16">
        <v>43524</v>
      </c>
      <c r="V95" s="10" t="s">
        <v>487</v>
      </c>
      <c r="W95" s="13" t="s">
        <v>488</v>
      </c>
      <c r="X95" s="18">
        <v>1</v>
      </c>
      <c r="Y95" s="19" t="s">
        <v>45</v>
      </c>
      <c r="Z95" s="13"/>
      <c r="AA95" s="22" t="s">
        <v>216</v>
      </c>
      <c r="AB95" s="14">
        <v>2019</v>
      </c>
      <c r="AC95" s="20"/>
      <c r="AD95" s="21"/>
      <c r="AE95" s="22" t="s">
        <v>58</v>
      </c>
      <c r="AF95" s="14"/>
    </row>
    <row r="96" spans="1:32" ht="141.75" x14ac:dyDescent="0.25">
      <c r="A96" s="9">
        <v>3591</v>
      </c>
      <c r="B96" s="14">
        <v>52</v>
      </c>
      <c r="C96" s="10">
        <v>2018</v>
      </c>
      <c r="D96" s="10" t="s">
        <v>490</v>
      </c>
      <c r="E96" s="10" t="s">
        <v>34</v>
      </c>
      <c r="F96" s="10"/>
      <c r="G96" s="10"/>
      <c r="H96" s="10" t="s">
        <v>48</v>
      </c>
      <c r="I96" s="11" t="s">
        <v>308</v>
      </c>
      <c r="J96" s="12" t="s">
        <v>133</v>
      </c>
      <c r="K96" s="10" t="s">
        <v>481</v>
      </c>
      <c r="L96" s="10" t="s">
        <v>210</v>
      </c>
      <c r="M96" s="13" t="s">
        <v>450</v>
      </c>
      <c r="N96" s="13" t="s">
        <v>451</v>
      </c>
      <c r="O96" s="14">
        <v>2018</v>
      </c>
      <c r="P96" s="10"/>
      <c r="Q96" s="10"/>
      <c r="R96" s="15"/>
      <c r="S96" s="25"/>
      <c r="T96" s="16">
        <v>43210</v>
      </c>
      <c r="U96" s="16">
        <v>43524</v>
      </c>
      <c r="V96" s="10" t="s">
        <v>487</v>
      </c>
      <c r="W96" s="13" t="s">
        <v>488</v>
      </c>
      <c r="X96" s="18">
        <v>1</v>
      </c>
      <c r="Y96" s="19" t="s">
        <v>45</v>
      </c>
      <c r="Z96" s="13"/>
      <c r="AA96" s="22" t="s">
        <v>216</v>
      </c>
      <c r="AB96" s="14">
        <v>2019</v>
      </c>
      <c r="AC96" s="20"/>
      <c r="AD96" s="21"/>
      <c r="AE96" s="22" t="s">
        <v>58</v>
      </c>
      <c r="AF96" s="14"/>
    </row>
    <row r="97" spans="1:32" ht="135" customHeight="1" x14ac:dyDescent="0.25">
      <c r="A97" s="9">
        <v>3596</v>
      </c>
      <c r="B97" s="10">
        <v>57</v>
      </c>
      <c r="C97" s="10">
        <v>2018</v>
      </c>
      <c r="D97" s="10" t="s">
        <v>491</v>
      </c>
      <c r="E97" s="10" t="s">
        <v>34</v>
      </c>
      <c r="F97" s="10"/>
      <c r="G97" s="10"/>
      <c r="H97" s="10" t="s">
        <v>48</v>
      </c>
      <c r="I97" s="11" t="s">
        <v>132</v>
      </c>
      <c r="J97" s="12" t="s">
        <v>133</v>
      </c>
      <c r="K97" s="10" t="s">
        <v>134</v>
      </c>
      <c r="L97" s="45" t="s">
        <v>492</v>
      </c>
      <c r="M97" s="13" t="s">
        <v>450</v>
      </c>
      <c r="N97" s="13" t="s">
        <v>451</v>
      </c>
      <c r="O97" s="14">
        <v>2018</v>
      </c>
      <c r="P97" s="10"/>
      <c r="Q97" s="14"/>
      <c r="R97" s="15" t="s">
        <v>358</v>
      </c>
      <c r="S97" s="25" t="s">
        <v>493</v>
      </c>
      <c r="T97" s="16">
        <v>43221</v>
      </c>
      <c r="U97" s="16">
        <v>43465</v>
      </c>
      <c r="V97" s="10"/>
      <c r="W97" s="13" t="s">
        <v>494</v>
      </c>
      <c r="X97" s="18">
        <v>1</v>
      </c>
      <c r="Y97" s="19" t="s">
        <v>45</v>
      </c>
      <c r="Z97" s="13"/>
      <c r="AA97" s="14" t="s">
        <v>41</v>
      </c>
      <c r="AB97" s="14">
        <v>2019</v>
      </c>
      <c r="AC97" s="20"/>
      <c r="AD97" s="21"/>
      <c r="AE97" s="22" t="s">
        <v>58</v>
      </c>
      <c r="AF97" s="14"/>
    </row>
    <row r="98" spans="1:32" ht="90" customHeight="1" x14ac:dyDescent="0.25">
      <c r="A98" s="9">
        <v>3598</v>
      </c>
      <c r="B98" s="10">
        <v>59</v>
      </c>
      <c r="C98" s="10">
        <v>2018</v>
      </c>
      <c r="D98" s="10" t="s">
        <v>495</v>
      </c>
      <c r="E98" s="10" t="s">
        <v>34</v>
      </c>
      <c r="F98" s="10"/>
      <c r="G98" s="10"/>
      <c r="H98" s="10" t="s">
        <v>35</v>
      </c>
      <c r="I98" s="11" t="s">
        <v>36</v>
      </c>
      <c r="J98" s="12" t="s">
        <v>37</v>
      </c>
      <c r="K98" s="10" t="s">
        <v>496</v>
      </c>
      <c r="L98" s="10" t="s">
        <v>112</v>
      </c>
      <c r="M98" s="13" t="s">
        <v>497</v>
      </c>
      <c r="N98" s="13" t="s">
        <v>102</v>
      </c>
      <c r="O98" s="14">
        <v>2018</v>
      </c>
      <c r="P98" s="13"/>
      <c r="Q98" s="14"/>
      <c r="R98" s="15" t="s">
        <v>42</v>
      </c>
      <c r="S98" s="25" t="s">
        <v>498</v>
      </c>
      <c r="T98" s="16">
        <v>43266</v>
      </c>
      <c r="U98" s="16">
        <v>43708</v>
      </c>
      <c r="V98" s="10"/>
      <c r="W98" s="40" t="s">
        <v>499</v>
      </c>
      <c r="X98" s="18">
        <v>1</v>
      </c>
      <c r="Y98" s="19" t="s">
        <v>45</v>
      </c>
      <c r="Z98" s="13"/>
      <c r="AA98" s="14">
        <v>9</v>
      </c>
      <c r="AB98" s="14">
        <v>2019</v>
      </c>
      <c r="AC98" s="20"/>
      <c r="AD98" s="21"/>
      <c r="AE98" s="22" t="s">
        <v>46</v>
      </c>
      <c r="AF98" s="14"/>
    </row>
    <row r="99" spans="1:32" ht="165.75" customHeight="1" x14ac:dyDescent="0.25">
      <c r="A99" s="9">
        <v>3599</v>
      </c>
      <c r="B99" s="10">
        <v>60</v>
      </c>
      <c r="C99" s="10">
        <v>2018</v>
      </c>
      <c r="D99" s="15" t="s">
        <v>500</v>
      </c>
      <c r="E99" s="10" t="s">
        <v>34</v>
      </c>
      <c r="F99" s="10"/>
      <c r="G99" s="10"/>
      <c r="H99" s="10" t="s">
        <v>35</v>
      </c>
      <c r="I99" s="11" t="s">
        <v>36</v>
      </c>
      <c r="J99" s="12" t="s">
        <v>37</v>
      </c>
      <c r="K99" s="10" t="s">
        <v>496</v>
      </c>
      <c r="L99" s="10" t="s">
        <v>112</v>
      </c>
      <c r="M99" s="13" t="s">
        <v>497</v>
      </c>
      <c r="N99" s="13" t="s">
        <v>102</v>
      </c>
      <c r="O99" s="14">
        <v>2018</v>
      </c>
      <c r="P99" s="13"/>
      <c r="Q99" s="14"/>
      <c r="R99" s="15" t="s">
        <v>42</v>
      </c>
      <c r="S99" s="25" t="s">
        <v>501</v>
      </c>
      <c r="T99" s="16">
        <v>43266</v>
      </c>
      <c r="U99" s="16">
        <v>43555</v>
      </c>
      <c r="V99" s="48"/>
      <c r="W99" s="10" t="s">
        <v>502</v>
      </c>
      <c r="X99" s="18">
        <v>1</v>
      </c>
      <c r="Y99" s="19" t="s">
        <v>45</v>
      </c>
      <c r="Z99" s="13"/>
      <c r="AA99" s="14" t="s">
        <v>455</v>
      </c>
      <c r="AB99" s="14">
        <v>2019</v>
      </c>
      <c r="AC99" s="20"/>
      <c r="AD99" s="21"/>
      <c r="AE99" s="22" t="s">
        <v>46</v>
      </c>
      <c r="AF99" s="14"/>
    </row>
    <row r="100" spans="1:32" ht="141" customHeight="1" x14ac:dyDescent="0.25">
      <c r="A100" s="9">
        <v>3600</v>
      </c>
      <c r="B100" s="14">
        <v>61</v>
      </c>
      <c r="C100" s="10">
        <v>2018</v>
      </c>
      <c r="D100" s="15" t="s">
        <v>503</v>
      </c>
      <c r="E100" s="10" t="s">
        <v>34</v>
      </c>
      <c r="F100" s="10"/>
      <c r="G100" s="10"/>
      <c r="H100" s="10" t="s">
        <v>35</v>
      </c>
      <c r="I100" s="11" t="s">
        <v>36</v>
      </c>
      <c r="J100" s="12" t="s">
        <v>37</v>
      </c>
      <c r="K100" s="10" t="s">
        <v>496</v>
      </c>
      <c r="L100" s="10" t="s">
        <v>112</v>
      </c>
      <c r="M100" s="13" t="s">
        <v>497</v>
      </c>
      <c r="N100" s="13" t="s">
        <v>102</v>
      </c>
      <c r="O100" s="14">
        <v>2018</v>
      </c>
      <c r="P100" s="13"/>
      <c r="Q100" s="14"/>
      <c r="R100" s="15" t="s">
        <v>42</v>
      </c>
      <c r="S100" s="25" t="s">
        <v>504</v>
      </c>
      <c r="T100" s="16">
        <v>43266</v>
      </c>
      <c r="U100" s="16">
        <v>43555</v>
      </c>
      <c r="V100" s="48"/>
      <c r="W100" s="10" t="s">
        <v>505</v>
      </c>
      <c r="X100" s="18">
        <v>1</v>
      </c>
      <c r="Y100" s="19" t="s">
        <v>45</v>
      </c>
      <c r="Z100" s="13"/>
      <c r="AA100" s="14" t="s">
        <v>412</v>
      </c>
      <c r="AB100" s="14">
        <v>2019</v>
      </c>
      <c r="AC100" s="20"/>
      <c r="AD100" s="21"/>
      <c r="AE100" s="22" t="s">
        <v>46</v>
      </c>
      <c r="AF100" s="14"/>
    </row>
    <row r="101" spans="1:32" ht="181.5" customHeight="1" x14ac:dyDescent="0.25">
      <c r="A101" s="9">
        <v>3602</v>
      </c>
      <c r="B101" s="10">
        <v>63</v>
      </c>
      <c r="C101" s="10">
        <v>2018</v>
      </c>
      <c r="D101" s="10" t="s">
        <v>506</v>
      </c>
      <c r="E101" s="10" t="s">
        <v>34</v>
      </c>
      <c r="F101" s="10"/>
      <c r="G101" s="10"/>
      <c r="H101" s="10" t="s">
        <v>48</v>
      </c>
      <c r="I101" s="11" t="s">
        <v>308</v>
      </c>
      <c r="J101" s="12" t="s">
        <v>133</v>
      </c>
      <c r="K101" s="10" t="s">
        <v>309</v>
      </c>
      <c r="L101" s="10" t="s">
        <v>279</v>
      </c>
      <c r="M101" s="13" t="s">
        <v>497</v>
      </c>
      <c r="N101" s="13" t="s">
        <v>102</v>
      </c>
      <c r="O101" s="14">
        <v>2018</v>
      </c>
      <c r="P101" s="14"/>
      <c r="Q101" s="14"/>
      <c r="R101" s="15" t="s">
        <v>42</v>
      </c>
      <c r="S101" s="49" t="s">
        <v>507</v>
      </c>
      <c r="T101" s="16">
        <v>43101</v>
      </c>
      <c r="U101" s="16">
        <v>43465</v>
      </c>
      <c r="V101" s="10"/>
      <c r="W101" s="10" t="s">
        <v>508</v>
      </c>
      <c r="X101" s="18">
        <v>1</v>
      </c>
      <c r="Y101" s="19" t="s">
        <v>45</v>
      </c>
      <c r="Z101" s="13"/>
      <c r="AA101" s="14" t="s">
        <v>266</v>
      </c>
      <c r="AB101" s="14">
        <v>2019</v>
      </c>
      <c r="AC101" s="20"/>
      <c r="AD101" s="21"/>
      <c r="AE101" s="22" t="s">
        <v>58</v>
      </c>
      <c r="AF101" s="14"/>
    </row>
    <row r="102" spans="1:32" ht="409.5" x14ac:dyDescent="0.25">
      <c r="A102" s="9">
        <v>3603</v>
      </c>
      <c r="B102" s="14">
        <v>64</v>
      </c>
      <c r="C102" s="10">
        <v>2018</v>
      </c>
      <c r="D102" s="10" t="s">
        <v>509</v>
      </c>
      <c r="E102" s="10" t="s">
        <v>34</v>
      </c>
      <c r="F102" s="10"/>
      <c r="G102" s="10"/>
      <c r="H102" s="10" t="s">
        <v>48</v>
      </c>
      <c r="I102" s="11" t="s">
        <v>308</v>
      </c>
      <c r="J102" s="12" t="s">
        <v>133</v>
      </c>
      <c r="K102" s="10" t="s">
        <v>309</v>
      </c>
      <c r="L102" s="10" t="s">
        <v>279</v>
      </c>
      <c r="M102" s="13" t="s">
        <v>497</v>
      </c>
      <c r="N102" s="13" t="s">
        <v>102</v>
      </c>
      <c r="O102" s="14">
        <v>2018</v>
      </c>
      <c r="P102" s="14"/>
      <c r="Q102" s="14"/>
      <c r="R102" s="15"/>
      <c r="S102" s="49"/>
      <c r="T102" s="16"/>
      <c r="U102" s="16">
        <v>43555</v>
      </c>
      <c r="V102" s="10"/>
      <c r="W102" s="10" t="s">
        <v>510</v>
      </c>
      <c r="X102" s="18">
        <v>1</v>
      </c>
      <c r="Y102" s="19" t="s">
        <v>45</v>
      </c>
      <c r="Z102" s="13"/>
      <c r="AA102" s="14" t="s">
        <v>266</v>
      </c>
      <c r="AB102" s="14">
        <v>2019</v>
      </c>
      <c r="AC102" s="20"/>
      <c r="AD102" s="21"/>
      <c r="AE102" s="22" t="s">
        <v>58</v>
      </c>
      <c r="AF102" s="14"/>
    </row>
    <row r="103" spans="1:32" ht="267.75" x14ac:dyDescent="0.25">
      <c r="A103" s="9">
        <v>3615</v>
      </c>
      <c r="B103" s="14">
        <v>76</v>
      </c>
      <c r="C103" s="10">
        <v>2018</v>
      </c>
      <c r="D103" s="10" t="s">
        <v>511</v>
      </c>
      <c r="E103" s="10" t="s">
        <v>34</v>
      </c>
      <c r="F103" s="10"/>
      <c r="G103" s="10"/>
      <c r="H103" s="10" t="s">
        <v>35</v>
      </c>
      <c r="I103" s="11" t="s">
        <v>36</v>
      </c>
      <c r="J103" s="12" t="s">
        <v>37</v>
      </c>
      <c r="K103" s="10" t="s">
        <v>512</v>
      </c>
      <c r="L103" s="10" t="s">
        <v>112</v>
      </c>
      <c r="M103" s="13" t="s">
        <v>513</v>
      </c>
      <c r="N103" s="13" t="s">
        <v>81</v>
      </c>
      <c r="O103" s="14">
        <v>2018</v>
      </c>
      <c r="P103" s="14"/>
      <c r="Q103" s="14"/>
      <c r="R103" s="15" t="s">
        <v>42</v>
      </c>
      <c r="S103" s="39" t="s">
        <v>514</v>
      </c>
      <c r="T103" s="16">
        <v>43309</v>
      </c>
      <c r="U103" s="16">
        <v>43496</v>
      </c>
      <c r="V103" s="10"/>
      <c r="W103" s="40" t="s">
        <v>515</v>
      </c>
      <c r="X103" s="18">
        <v>1</v>
      </c>
      <c r="Y103" s="19" t="s">
        <v>45</v>
      </c>
      <c r="Z103" s="13"/>
      <c r="AA103" s="14" t="s">
        <v>485</v>
      </c>
      <c r="AB103" s="14">
        <v>2019</v>
      </c>
      <c r="AC103" s="20"/>
      <c r="AD103" s="21"/>
      <c r="AE103" s="22" t="s">
        <v>46</v>
      </c>
      <c r="AF103" s="14"/>
    </row>
    <row r="104" spans="1:32" ht="92.25" customHeight="1" x14ac:dyDescent="0.25">
      <c r="A104" s="9">
        <v>3616</v>
      </c>
      <c r="B104" s="10">
        <v>77</v>
      </c>
      <c r="C104" s="10">
        <v>2018</v>
      </c>
      <c r="D104" s="10" t="s">
        <v>516</v>
      </c>
      <c r="E104" s="10" t="s">
        <v>34</v>
      </c>
      <c r="F104" s="10"/>
      <c r="G104" s="10"/>
      <c r="H104" s="10" t="s">
        <v>35</v>
      </c>
      <c r="I104" s="11" t="s">
        <v>36</v>
      </c>
      <c r="J104" s="12" t="s">
        <v>37</v>
      </c>
      <c r="K104" s="10" t="s">
        <v>512</v>
      </c>
      <c r="L104" s="10" t="s">
        <v>112</v>
      </c>
      <c r="M104" s="13" t="s">
        <v>513</v>
      </c>
      <c r="N104" s="13" t="s">
        <v>81</v>
      </c>
      <c r="O104" s="14">
        <v>2018</v>
      </c>
      <c r="P104" s="14"/>
      <c r="Q104" s="14"/>
      <c r="R104" s="15" t="s">
        <v>42</v>
      </c>
      <c r="S104" s="39" t="s">
        <v>514</v>
      </c>
      <c r="T104" s="16">
        <v>43309</v>
      </c>
      <c r="U104" s="16">
        <v>43496</v>
      </c>
      <c r="V104" s="10"/>
      <c r="W104" s="40" t="s">
        <v>517</v>
      </c>
      <c r="X104" s="18">
        <v>1</v>
      </c>
      <c r="Y104" s="19" t="s">
        <v>45</v>
      </c>
      <c r="Z104" s="13"/>
      <c r="AA104" s="14" t="s">
        <v>485</v>
      </c>
      <c r="AB104" s="14">
        <v>2019</v>
      </c>
      <c r="AC104" s="20"/>
      <c r="AD104" s="21"/>
      <c r="AE104" s="22" t="s">
        <v>46</v>
      </c>
      <c r="AF104" s="14"/>
    </row>
    <row r="105" spans="1:32" ht="141.75" customHeight="1" x14ac:dyDescent="0.25">
      <c r="A105" s="9">
        <v>3618</v>
      </c>
      <c r="B105" s="14">
        <v>79</v>
      </c>
      <c r="C105" s="10">
        <v>2018</v>
      </c>
      <c r="D105" s="10" t="s">
        <v>518</v>
      </c>
      <c r="E105" s="10" t="s">
        <v>34</v>
      </c>
      <c r="F105" s="10"/>
      <c r="G105" s="10"/>
      <c r="H105" s="10" t="s">
        <v>35</v>
      </c>
      <c r="I105" s="11" t="s">
        <v>36</v>
      </c>
      <c r="J105" s="12" t="s">
        <v>37</v>
      </c>
      <c r="K105" s="10" t="s">
        <v>519</v>
      </c>
      <c r="L105" s="37" t="s">
        <v>100</v>
      </c>
      <c r="M105" s="13" t="s">
        <v>520</v>
      </c>
      <c r="N105" s="13" t="s">
        <v>195</v>
      </c>
      <c r="O105" s="14">
        <v>2018</v>
      </c>
      <c r="P105" s="14"/>
      <c r="Q105" s="14"/>
      <c r="R105" s="15" t="s">
        <v>42</v>
      </c>
      <c r="S105" s="25" t="s">
        <v>521</v>
      </c>
      <c r="T105" s="16">
        <v>43320</v>
      </c>
      <c r="U105" s="16">
        <v>43555</v>
      </c>
      <c r="V105" s="10"/>
      <c r="W105" s="10" t="s">
        <v>522</v>
      </c>
      <c r="X105" s="18">
        <v>1</v>
      </c>
      <c r="Y105" s="19" t="s">
        <v>45</v>
      </c>
      <c r="Z105" s="13"/>
      <c r="AA105" s="14" t="s">
        <v>412</v>
      </c>
      <c r="AB105" s="14">
        <v>2019</v>
      </c>
      <c r="AC105" s="20"/>
      <c r="AD105" s="21"/>
      <c r="AE105" s="22" t="s">
        <v>46</v>
      </c>
      <c r="AF105" s="14"/>
    </row>
    <row r="106" spans="1:32" ht="393.75" x14ac:dyDescent="0.25">
      <c r="A106" s="9">
        <v>3620</v>
      </c>
      <c r="B106" s="10">
        <v>81</v>
      </c>
      <c r="C106" s="10">
        <v>2018</v>
      </c>
      <c r="D106" s="10" t="s">
        <v>523</v>
      </c>
      <c r="E106" s="10" t="s">
        <v>34</v>
      </c>
      <c r="F106" s="10"/>
      <c r="G106" s="10"/>
      <c r="H106" s="10" t="s">
        <v>35</v>
      </c>
      <c r="I106" s="11" t="s">
        <v>36</v>
      </c>
      <c r="J106" s="12" t="s">
        <v>98</v>
      </c>
      <c r="K106" s="10" t="s">
        <v>273</v>
      </c>
      <c r="L106" s="10" t="s">
        <v>100</v>
      </c>
      <c r="M106" s="13" t="s">
        <v>520</v>
      </c>
      <c r="N106" s="13" t="s">
        <v>195</v>
      </c>
      <c r="O106" s="14">
        <v>2018</v>
      </c>
      <c r="P106" s="14"/>
      <c r="Q106" s="14"/>
      <c r="R106" s="15"/>
      <c r="S106" s="25" t="s">
        <v>524</v>
      </c>
      <c r="T106" s="16">
        <v>43313</v>
      </c>
      <c r="U106" s="16">
        <v>43373</v>
      </c>
      <c r="V106" s="10"/>
      <c r="W106" s="50" t="s">
        <v>525</v>
      </c>
      <c r="X106" s="18">
        <v>1</v>
      </c>
      <c r="Y106" s="19" t="s">
        <v>45</v>
      </c>
      <c r="Z106" s="13"/>
      <c r="AA106" s="14">
        <v>7</v>
      </c>
      <c r="AB106" s="14">
        <v>2019</v>
      </c>
      <c r="AC106" s="20"/>
      <c r="AD106" s="21"/>
      <c r="AE106" s="22" t="s">
        <v>46</v>
      </c>
      <c r="AF106" s="14"/>
    </row>
    <row r="107" spans="1:32" ht="153.75" customHeight="1" x14ac:dyDescent="0.25">
      <c r="A107" s="9">
        <v>3624</v>
      </c>
      <c r="B107" s="14">
        <v>85</v>
      </c>
      <c r="C107" s="10">
        <v>2018</v>
      </c>
      <c r="D107" s="10" t="s">
        <v>532</v>
      </c>
      <c r="E107" s="10" t="s">
        <v>34</v>
      </c>
      <c r="F107" s="10"/>
      <c r="G107" s="10"/>
      <c r="H107" s="10" t="s">
        <v>85</v>
      </c>
      <c r="I107" s="11" t="s">
        <v>49</v>
      </c>
      <c r="J107" s="12" t="s">
        <v>50</v>
      </c>
      <c r="K107" s="10" t="s">
        <v>86</v>
      </c>
      <c r="L107" s="10" t="s">
        <v>63</v>
      </c>
      <c r="M107" s="13" t="s">
        <v>533</v>
      </c>
      <c r="N107" s="13" t="s">
        <v>212</v>
      </c>
      <c r="O107" s="14">
        <v>2018</v>
      </c>
      <c r="P107" s="14"/>
      <c r="Q107" s="14"/>
      <c r="R107" s="15" t="s">
        <v>42</v>
      </c>
      <c r="S107" s="25" t="s">
        <v>534</v>
      </c>
      <c r="T107" s="16">
        <v>43367</v>
      </c>
      <c r="U107" s="16">
        <v>43555</v>
      </c>
      <c r="V107" s="10" t="s">
        <v>535</v>
      </c>
      <c r="W107" s="25" t="s">
        <v>536</v>
      </c>
      <c r="X107" s="18">
        <v>1</v>
      </c>
      <c r="Y107" s="19" t="s">
        <v>45</v>
      </c>
      <c r="Z107" s="13"/>
      <c r="AA107" s="14">
        <v>12</v>
      </c>
      <c r="AB107" s="14">
        <v>2019</v>
      </c>
      <c r="AC107" s="20"/>
      <c r="AD107" s="21"/>
      <c r="AE107" s="22" t="s">
        <v>58</v>
      </c>
      <c r="AF107" s="14"/>
    </row>
    <row r="108" spans="1:32" ht="291.75" customHeight="1" x14ac:dyDescent="0.25">
      <c r="A108" s="9">
        <v>3625</v>
      </c>
      <c r="B108" s="10">
        <v>86</v>
      </c>
      <c r="C108" s="10">
        <v>2018</v>
      </c>
      <c r="D108" s="10" t="s">
        <v>537</v>
      </c>
      <c r="E108" s="10" t="s">
        <v>34</v>
      </c>
      <c r="F108" s="10"/>
      <c r="G108" s="10"/>
      <c r="H108" s="10" t="s">
        <v>85</v>
      </c>
      <c r="I108" s="11" t="s">
        <v>49</v>
      </c>
      <c r="J108" s="12" t="s">
        <v>50</v>
      </c>
      <c r="K108" s="10" t="s">
        <v>86</v>
      </c>
      <c r="L108" s="10" t="s">
        <v>63</v>
      </c>
      <c r="M108" s="13" t="s">
        <v>533</v>
      </c>
      <c r="N108" s="13" t="s">
        <v>212</v>
      </c>
      <c r="O108" s="14">
        <v>2018</v>
      </c>
      <c r="P108" s="14"/>
      <c r="Q108" s="14"/>
      <c r="R108" s="15" t="s">
        <v>42</v>
      </c>
      <c r="S108" s="25" t="s">
        <v>538</v>
      </c>
      <c r="T108" s="16">
        <v>43367</v>
      </c>
      <c r="U108" s="16">
        <v>43555</v>
      </c>
      <c r="V108" s="10" t="s">
        <v>535</v>
      </c>
      <c r="W108" s="25" t="s">
        <v>539</v>
      </c>
      <c r="X108" s="18">
        <v>1</v>
      </c>
      <c r="Y108" s="19" t="s">
        <v>45</v>
      </c>
      <c r="Z108" s="13"/>
      <c r="AA108" s="14">
        <v>11</v>
      </c>
      <c r="AB108" s="14">
        <v>2019</v>
      </c>
      <c r="AC108" s="20"/>
      <c r="AD108" s="21"/>
      <c r="AE108" s="22" t="s">
        <v>58</v>
      </c>
      <c r="AF108" s="14"/>
    </row>
    <row r="109" spans="1:32" ht="192" customHeight="1" x14ac:dyDescent="0.25">
      <c r="A109" s="9">
        <v>3627</v>
      </c>
      <c r="B109" s="14">
        <v>88</v>
      </c>
      <c r="C109" s="10">
        <v>2018</v>
      </c>
      <c r="D109" s="10" t="s">
        <v>540</v>
      </c>
      <c r="E109" s="10" t="s">
        <v>34</v>
      </c>
      <c r="F109" s="10"/>
      <c r="G109" s="10"/>
      <c r="H109" s="10" t="s">
        <v>35</v>
      </c>
      <c r="I109" s="11" t="s">
        <v>36</v>
      </c>
      <c r="J109" s="12" t="s">
        <v>37</v>
      </c>
      <c r="K109" s="10" t="s">
        <v>541</v>
      </c>
      <c r="L109" s="10" t="s">
        <v>112</v>
      </c>
      <c r="M109" s="13" t="s">
        <v>533</v>
      </c>
      <c r="N109" s="13" t="s">
        <v>212</v>
      </c>
      <c r="O109" s="14">
        <v>2018</v>
      </c>
      <c r="P109" s="14"/>
      <c r="Q109" s="14"/>
      <c r="R109" s="15" t="s">
        <v>42</v>
      </c>
      <c r="S109" s="25" t="s">
        <v>542</v>
      </c>
      <c r="T109" s="16">
        <v>43346</v>
      </c>
      <c r="U109" s="16">
        <v>43434</v>
      </c>
      <c r="V109" s="10"/>
      <c r="W109" s="10" t="s">
        <v>543</v>
      </c>
      <c r="X109" s="18">
        <v>1</v>
      </c>
      <c r="Y109" s="19" t="s">
        <v>45</v>
      </c>
      <c r="Z109" s="13"/>
      <c r="AA109" s="14" t="s">
        <v>455</v>
      </c>
      <c r="AB109" s="14">
        <v>2019</v>
      </c>
      <c r="AC109" s="20"/>
      <c r="AD109" s="21"/>
      <c r="AE109" s="22" t="s">
        <v>46</v>
      </c>
      <c r="AF109" s="14"/>
    </row>
    <row r="110" spans="1:32" ht="171.75" customHeight="1" x14ac:dyDescent="0.25">
      <c r="A110" s="9">
        <v>3628</v>
      </c>
      <c r="B110" s="10">
        <v>89</v>
      </c>
      <c r="C110" s="10">
        <v>2018</v>
      </c>
      <c r="D110" s="10" t="s">
        <v>544</v>
      </c>
      <c r="E110" s="10" t="s">
        <v>34</v>
      </c>
      <c r="F110" s="10"/>
      <c r="G110" s="10"/>
      <c r="H110" s="10" t="s">
        <v>35</v>
      </c>
      <c r="I110" s="11" t="s">
        <v>36</v>
      </c>
      <c r="J110" s="12" t="s">
        <v>37</v>
      </c>
      <c r="K110" s="10" t="s">
        <v>541</v>
      </c>
      <c r="L110" s="10" t="s">
        <v>112</v>
      </c>
      <c r="M110" s="13" t="s">
        <v>533</v>
      </c>
      <c r="N110" s="13" t="s">
        <v>212</v>
      </c>
      <c r="O110" s="14">
        <v>2018</v>
      </c>
      <c r="P110" s="14"/>
      <c r="Q110" s="14"/>
      <c r="R110" s="15" t="s">
        <v>42</v>
      </c>
      <c r="S110" s="25" t="s">
        <v>545</v>
      </c>
      <c r="T110" s="16">
        <v>43346</v>
      </c>
      <c r="U110" s="16">
        <v>43434</v>
      </c>
      <c r="V110" s="10"/>
      <c r="W110" s="10" t="s">
        <v>543</v>
      </c>
      <c r="X110" s="18">
        <v>1</v>
      </c>
      <c r="Y110" s="19" t="s">
        <v>45</v>
      </c>
      <c r="Z110" s="13"/>
      <c r="AA110" s="14" t="s">
        <v>455</v>
      </c>
      <c r="AB110" s="14">
        <v>2019</v>
      </c>
      <c r="AC110" s="20"/>
      <c r="AD110" s="21"/>
      <c r="AE110" s="22" t="s">
        <v>46</v>
      </c>
      <c r="AF110" s="14"/>
    </row>
    <row r="111" spans="1:32" ht="192" customHeight="1" x14ac:dyDescent="0.25">
      <c r="A111" s="9">
        <v>3629</v>
      </c>
      <c r="B111" s="10">
        <v>90</v>
      </c>
      <c r="C111" s="10">
        <v>2018</v>
      </c>
      <c r="D111" s="10" t="s">
        <v>546</v>
      </c>
      <c r="E111" s="10" t="s">
        <v>34</v>
      </c>
      <c r="F111" s="10"/>
      <c r="G111" s="10"/>
      <c r="H111" s="10" t="s">
        <v>35</v>
      </c>
      <c r="I111" s="11" t="s">
        <v>36</v>
      </c>
      <c r="J111" s="12" t="s">
        <v>37</v>
      </c>
      <c r="K111" s="10" t="s">
        <v>541</v>
      </c>
      <c r="L111" s="10" t="s">
        <v>112</v>
      </c>
      <c r="M111" s="13" t="s">
        <v>533</v>
      </c>
      <c r="N111" s="13" t="s">
        <v>212</v>
      </c>
      <c r="O111" s="14">
        <v>2018</v>
      </c>
      <c r="P111" s="14"/>
      <c r="Q111" s="14"/>
      <c r="R111" s="15" t="s">
        <v>42</v>
      </c>
      <c r="S111" s="25" t="s">
        <v>547</v>
      </c>
      <c r="T111" s="16">
        <v>43346</v>
      </c>
      <c r="U111" s="16">
        <v>43434</v>
      </c>
      <c r="V111" s="10"/>
      <c r="W111" s="10" t="s">
        <v>543</v>
      </c>
      <c r="X111" s="18">
        <v>1</v>
      </c>
      <c r="Y111" s="19" t="s">
        <v>45</v>
      </c>
      <c r="Z111" s="13"/>
      <c r="AA111" s="14" t="s">
        <v>455</v>
      </c>
      <c r="AB111" s="14">
        <v>2019</v>
      </c>
      <c r="AC111" s="20"/>
      <c r="AD111" s="21"/>
      <c r="AE111" s="22" t="s">
        <v>46</v>
      </c>
      <c r="AF111" s="14"/>
    </row>
    <row r="112" spans="1:32" ht="230.25" customHeight="1" x14ac:dyDescent="0.25">
      <c r="A112" s="9">
        <v>3630</v>
      </c>
      <c r="B112" s="14">
        <v>91</v>
      </c>
      <c r="C112" s="10">
        <v>2018</v>
      </c>
      <c r="D112" s="10" t="s">
        <v>548</v>
      </c>
      <c r="E112" s="10" t="s">
        <v>34</v>
      </c>
      <c r="F112" s="10"/>
      <c r="G112" s="10"/>
      <c r="H112" s="10" t="s">
        <v>35</v>
      </c>
      <c r="I112" s="11" t="s">
        <v>36</v>
      </c>
      <c r="J112" s="12" t="s">
        <v>37</v>
      </c>
      <c r="K112" s="10" t="s">
        <v>541</v>
      </c>
      <c r="L112" s="10" t="s">
        <v>112</v>
      </c>
      <c r="M112" s="13" t="s">
        <v>533</v>
      </c>
      <c r="N112" s="13" t="s">
        <v>212</v>
      </c>
      <c r="O112" s="14">
        <v>2018</v>
      </c>
      <c r="P112" s="14"/>
      <c r="Q112" s="14"/>
      <c r="R112" s="15" t="s">
        <v>42</v>
      </c>
      <c r="S112" s="25" t="s">
        <v>549</v>
      </c>
      <c r="T112" s="16">
        <v>43346</v>
      </c>
      <c r="U112" s="16">
        <v>43434</v>
      </c>
      <c r="V112" s="10"/>
      <c r="W112" s="10" t="s">
        <v>550</v>
      </c>
      <c r="X112" s="18">
        <v>1</v>
      </c>
      <c r="Y112" s="19" t="s">
        <v>45</v>
      </c>
      <c r="Z112" s="13"/>
      <c r="AA112" s="14" t="s">
        <v>455</v>
      </c>
      <c r="AB112" s="14">
        <v>2019</v>
      </c>
      <c r="AC112" s="20"/>
      <c r="AD112" s="21"/>
      <c r="AE112" s="22" t="s">
        <v>46</v>
      </c>
      <c r="AF112" s="14"/>
    </row>
    <row r="113" spans="1:32" ht="259.5" customHeight="1" x14ac:dyDescent="0.25">
      <c r="A113" s="9">
        <v>3631</v>
      </c>
      <c r="B113" s="10">
        <v>92</v>
      </c>
      <c r="C113" s="10">
        <v>2018</v>
      </c>
      <c r="D113" s="10" t="s">
        <v>551</v>
      </c>
      <c r="E113" s="10" t="s">
        <v>34</v>
      </c>
      <c r="F113" s="10"/>
      <c r="G113" s="10"/>
      <c r="H113" s="10" t="s">
        <v>35</v>
      </c>
      <c r="I113" s="11" t="s">
        <v>36</v>
      </c>
      <c r="J113" s="12" t="s">
        <v>37</v>
      </c>
      <c r="K113" s="10" t="s">
        <v>541</v>
      </c>
      <c r="L113" s="10" t="s">
        <v>112</v>
      </c>
      <c r="M113" s="13" t="s">
        <v>533</v>
      </c>
      <c r="N113" s="13" t="s">
        <v>212</v>
      </c>
      <c r="O113" s="14">
        <v>2018</v>
      </c>
      <c r="P113" s="14"/>
      <c r="Q113" s="14"/>
      <c r="R113" s="15" t="s">
        <v>42</v>
      </c>
      <c r="S113" s="25" t="s">
        <v>552</v>
      </c>
      <c r="T113" s="16">
        <v>43346</v>
      </c>
      <c r="U113" s="16">
        <v>43662</v>
      </c>
      <c r="V113" s="10"/>
      <c r="W113" s="10" t="s">
        <v>553</v>
      </c>
      <c r="X113" s="18">
        <v>1</v>
      </c>
      <c r="Y113" s="19" t="s">
        <v>45</v>
      </c>
      <c r="Z113" s="13"/>
      <c r="AA113" s="14">
        <v>10</v>
      </c>
      <c r="AB113" s="14">
        <v>2019</v>
      </c>
      <c r="AC113" s="20"/>
      <c r="AD113" s="21"/>
      <c r="AE113" s="22" t="s">
        <v>46</v>
      </c>
      <c r="AF113" s="14"/>
    </row>
    <row r="114" spans="1:32" ht="219" customHeight="1" x14ac:dyDescent="0.25">
      <c r="A114" s="9">
        <v>3632</v>
      </c>
      <c r="B114" s="10">
        <v>93</v>
      </c>
      <c r="C114" s="10">
        <v>2018</v>
      </c>
      <c r="D114" s="10" t="s">
        <v>554</v>
      </c>
      <c r="E114" s="10" t="s">
        <v>34</v>
      </c>
      <c r="F114" s="10"/>
      <c r="G114" s="10"/>
      <c r="H114" s="10" t="s">
        <v>35</v>
      </c>
      <c r="I114" s="11" t="s">
        <v>36</v>
      </c>
      <c r="J114" s="12" t="s">
        <v>37</v>
      </c>
      <c r="K114" s="10" t="s">
        <v>541</v>
      </c>
      <c r="L114" s="10" t="s">
        <v>39</v>
      </c>
      <c r="M114" s="13" t="s">
        <v>533</v>
      </c>
      <c r="N114" s="13" t="s">
        <v>212</v>
      </c>
      <c r="O114" s="14">
        <v>2018</v>
      </c>
      <c r="P114" s="14"/>
      <c r="Q114" s="14"/>
      <c r="R114" s="15" t="s">
        <v>42</v>
      </c>
      <c r="S114" s="25" t="s">
        <v>555</v>
      </c>
      <c r="T114" s="16">
        <v>43346</v>
      </c>
      <c r="U114" s="16">
        <v>44195</v>
      </c>
      <c r="V114" s="10"/>
      <c r="W114" s="51" t="s">
        <v>556</v>
      </c>
      <c r="X114" s="18">
        <v>1</v>
      </c>
      <c r="Y114" s="19" t="s">
        <v>45</v>
      </c>
      <c r="Z114" s="13"/>
      <c r="AA114" s="14">
        <v>1</v>
      </c>
      <c r="AB114" s="14">
        <v>2021</v>
      </c>
      <c r="AC114" s="20"/>
      <c r="AD114" s="21"/>
      <c r="AE114" s="22" t="s">
        <v>46</v>
      </c>
      <c r="AF114" s="14"/>
    </row>
    <row r="115" spans="1:32" ht="372.75" customHeight="1" x14ac:dyDescent="0.25">
      <c r="A115" s="9">
        <v>3633</v>
      </c>
      <c r="B115" s="14">
        <v>94</v>
      </c>
      <c r="C115" s="10">
        <v>2018</v>
      </c>
      <c r="D115" s="10" t="s">
        <v>557</v>
      </c>
      <c r="E115" s="10" t="s">
        <v>34</v>
      </c>
      <c r="F115" s="10"/>
      <c r="G115" s="10"/>
      <c r="H115" s="10" t="s">
        <v>35</v>
      </c>
      <c r="I115" s="11" t="s">
        <v>36</v>
      </c>
      <c r="J115" s="12" t="s">
        <v>37</v>
      </c>
      <c r="K115" s="10" t="s">
        <v>541</v>
      </c>
      <c r="L115" s="10" t="s">
        <v>39</v>
      </c>
      <c r="M115" s="13" t="s">
        <v>533</v>
      </c>
      <c r="N115" s="13" t="s">
        <v>212</v>
      </c>
      <c r="O115" s="14">
        <v>2018</v>
      </c>
      <c r="P115" s="14"/>
      <c r="Q115" s="14"/>
      <c r="R115" s="15" t="s">
        <v>42</v>
      </c>
      <c r="S115" s="39" t="s">
        <v>558</v>
      </c>
      <c r="T115" s="16">
        <v>43346</v>
      </c>
      <c r="U115" s="16">
        <v>44286</v>
      </c>
      <c r="V115" s="10"/>
      <c r="W115" s="40" t="s">
        <v>559</v>
      </c>
      <c r="X115" s="18">
        <v>1</v>
      </c>
      <c r="Y115" s="19" t="s">
        <v>45</v>
      </c>
      <c r="Z115" s="13"/>
      <c r="AA115" s="14">
        <v>3</v>
      </c>
      <c r="AB115" s="14">
        <v>2021</v>
      </c>
      <c r="AC115" s="20"/>
      <c r="AD115" s="21"/>
      <c r="AE115" s="22" t="s">
        <v>46</v>
      </c>
      <c r="AF115" s="14"/>
    </row>
    <row r="116" spans="1:32" ht="123.75" customHeight="1" x14ac:dyDescent="0.25">
      <c r="A116" s="9">
        <v>3634</v>
      </c>
      <c r="B116" s="10">
        <v>95</v>
      </c>
      <c r="C116" s="10">
        <v>2018</v>
      </c>
      <c r="D116" s="10" t="s">
        <v>560</v>
      </c>
      <c r="E116" s="10" t="s">
        <v>34</v>
      </c>
      <c r="F116" s="10"/>
      <c r="G116" s="10"/>
      <c r="H116" s="10" t="s">
        <v>35</v>
      </c>
      <c r="I116" s="11" t="s">
        <v>36</v>
      </c>
      <c r="J116" s="12" t="s">
        <v>37</v>
      </c>
      <c r="K116" s="10" t="s">
        <v>541</v>
      </c>
      <c r="L116" s="10" t="s">
        <v>112</v>
      </c>
      <c r="M116" s="13" t="s">
        <v>533</v>
      </c>
      <c r="N116" s="13" t="s">
        <v>212</v>
      </c>
      <c r="O116" s="14">
        <v>2018</v>
      </c>
      <c r="P116" s="14"/>
      <c r="Q116" s="14"/>
      <c r="R116" s="15" t="s">
        <v>42</v>
      </c>
      <c r="S116" s="10" t="s">
        <v>561</v>
      </c>
      <c r="T116" s="16">
        <v>43346</v>
      </c>
      <c r="U116" s="16">
        <v>43662</v>
      </c>
      <c r="V116" s="10"/>
      <c r="W116" s="40" t="s">
        <v>562</v>
      </c>
      <c r="X116" s="18">
        <v>1</v>
      </c>
      <c r="Y116" s="19" t="s">
        <v>45</v>
      </c>
      <c r="Z116" s="13"/>
      <c r="AA116" s="14">
        <v>10</v>
      </c>
      <c r="AB116" s="14">
        <v>2019</v>
      </c>
      <c r="AC116" s="20"/>
      <c r="AD116" s="21"/>
      <c r="AE116" s="22" t="s">
        <v>46</v>
      </c>
      <c r="AF116" s="14"/>
    </row>
    <row r="117" spans="1:32" ht="117.75" customHeight="1" x14ac:dyDescent="0.25">
      <c r="A117" s="9">
        <v>3636</v>
      </c>
      <c r="B117" s="14">
        <v>97</v>
      </c>
      <c r="C117" s="10">
        <v>2018</v>
      </c>
      <c r="D117" s="10" t="s">
        <v>563</v>
      </c>
      <c r="E117" s="10" t="s">
        <v>34</v>
      </c>
      <c r="F117" s="10"/>
      <c r="G117" s="10"/>
      <c r="H117" s="10" t="s">
        <v>85</v>
      </c>
      <c r="I117" s="11" t="s">
        <v>49</v>
      </c>
      <c r="J117" s="12" t="s">
        <v>50</v>
      </c>
      <c r="K117" s="10" t="s">
        <v>180</v>
      </c>
      <c r="L117" s="10" t="s">
        <v>63</v>
      </c>
      <c r="M117" s="13" t="s">
        <v>533</v>
      </c>
      <c r="N117" s="13" t="s">
        <v>212</v>
      </c>
      <c r="O117" s="14">
        <v>2018</v>
      </c>
      <c r="P117" s="14"/>
      <c r="Q117" s="14"/>
      <c r="R117" s="15" t="s">
        <v>42</v>
      </c>
      <c r="S117" s="25" t="s">
        <v>564</v>
      </c>
      <c r="T117" s="16">
        <v>43374</v>
      </c>
      <c r="U117" s="16">
        <v>44408</v>
      </c>
      <c r="V117" s="25"/>
      <c r="W117" s="40" t="s">
        <v>565</v>
      </c>
      <c r="X117" s="18">
        <v>1</v>
      </c>
      <c r="Y117" s="19" t="s">
        <v>45</v>
      </c>
      <c r="Z117" s="13"/>
      <c r="AA117" s="14">
        <v>7</v>
      </c>
      <c r="AB117" s="14">
        <v>2021</v>
      </c>
      <c r="AC117" s="20"/>
      <c r="AD117" s="21"/>
      <c r="AE117" s="22" t="s">
        <v>58</v>
      </c>
      <c r="AF117" s="14"/>
    </row>
    <row r="118" spans="1:32" ht="100.5" customHeight="1" x14ac:dyDescent="0.25">
      <c r="A118" s="9">
        <v>3637</v>
      </c>
      <c r="B118" s="10">
        <v>98</v>
      </c>
      <c r="C118" s="10">
        <v>2018</v>
      </c>
      <c r="D118" s="10" t="s">
        <v>566</v>
      </c>
      <c r="E118" s="10" t="s">
        <v>34</v>
      </c>
      <c r="F118" s="10"/>
      <c r="G118" s="10"/>
      <c r="H118" s="10" t="s">
        <v>85</v>
      </c>
      <c r="I118" s="11" t="s">
        <v>49</v>
      </c>
      <c r="J118" s="12" t="s">
        <v>50</v>
      </c>
      <c r="K118" s="10" t="s">
        <v>180</v>
      </c>
      <c r="L118" s="10" t="s">
        <v>63</v>
      </c>
      <c r="M118" s="13" t="s">
        <v>533</v>
      </c>
      <c r="N118" s="13" t="s">
        <v>212</v>
      </c>
      <c r="O118" s="14">
        <v>2018</v>
      </c>
      <c r="P118" s="14"/>
      <c r="Q118" s="14"/>
      <c r="R118" s="15" t="s">
        <v>42</v>
      </c>
      <c r="S118" s="25" t="s">
        <v>567</v>
      </c>
      <c r="T118" s="16">
        <v>43710</v>
      </c>
      <c r="U118" s="16">
        <v>44408</v>
      </c>
      <c r="V118" s="25"/>
      <c r="W118" s="10" t="s">
        <v>568</v>
      </c>
      <c r="X118" s="18">
        <v>1</v>
      </c>
      <c r="Y118" s="19" t="s">
        <v>45</v>
      </c>
      <c r="Z118" s="13"/>
      <c r="AA118" s="14">
        <v>7</v>
      </c>
      <c r="AB118" s="14">
        <v>2021</v>
      </c>
      <c r="AC118" s="20"/>
      <c r="AD118" s="21"/>
      <c r="AE118" s="22" t="s">
        <v>58</v>
      </c>
      <c r="AF118" s="14"/>
    </row>
    <row r="119" spans="1:32" ht="104.25" customHeight="1" x14ac:dyDescent="0.25">
      <c r="A119" s="9">
        <v>3638</v>
      </c>
      <c r="B119" s="10">
        <v>99</v>
      </c>
      <c r="C119" s="10">
        <v>2018</v>
      </c>
      <c r="D119" s="10" t="s">
        <v>569</v>
      </c>
      <c r="E119" s="10" t="s">
        <v>34</v>
      </c>
      <c r="F119" s="10"/>
      <c r="G119" s="10"/>
      <c r="H119" s="10" t="s">
        <v>85</v>
      </c>
      <c r="I119" s="11" t="s">
        <v>49</v>
      </c>
      <c r="J119" s="12" t="s">
        <v>50</v>
      </c>
      <c r="K119" s="10" t="s">
        <v>180</v>
      </c>
      <c r="L119" s="10" t="s">
        <v>63</v>
      </c>
      <c r="M119" s="13" t="s">
        <v>533</v>
      </c>
      <c r="N119" s="13" t="s">
        <v>212</v>
      </c>
      <c r="O119" s="14">
        <v>2018</v>
      </c>
      <c r="P119" s="14"/>
      <c r="Q119" s="14"/>
      <c r="R119" s="15" t="s">
        <v>42</v>
      </c>
      <c r="S119" s="25" t="s">
        <v>570</v>
      </c>
      <c r="T119" s="16">
        <v>43710</v>
      </c>
      <c r="U119" s="16">
        <v>44408</v>
      </c>
      <c r="V119" s="25"/>
      <c r="W119" s="10" t="s">
        <v>571</v>
      </c>
      <c r="X119" s="18">
        <v>1</v>
      </c>
      <c r="Y119" s="19" t="s">
        <v>45</v>
      </c>
      <c r="Z119" s="13"/>
      <c r="AA119" s="14">
        <v>7</v>
      </c>
      <c r="AB119" s="14">
        <v>2021</v>
      </c>
      <c r="AC119" s="20"/>
      <c r="AD119" s="21"/>
      <c r="AE119" s="22" t="s">
        <v>58</v>
      </c>
      <c r="AF119" s="14"/>
    </row>
    <row r="120" spans="1:32" ht="117" customHeight="1" x14ac:dyDescent="0.25">
      <c r="A120" s="9">
        <v>3640</v>
      </c>
      <c r="B120" s="10">
        <v>101</v>
      </c>
      <c r="C120" s="10">
        <v>2018</v>
      </c>
      <c r="D120" s="10" t="s">
        <v>572</v>
      </c>
      <c r="E120" s="10" t="s">
        <v>34</v>
      </c>
      <c r="F120" s="10"/>
      <c r="G120" s="10"/>
      <c r="H120" s="10" t="s">
        <v>35</v>
      </c>
      <c r="I120" s="11" t="s">
        <v>36</v>
      </c>
      <c r="J120" s="12" t="s">
        <v>37</v>
      </c>
      <c r="K120" s="10" t="s">
        <v>573</v>
      </c>
      <c r="L120" s="37" t="s">
        <v>285</v>
      </c>
      <c r="M120" s="13" t="s">
        <v>574</v>
      </c>
      <c r="N120" s="13" t="s">
        <v>88</v>
      </c>
      <c r="O120" s="14">
        <v>2018</v>
      </c>
      <c r="P120" s="14"/>
      <c r="Q120" s="14"/>
      <c r="R120" s="15" t="s">
        <v>358</v>
      </c>
      <c r="S120" s="25" t="s">
        <v>575</v>
      </c>
      <c r="T120" s="16">
        <v>43384</v>
      </c>
      <c r="U120" s="16">
        <v>43529</v>
      </c>
      <c r="V120" s="25"/>
      <c r="W120" s="40" t="s">
        <v>576</v>
      </c>
      <c r="X120" s="18">
        <v>1</v>
      </c>
      <c r="Y120" s="19" t="s">
        <v>45</v>
      </c>
      <c r="Z120" s="13"/>
      <c r="AA120" s="14" t="s">
        <v>266</v>
      </c>
      <c r="AB120" s="14">
        <v>2019</v>
      </c>
      <c r="AC120" s="20"/>
      <c r="AD120" s="21"/>
      <c r="AE120" s="22" t="s">
        <v>46</v>
      </c>
      <c r="AF120" s="14"/>
    </row>
    <row r="121" spans="1:32" ht="270.75" customHeight="1" x14ac:dyDescent="0.25">
      <c r="A121" s="9">
        <v>3641</v>
      </c>
      <c r="B121" s="10">
        <v>102</v>
      </c>
      <c r="C121" s="10">
        <v>2018</v>
      </c>
      <c r="D121" s="10" t="s">
        <v>577</v>
      </c>
      <c r="E121" s="10" t="s">
        <v>34</v>
      </c>
      <c r="F121" s="10"/>
      <c r="G121" s="10"/>
      <c r="H121" s="10" t="s">
        <v>35</v>
      </c>
      <c r="I121" s="11" t="s">
        <v>36</v>
      </c>
      <c r="J121" s="12" t="s">
        <v>37</v>
      </c>
      <c r="K121" s="10" t="s">
        <v>578</v>
      </c>
      <c r="L121" s="10" t="s">
        <v>112</v>
      </c>
      <c r="M121" s="13" t="s">
        <v>574</v>
      </c>
      <c r="N121" s="13" t="s">
        <v>88</v>
      </c>
      <c r="O121" s="14">
        <v>2018</v>
      </c>
      <c r="P121" s="14"/>
      <c r="Q121" s="14"/>
      <c r="R121" s="15"/>
      <c r="S121" s="25" t="s">
        <v>579</v>
      </c>
      <c r="T121" s="16">
        <v>43374</v>
      </c>
      <c r="U121" s="16">
        <v>43434</v>
      </c>
      <c r="V121" s="25" t="s">
        <v>579</v>
      </c>
      <c r="W121" s="25" t="s">
        <v>580</v>
      </c>
      <c r="X121" s="18">
        <v>1</v>
      </c>
      <c r="Y121" s="19" t="s">
        <v>45</v>
      </c>
      <c r="Z121" s="13"/>
      <c r="AA121" s="14" t="s">
        <v>455</v>
      </c>
      <c r="AB121" s="14">
        <v>2019</v>
      </c>
      <c r="AC121" s="20"/>
      <c r="AD121" s="21"/>
      <c r="AE121" s="22" t="s">
        <v>46</v>
      </c>
      <c r="AF121" s="14"/>
    </row>
    <row r="122" spans="1:32" ht="108.75" customHeight="1" x14ac:dyDescent="0.25">
      <c r="A122" s="9">
        <v>3642</v>
      </c>
      <c r="B122" s="14">
        <v>103</v>
      </c>
      <c r="C122" s="10">
        <v>2018</v>
      </c>
      <c r="D122" s="10" t="s">
        <v>581</v>
      </c>
      <c r="E122" s="10" t="s">
        <v>34</v>
      </c>
      <c r="F122" s="10"/>
      <c r="G122" s="10"/>
      <c r="H122" s="10" t="s">
        <v>35</v>
      </c>
      <c r="I122" s="11" t="s">
        <v>36</v>
      </c>
      <c r="J122" s="12" t="s">
        <v>37</v>
      </c>
      <c r="K122" s="10" t="s">
        <v>578</v>
      </c>
      <c r="L122" s="10" t="s">
        <v>112</v>
      </c>
      <c r="M122" s="13" t="s">
        <v>574</v>
      </c>
      <c r="N122" s="13" t="s">
        <v>88</v>
      </c>
      <c r="O122" s="14">
        <v>2018</v>
      </c>
      <c r="P122" s="14"/>
      <c r="Q122" s="14"/>
      <c r="R122" s="15" t="s">
        <v>42</v>
      </c>
      <c r="S122" s="25" t="s">
        <v>582</v>
      </c>
      <c r="T122" s="16">
        <v>43341</v>
      </c>
      <c r="U122" s="16">
        <v>43662</v>
      </c>
      <c r="V122" s="10"/>
      <c r="W122" s="10" t="s">
        <v>583</v>
      </c>
      <c r="X122" s="18">
        <v>1</v>
      </c>
      <c r="Y122" s="19" t="s">
        <v>45</v>
      </c>
      <c r="Z122" s="13"/>
      <c r="AA122" s="14">
        <v>10</v>
      </c>
      <c r="AB122" s="14">
        <v>2019</v>
      </c>
      <c r="AC122" s="20"/>
      <c r="AD122" s="21"/>
      <c r="AE122" s="22" t="s">
        <v>46</v>
      </c>
      <c r="AF122" s="14"/>
    </row>
    <row r="123" spans="1:32" ht="185.25" customHeight="1" x14ac:dyDescent="0.25">
      <c r="A123" s="9">
        <v>3643</v>
      </c>
      <c r="B123" s="10">
        <v>104</v>
      </c>
      <c r="C123" s="10">
        <v>2018</v>
      </c>
      <c r="D123" s="10" t="s">
        <v>584</v>
      </c>
      <c r="E123" s="10" t="s">
        <v>34</v>
      </c>
      <c r="F123" s="10"/>
      <c r="G123" s="10"/>
      <c r="H123" s="10" t="s">
        <v>35</v>
      </c>
      <c r="I123" s="11" t="s">
        <v>36</v>
      </c>
      <c r="J123" s="12" t="s">
        <v>37</v>
      </c>
      <c r="K123" s="10" t="s">
        <v>578</v>
      </c>
      <c r="L123" s="10" t="s">
        <v>112</v>
      </c>
      <c r="M123" s="13" t="s">
        <v>574</v>
      </c>
      <c r="N123" s="13" t="s">
        <v>88</v>
      </c>
      <c r="O123" s="14">
        <v>2018</v>
      </c>
      <c r="P123" s="14"/>
      <c r="Q123" s="14"/>
      <c r="R123" s="15" t="s">
        <v>42</v>
      </c>
      <c r="S123" s="25" t="s">
        <v>582</v>
      </c>
      <c r="T123" s="16">
        <v>43374</v>
      </c>
      <c r="U123" s="16">
        <v>43662</v>
      </c>
      <c r="V123" s="10"/>
      <c r="W123" s="10" t="s">
        <v>585</v>
      </c>
      <c r="X123" s="18">
        <v>1</v>
      </c>
      <c r="Y123" s="19" t="s">
        <v>45</v>
      </c>
      <c r="Z123" s="13"/>
      <c r="AA123" s="14">
        <v>10</v>
      </c>
      <c r="AB123" s="14">
        <v>2019</v>
      </c>
      <c r="AC123" s="20"/>
      <c r="AD123" s="21"/>
      <c r="AE123" s="22" t="s">
        <v>46</v>
      </c>
      <c r="AF123" s="14"/>
    </row>
    <row r="124" spans="1:32" ht="129.75" customHeight="1" x14ac:dyDescent="0.25">
      <c r="A124" s="9">
        <v>3644</v>
      </c>
      <c r="B124" s="10">
        <v>105</v>
      </c>
      <c r="C124" s="10">
        <v>2018</v>
      </c>
      <c r="D124" s="10" t="s">
        <v>586</v>
      </c>
      <c r="E124" s="10" t="s">
        <v>34</v>
      </c>
      <c r="F124" s="10"/>
      <c r="G124" s="10"/>
      <c r="H124" s="10" t="s">
        <v>35</v>
      </c>
      <c r="I124" s="11" t="s">
        <v>36</v>
      </c>
      <c r="J124" s="12" t="s">
        <v>37</v>
      </c>
      <c r="K124" s="10" t="s">
        <v>578</v>
      </c>
      <c r="L124" s="10" t="s">
        <v>112</v>
      </c>
      <c r="M124" s="13" t="s">
        <v>574</v>
      </c>
      <c r="N124" s="13" t="s">
        <v>88</v>
      </c>
      <c r="O124" s="14">
        <v>2018</v>
      </c>
      <c r="P124" s="14"/>
      <c r="Q124" s="14"/>
      <c r="R124" s="15" t="s">
        <v>42</v>
      </c>
      <c r="S124" s="25" t="s">
        <v>587</v>
      </c>
      <c r="T124" s="16">
        <v>43374</v>
      </c>
      <c r="U124" s="16">
        <v>43800</v>
      </c>
      <c r="V124" s="10"/>
      <c r="W124" s="10" t="s">
        <v>588</v>
      </c>
      <c r="X124" s="18">
        <v>1</v>
      </c>
      <c r="Y124" s="19" t="s">
        <v>45</v>
      </c>
      <c r="Z124" s="13"/>
      <c r="AA124" s="14">
        <v>10</v>
      </c>
      <c r="AB124" s="14">
        <v>2019</v>
      </c>
      <c r="AC124" s="20"/>
      <c r="AD124" s="21"/>
      <c r="AE124" s="22" t="s">
        <v>46</v>
      </c>
      <c r="AF124" s="14"/>
    </row>
    <row r="125" spans="1:32" ht="140.25" customHeight="1" x14ac:dyDescent="0.25">
      <c r="A125" s="9">
        <v>3645</v>
      </c>
      <c r="B125" s="14">
        <v>106</v>
      </c>
      <c r="C125" s="10">
        <v>2018</v>
      </c>
      <c r="D125" s="10" t="s">
        <v>589</v>
      </c>
      <c r="E125" s="10" t="s">
        <v>34</v>
      </c>
      <c r="F125" s="10"/>
      <c r="G125" s="10"/>
      <c r="H125" s="10" t="s">
        <v>35</v>
      </c>
      <c r="I125" s="11" t="s">
        <v>36</v>
      </c>
      <c r="J125" s="12" t="s">
        <v>37</v>
      </c>
      <c r="K125" s="10" t="s">
        <v>578</v>
      </c>
      <c r="L125" s="10" t="s">
        <v>39</v>
      </c>
      <c r="M125" s="13" t="s">
        <v>574</v>
      </c>
      <c r="N125" s="13" t="s">
        <v>88</v>
      </c>
      <c r="O125" s="14">
        <v>2018</v>
      </c>
      <c r="P125" s="14"/>
      <c r="Q125" s="14"/>
      <c r="R125" s="15" t="s">
        <v>42</v>
      </c>
      <c r="S125" s="10" t="s">
        <v>555</v>
      </c>
      <c r="T125" s="16">
        <v>43398</v>
      </c>
      <c r="U125" s="16">
        <v>44286</v>
      </c>
      <c r="V125" s="10"/>
      <c r="W125" s="10" t="s">
        <v>590</v>
      </c>
      <c r="X125" s="18">
        <v>1</v>
      </c>
      <c r="Y125" s="19" t="s">
        <v>45</v>
      </c>
      <c r="Z125" s="13"/>
      <c r="AA125" s="14">
        <v>2</v>
      </c>
      <c r="AB125" s="14">
        <v>2021</v>
      </c>
      <c r="AC125" s="20"/>
      <c r="AD125" s="21"/>
      <c r="AE125" s="22" t="s">
        <v>46</v>
      </c>
      <c r="AF125" s="14"/>
    </row>
    <row r="126" spans="1:32" ht="133.5" customHeight="1" x14ac:dyDescent="0.25">
      <c r="A126" s="9">
        <v>3647</v>
      </c>
      <c r="B126" s="10">
        <v>108</v>
      </c>
      <c r="C126" s="10">
        <v>2018</v>
      </c>
      <c r="D126" s="10" t="s">
        <v>595</v>
      </c>
      <c r="E126" s="10" t="s">
        <v>34</v>
      </c>
      <c r="F126" s="10"/>
      <c r="G126" s="10"/>
      <c r="H126" s="10" t="s">
        <v>35</v>
      </c>
      <c r="I126" s="11" t="s">
        <v>36</v>
      </c>
      <c r="J126" s="12" t="s">
        <v>37</v>
      </c>
      <c r="K126" s="10" t="s">
        <v>578</v>
      </c>
      <c r="L126" s="10" t="s">
        <v>39</v>
      </c>
      <c r="M126" s="13" t="s">
        <v>574</v>
      </c>
      <c r="N126" s="13" t="s">
        <v>88</v>
      </c>
      <c r="O126" s="14">
        <v>2018</v>
      </c>
      <c r="P126" s="14"/>
      <c r="Q126" s="14"/>
      <c r="R126" s="15" t="s">
        <v>42</v>
      </c>
      <c r="S126" s="10" t="s">
        <v>596</v>
      </c>
      <c r="T126" s="16">
        <v>43346</v>
      </c>
      <c r="U126" s="16" t="s">
        <v>597</v>
      </c>
      <c r="V126" s="10"/>
      <c r="W126" s="10" t="s">
        <v>598</v>
      </c>
      <c r="X126" s="18">
        <v>1</v>
      </c>
      <c r="Y126" s="19" t="s">
        <v>45</v>
      </c>
      <c r="Z126" s="13"/>
      <c r="AA126" s="14">
        <v>8</v>
      </c>
      <c r="AB126" s="14">
        <v>2021</v>
      </c>
      <c r="AC126" s="20"/>
      <c r="AD126" s="21"/>
      <c r="AE126" s="22" t="s">
        <v>46</v>
      </c>
      <c r="AF126" s="14"/>
    </row>
    <row r="127" spans="1:32" ht="75" customHeight="1" x14ac:dyDescent="0.25">
      <c r="A127" s="9">
        <v>3648</v>
      </c>
      <c r="B127" s="14">
        <v>109</v>
      </c>
      <c r="C127" s="10">
        <v>2018</v>
      </c>
      <c r="D127" s="10" t="s">
        <v>599</v>
      </c>
      <c r="E127" s="10" t="s">
        <v>34</v>
      </c>
      <c r="F127" s="10"/>
      <c r="G127" s="10"/>
      <c r="H127" s="10" t="s">
        <v>48</v>
      </c>
      <c r="I127" s="11" t="s">
        <v>49</v>
      </c>
      <c r="J127" s="12" t="s">
        <v>50</v>
      </c>
      <c r="K127" s="10" t="s">
        <v>86</v>
      </c>
      <c r="L127" s="10" t="s">
        <v>63</v>
      </c>
      <c r="M127" s="13" t="s">
        <v>574</v>
      </c>
      <c r="N127" s="13" t="s">
        <v>88</v>
      </c>
      <c r="O127" s="14">
        <v>2018</v>
      </c>
      <c r="P127" s="14"/>
      <c r="Q127" s="14"/>
      <c r="R127" s="15" t="s">
        <v>42</v>
      </c>
      <c r="S127" s="25" t="s">
        <v>600</v>
      </c>
      <c r="T127" s="16">
        <v>43420</v>
      </c>
      <c r="U127" s="16">
        <v>43465</v>
      </c>
      <c r="V127" s="10" t="s">
        <v>601</v>
      </c>
      <c r="W127" s="10" t="s">
        <v>602</v>
      </c>
      <c r="X127" s="18">
        <v>1</v>
      </c>
      <c r="Y127" s="19" t="s">
        <v>45</v>
      </c>
      <c r="Z127" s="13"/>
      <c r="AA127" s="14">
        <v>11</v>
      </c>
      <c r="AB127" s="14">
        <v>2019</v>
      </c>
      <c r="AC127" s="20"/>
      <c r="AD127" s="21"/>
      <c r="AE127" s="22" t="s">
        <v>58</v>
      </c>
      <c r="AF127" s="14"/>
    </row>
    <row r="128" spans="1:32" ht="84" customHeight="1" x14ac:dyDescent="0.25">
      <c r="A128" s="9">
        <v>3649</v>
      </c>
      <c r="B128" s="10">
        <v>110</v>
      </c>
      <c r="C128" s="10">
        <v>2018</v>
      </c>
      <c r="D128" s="15" t="s">
        <v>603</v>
      </c>
      <c r="E128" s="10" t="s">
        <v>34</v>
      </c>
      <c r="F128" s="10"/>
      <c r="G128" s="10"/>
      <c r="H128" s="10" t="s">
        <v>35</v>
      </c>
      <c r="I128" s="11" t="s">
        <v>36</v>
      </c>
      <c r="J128" s="12" t="s">
        <v>98</v>
      </c>
      <c r="K128" s="10" t="s">
        <v>604</v>
      </c>
      <c r="L128" s="37" t="s">
        <v>100</v>
      </c>
      <c r="M128" s="13" t="s">
        <v>605</v>
      </c>
      <c r="N128" s="13" t="s">
        <v>367</v>
      </c>
      <c r="O128" s="14">
        <v>2018</v>
      </c>
      <c r="P128" s="14"/>
      <c r="Q128" s="14"/>
      <c r="R128" s="15" t="s">
        <v>42</v>
      </c>
      <c r="S128" s="39" t="s">
        <v>606</v>
      </c>
      <c r="T128" s="16">
        <v>43437</v>
      </c>
      <c r="U128" s="16">
        <v>43889</v>
      </c>
      <c r="V128" s="14"/>
      <c r="W128" s="10" t="s">
        <v>607</v>
      </c>
      <c r="X128" s="18">
        <v>1</v>
      </c>
      <c r="Y128" s="19" t="s">
        <v>45</v>
      </c>
      <c r="Z128" s="14"/>
      <c r="AA128" s="14">
        <v>4</v>
      </c>
      <c r="AB128" s="14">
        <v>2020</v>
      </c>
      <c r="AC128" s="20"/>
      <c r="AD128" s="21"/>
      <c r="AE128" s="22" t="s">
        <v>46</v>
      </c>
      <c r="AF128" s="14"/>
    </row>
    <row r="129" spans="1:32" ht="190.5" customHeight="1" x14ac:dyDescent="0.25">
      <c r="A129" s="9">
        <v>3651</v>
      </c>
      <c r="B129" s="14">
        <v>112</v>
      </c>
      <c r="C129" s="10">
        <v>2018</v>
      </c>
      <c r="D129" s="15" t="s">
        <v>608</v>
      </c>
      <c r="E129" s="10" t="s">
        <v>34</v>
      </c>
      <c r="F129" s="10"/>
      <c r="G129" s="10"/>
      <c r="H129" s="10" t="s">
        <v>35</v>
      </c>
      <c r="I129" s="11" t="s">
        <v>36</v>
      </c>
      <c r="J129" s="12" t="s">
        <v>98</v>
      </c>
      <c r="K129" s="10" t="s">
        <v>604</v>
      </c>
      <c r="L129" s="37" t="s">
        <v>285</v>
      </c>
      <c r="M129" s="13" t="s">
        <v>605</v>
      </c>
      <c r="N129" s="13" t="s">
        <v>367</v>
      </c>
      <c r="O129" s="14">
        <v>2018</v>
      </c>
      <c r="P129" s="14"/>
      <c r="Q129" s="14"/>
      <c r="R129" s="15" t="s">
        <v>42</v>
      </c>
      <c r="S129" s="25" t="s">
        <v>609</v>
      </c>
      <c r="T129" s="16">
        <v>43406</v>
      </c>
      <c r="U129" s="16">
        <v>43539</v>
      </c>
      <c r="V129" s="14"/>
      <c r="W129" s="10" t="s">
        <v>610</v>
      </c>
      <c r="X129" s="18">
        <v>1</v>
      </c>
      <c r="Y129" s="19" t="s">
        <v>45</v>
      </c>
      <c r="Z129" s="14"/>
      <c r="AA129" s="14" t="s">
        <v>266</v>
      </c>
      <c r="AB129" s="14">
        <v>2019</v>
      </c>
      <c r="AC129" s="20"/>
      <c r="AD129" s="21"/>
      <c r="AE129" s="22" t="s">
        <v>46</v>
      </c>
      <c r="AF129" s="14"/>
    </row>
    <row r="130" spans="1:32" ht="409.5" customHeight="1" x14ac:dyDescent="0.25">
      <c r="A130" s="9">
        <v>3652</v>
      </c>
      <c r="B130" s="10">
        <v>113</v>
      </c>
      <c r="C130" s="10">
        <v>2018</v>
      </c>
      <c r="D130" s="15" t="s">
        <v>611</v>
      </c>
      <c r="E130" s="10" t="s">
        <v>34</v>
      </c>
      <c r="F130" s="10"/>
      <c r="G130" s="10"/>
      <c r="H130" s="10" t="s">
        <v>35</v>
      </c>
      <c r="I130" s="11" t="s">
        <v>36</v>
      </c>
      <c r="J130" s="12" t="s">
        <v>98</v>
      </c>
      <c r="K130" s="10" t="s">
        <v>604</v>
      </c>
      <c r="L130" s="37" t="s">
        <v>100</v>
      </c>
      <c r="M130" s="13" t="s">
        <v>605</v>
      </c>
      <c r="N130" s="13" t="s">
        <v>367</v>
      </c>
      <c r="O130" s="14">
        <v>2018</v>
      </c>
      <c r="P130" s="14"/>
      <c r="Q130" s="14"/>
      <c r="R130" s="15" t="s">
        <v>42</v>
      </c>
      <c r="S130" s="25" t="s">
        <v>612</v>
      </c>
      <c r="T130" s="16">
        <v>43404</v>
      </c>
      <c r="U130" s="16">
        <v>43889</v>
      </c>
      <c r="V130" s="14"/>
      <c r="W130" s="10" t="s">
        <v>613</v>
      </c>
      <c r="X130" s="18">
        <v>1</v>
      </c>
      <c r="Y130" s="19" t="s">
        <v>45</v>
      </c>
      <c r="Z130" s="14"/>
      <c r="AA130" s="14">
        <v>5</v>
      </c>
      <c r="AB130" s="14">
        <v>2020</v>
      </c>
      <c r="AC130" s="20"/>
      <c r="AD130" s="21"/>
      <c r="AE130" s="22" t="s">
        <v>46</v>
      </c>
      <c r="AF130" s="14"/>
    </row>
    <row r="131" spans="1:32" ht="384.75" customHeight="1" x14ac:dyDescent="0.25">
      <c r="A131" s="9">
        <v>3653</v>
      </c>
      <c r="B131" s="10">
        <v>114</v>
      </c>
      <c r="C131" s="10">
        <v>2018</v>
      </c>
      <c r="D131" s="10" t="s">
        <v>614</v>
      </c>
      <c r="E131" s="10" t="s">
        <v>34</v>
      </c>
      <c r="F131" s="10"/>
      <c r="G131" s="10"/>
      <c r="H131" s="10" t="s">
        <v>301</v>
      </c>
      <c r="I131" s="11" t="s">
        <v>36</v>
      </c>
      <c r="J131" s="12" t="s">
        <v>37</v>
      </c>
      <c r="K131" s="10" t="s">
        <v>615</v>
      </c>
      <c r="L131" s="10" t="s">
        <v>181</v>
      </c>
      <c r="M131" s="13" t="s">
        <v>605</v>
      </c>
      <c r="N131" s="13" t="s">
        <v>367</v>
      </c>
      <c r="O131" s="14">
        <v>2018</v>
      </c>
      <c r="P131" s="14"/>
      <c r="Q131" s="14"/>
      <c r="R131" s="15" t="s">
        <v>358</v>
      </c>
      <c r="S131" s="25" t="s">
        <v>616</v>
      </c>
      <c r="T131" s="16">
        <v>43665</v>
      </c>
      <c r="U131" s="16">
        <v>43830</v>
      </c>
      <c r="V131" s="14"/>
      <c r="W131" s="10" t="s">
        <v>617</v>
      </c>
      <c r="X131" s="18">
        <v>1</v>
      </c>
      <c r="Y131" s="19" t="s">
        <v>45</v>
      </c>
      <c r="Z131" s="14"/>
      <c r="AA131" s="14">
        <v>8</v>
      </c>
      <c r="AB131" s="14">
        <v>2019</v>
      </c>
      <c r="AC131" s="20"/>
      <c r="AD131" s="21"/>
      <c r="AE131" s="22" t="s">
        <v>58</v>
      </c>
      <c r="AF131" s="14"/>
    </row>
    <row r="132" spans="1:32" ht="246" customHeight="1" x14ac:dyDescent="0.25">
      <c r="A132" s="9">
        <v>3654</v>
      </c>
      <c r="B132" s="14">
        <v>115</v>
      </c>
      <c r="C132" s="10">
        <v>2018</v>
      </c>
      <c r="D132" s="10" t="s">
        <v>618</v>
      </c>
      <c r="E132" s="10" t="s">
        <v>34</v>
      </c>
      <c r="F132" s="10"/>
      <c r="G132" s="10"/>
      <c r="H132" s="10" t="s">
        <v>186</v>
      </c>
      <c r="I132" s="11" t="s">
        <v>187</v>
      </c>
      <c r="J132" s="12" t="s">
        <v>188</v>
      </c>
      <c r="K132" s="10" t="s">
        <v>262</v>
      </c>
      <c r="L132" s="10" t="s">
        <v>123</v>
      </c>
      <c r="M132" s="13" t="s">
        <v>605</v>
      </c>
      <c r="N132" s="13" t="s">
        <v>367</v>
      </c>
      <c r="O132" s="14">
        <v>2018</v>
      </c>
      <c r="P132" s="14"/>
      <c r="Q132" s="14"/>
      <c r="R132" s="15" t="s">
        <v>358</v>
      </c>
      <c r="S132" s="25" t="s">
        <v>619</v>
      </c>
      <c r="T132" s="16">
        <v>43405</v>
      </c>
      <c r="U132" s="16">
        <v>43708</v>
      </c>
      <c r="V132" s="14" t="s">
        <v>620</v>
      </c>
      <c r="W132" s="10" t="s">
        <v>621</v>
      </c>
      <c r="X132" s="18">
        <v>1</v>
      </c>
      <c r="Y132" s="19" t="s">
        <v>45</v>
      </c>
      <c r="Z132" s="14"/>
      <c r="AA132" s="14">
        <v>10</v>
      </c>
      <c r="AB132" s="14">
        <v>2019</v>
      </c>
      <c r="AC132" s="20"/>
      <c r="AD132" s="21"/>
      <c r="AE132" s="22" t="s">
        <v>58</v>
      </c>
      <c r="AF132" s="14"/>
    </row>
    <row r="133" spans="1:32" ht="99.75" customHeight="1" x14ac:dyDescent="0.25">
      <c r="A133" s="9">
        <v>3655</v>
      </c>
      <c r="B133" s="10">
        <v>116</v>
      </c>
      <c r="C133" s="10">
        <v>2018</v>
      </c>
      <c r="D133" s="10" t="s">
        <v>622</v>
      </c>
      <c r="E133" s="10" t="s">
        <v>34</v>
      </c>
      <c r="F133" s="10"/>
      <c r="G133" s="10"/>
      <c r="H133" s="10" t="s">
        <v>186</v>
      </c>
      <c r="I133" s="11" t="s">
        <v>187</v>
      </c>
      <c r="J133" s="12" t="s">
        <v>188</v>
      </c>
      <c r="K133" s="10" t="s">
        <v>262</v>
      </c>
      <c r="L133" s="10" t="s">
        <v>123</v>
      </c>
      <c r="M133" s="13" t="s">
        <v>605</v>
      </c>
      <c r="N133" s="13" t="s">
        <v>367</v>
      </c>
      <c r="O133" s="14">
        <v>2018</v>
      </c>
      <c r="P133" s="14"/>
      <c r="Q133" s="14"/>
      <c r="R133" s="15" t="s">
        <v>358</v>
      </c>
      <c r="S133" s="25" t="s">
        <v>623</v>
      </c>
      <c r="T133" s="16">
        <v>43405</v>
      </c>
      <c r="U133" s="16">
        <v>43555</v>
      </c>
      <c r="V133" s="14" t="s">
        <v>624</v>
      </c>
      <c r="W133" s="10" t="s">
        <v>625</v>
      </c>
      <c r="X133" s="18">
        <v>1</v>
      </c>
      <c r="Y133" s="19" t="s">
        <v>45</v>
      </c>
      <c r="Z133" s="14"/>
      <c r="AA133" s="14">
        <v>6</v>
      </c>
      <c r="AB133" s="14">
        <v>2019</v>
      </c>
      <c r="AC133" s="20"/>
      <c r="AD133" s="21"/>
      <c r="AE133" s="22" t="s">
        <v>58</v>
      </c>
      <c r="AF133" s="14"/>
    </row>
    <row r="134" spans="1:32" ht="74.25" customHeight="1" x14ac:dyDescent="0.25">
      <c r="A134" s="9">
        <v>3656</v>
      </c>
      <c r="B134" s="10">
        <v>117</v>
      </c>
      <c r="C134" s="10">
        <v>2018</v>
      </c>
      <c r="D134" s="10" t="s">
        <v>626</v>
      </c>
      <c r="E134" s="10" t="s">
        <v>34</v>
      </c>
      <c r="F134" s="10"/>
      <c r="G134" s="10"/>
      <c r="H134" s="10" t="s">
        <v>186</v>
      </c>
      <c r="I134" s="11" t="s">
        <v>187</v>
      </c>
      <c r="J134" s="12" t="s">
        <v>188</v>
      </c>
      <c r="K134" s="10" t="s">
        <v>262</v>
      </c>
      <c r="L134" s="10" t="s">
        <v>123</v>
      </c>
      <c r="M134" s="13" t="s">
        <v>605</v>
      </c>
      <c r="N134" s="13" t="s">
        <v>367</v>
      </c>
      <c r="O134" s="14">
        <v>2018</v>
      </c>
      <c r="P134" s="14"/>
      <c r="Q134" s="14"/>
      <c r="R134" s="15" t="s">
        <v>358</v>
      </c>
      <c r="S134" s="33" t="s">
        <v>627</v>
      </c>
      <c r="T134" s="16">
        <v>43405</v>
      </c>
      <c r="U134" s="16">
        <v>43555</v>
      </c>
      <c r="V134" s="14" t="s">
        <v>628</v>
      </c>
      <c r="W134" s="10" t="s">
        <v>629</v>
      </c>
      <c r="X134" s="18">
        <v>1</v>
      </c>
      <c r="Y134" s="19" t="s">
        <v>45</v>
      </c>
      <c r="Z134" s="14"/>
      <c r="AA134" s="14">
        <v>6</v>
      </c>
      <c r="AB134" s="14">
        <v>2019</v>
      </c>
      <c r="AC134" s="20"/>
      <c r="AD134" s="21"/>
      <c r="AE134" s="22" t="s">
        <v>58</v>
      </c>
      <c r="AF134" s="14"/>
    </row>
    <row r="135" spans="1:32" ht="102" customHeight="1" x14ac:dyDescent="0.25">
      <c r="A135" s="9">
        <v>3657</v>
      </c>
      <c r="B135" s="14">
        <v>118</v>
      </c>
      <c r="C135" s="10">
        <v>2018</v>
      </c>
      <c r="D135" s="10" t="s">
        <v>630</v>
      </c>
      <c r="E135" s="10" t="s">
        <v>34</v>
      </c>
      <c r="F135" s="10"/>
      <c r="G135" s="10"/>
      <c r="H135" s="10" t="s">
        <v>301</v>
      </c>
      <c r="I135" s="11" t="s">
        <v>308</v>
      </c>
      <c r="J135" s="12" t="s">
        <v>133</v>
      </c>
      <c r="K135" s="10" t="s">
        <v>309</v>
      </c>
      <c r="L135" s="10" t="s">
        <v>79</v>
      </c>
      <c r="M135" s="13" t="s">
        <v>605</v>
      </c>
      <c r="N135" s="13" t="s">
        <v>367</v>
      </c>
      <c r="O135" s="14">
        <v>2018</v>
      </c>
      <c r="P135" s="14"/>
      <c r="Q135" s="14"/>
      <c r="R135" s="15" t="s">
        <v>42</v>
      </c>
      <c r="S135" s="25" t="s">
        <v>631</v>
      </c>
      <c r="T135" s="16">
        <v>43466</v>
      </c>
      <c r="U135" s="16">
        <v>43830</v>
      </c>
      <c r="V135" s="14"/>
      <c r="W135" s="10" t="s">
        <v>632</v>
      </c>
      <c r="X135" s="18">
        <v>1</v>
      </c>
      <c r="Y135" s="19" t="s">
        <v>45</v>
      </c>
      <c r="Z135" s="14"/>
      <c r="AA135" s="14">
        <v>2</v>
      </c>
      <c r="AB135" s="14">
        <v>2020</v>
      </c>
      <c r="AC135" s="20"/>
      <c r="AD135" s="21"/>
      <c r="AE135" s="22" t="s">
        <v>58</v>
      </c>
      <c r="AF135" s="14"/>
    </row>
    <row r="136" spans="1:32" ht="84" customHeight="1" x14ac:dyDescent="0.25">
      <c r="A136" s="9">
        <v>3658</v>
      </c>
      <c r="B136" s="10">
        <v>119</v>
      </c>
      <c r="C136" s="10">
        <v>2018</v>
      </c>
      <c r="D136" s="10" t="s">
        <v>633</v>
      </c>
      <c r="E136" s="10" t="s">
        <v>34</v>
      </c>
      <c r="F136" s="10"/>
      <c r="G136" s="10"/>
      <c r="H136" s="10" t="s">
        <v>85</v>
      </c>
      <c r="I136" s="11" t="s">
        <v>49</v>
      </c>
      <c r="J136" s="12" t="s">
        <v>50</v>
      </c>
      <c r="K136" s="10" t="s">
        <v>86</v>
      </c>
      <c r="L136" s="10" t="s">
        <v>52</v>
      </c>
      <c r="M136" s="13" t="s">
        <v>605</v>
      </c>
      <c r="N136" s="13" t="s">
        <v>367</v>
      </c>
      <c r="O136" s="14">
        <v>2018</v>
      </c>
      <c r="P136" s="14"/>
      <c r="Q136" s="14"/>
      <c r="R136" s="15"/>
      <c r="S136" s="14" t="s">
        <v>634</v>
      </c>
      <c r="T136" s="16"/>
      <c r="U136" s="16">
        <v>43528</v>
      </c>
      <c r="V136" s="14" t="s">
        <v>635</v>
      </c>
      <c r="W136" s="10" t="s">
        <v>91</v>
      </c>
      <c r="X136" s="18">
        <v>1</v>
      </c>
      <c r="Y136" s="19" t="s">
        <v>45</v>
      </c>
      <c r="Z136" s="14"/>
      <c r="AA136" s="14" t="s">
        <v>57</v>
      </c>
      <c r="AB136" s="14">
        <v>2019</v>
      </c>
      <c r="AC136" s="20"/>
      <c r="AD136" s="21"/>
      <c r="AE136" s="22" t="s">
        <v>58</v>
      </c>
      <c r="AF136" s="14"/>
    </row>
    <row r="137" spans="1:32" ht="180.75" customHeight="1" x14ac:dyDescent="0.25">
      <c r="A137" s="9">
        <v>3659</v>
      </c>
      <c r="B137" s="10">
        <v>120</v>
      </c>
      <c r="C137" s="10">
        <v>2018</v>
      </c>
      <c r="D137" s="10" t="s">
        <v>636</v>
      </c>
      <c r="E137" s="10" t="s">
        <v>34</v>
      </c>
      <c r="F137" s="10"/>
      <c r="G137" s="10"/>
      <c r="H137" s="10" t="s">
        <v>85</v>
      </c>
      <c r="I137" s="11" t="s">
        <v>49</v>
      </c>
      <c r="J137" s="12" t="s">
        <v>50</v>
      </c>
      <c r="K137" s="10" t="s">
        <v>180</v>
      </c>
      <c r="L137" s="10" t="s">
        <v>63</v>
      </c>
      <c r="M137" s="13" t="s">
        <v>533</v>
      </c>
      <c r="N137" s="13" t="s">
        <v>212</v>
      </c>
      <c r="O137" s="14">
        <v>2018</v>
      </c>
      <c r="P137" s="14"/>
      <c r="Q137" s="14"/>
      <c r="R137" s="15" t="s">
        <v>42</v>
      </c>
      <c r="S137" s="25" t="s">
        <v>637</v>
      </c>
      <c r="T137" s="16">
        <v>43374</v>
      </c>
      <c r="U137" s="16">
        <v>44408</v>
      </c>
      <c r="V137" s="14"/>
      <c r="W137" s="10" t="s">
        <v>638</v>
      </c>
      <c r="X137" s="18">
        <v>1</v>
      </c>
      <c r="Y137" s="19" t="s">
        <v>45</v>
      </c>
      <c r="Z137" s="14"/>
      <c r="AA137" s="14">
        <v>7</v>
      </c>
      <c r="AB137" s="14">
        <v>2021</v>
      </c>
      <c r="AC137" s="20"/>
      <c r="AD137" s="21"/>
      <c r="AE137" s="22" t="s">
        <v>58</v>
      </c>
      <c r="AF137" s="14"/>
    </row>
    <row r="138" spans="1:32" ht="200.25" customHeight="1" x14ac:dyDescent="0.25">
      <c r="A138" s="9">
        <v>3660</v>
      </c>
      <c r="B138" s="14">
        <v>121</v>
      </c>
      <c r="C138" s="10">
        <v>2018</v>
      </c>
      <c r="D138" s="10" t="s">
        <v>639</v>
      </c>
      <c r="E138" s="10" t="s">
        <v>34</v>
      </c>
      <c r="F138" s="10"/>
      <c r="G138" s="10"/>
      <c r="H138" s="10" t="s">
        <v>85</v>
      </c>
      <c r="I138" s="11" t="s">
        <v>49</v>
      </c>
      <c r="J138" s="12" t="s">
        <v>50</v>
      </c>
      <c r="K138" s="10" t="s">
        <v>180</v>
      </c>
      <c r="L138" s="10" t="s">
        <v>63</v>
      </c>
      <c r="M138" s="13" t="s">
        <v>533</v>
      </c>
      <c r="N138" s="13" t="s">
        <v>212</v>
      </c>
      <c r="O138" s="14">
        <v>2018</v>
      </c>
      <c r="P138" s="14"/>
      <c r="Q138" s="14"/>
      <c r="R138" s="15" t="s">
        <v>42</v>
      </c>
      <c r="S138" s="25" t="s">
        <v>640</v>
      </c>
      <c r="T138" s="16">
        <v>43374</v>
      </c>
      <c r="U138" s="16">
        <v>43465</v>
      </c>
      <c r="V138" s="14"/>
      <c r="W138" s="10" t="s">
        <v>641</v>
      </c>
      <c r="X138" s="18">
        <v>1</v>
      </c>
      <c r="Y138" s="19" t="s">
        <v>45</v>
      </c>
      <c r="Z138" s="14"/>
      <c r="AA138" s="14">
        <v>8</v>
      </c>
      <c r="AB138" s="14">
        <v>2019</v>
      </c>
      <c r="AC138" s="20"/>
      <c r="AD138" s="21"/>
      <c r="AE138" s="22" t="s">
        <v>58</v>
      </c>
      <c r="AF138" s="14"/>
    </row>
    <row r="139" spans="1:32" ht="121.5" customHeight="1" x14ac:dyDescent="0.25">
      <c r="A139" s="9">
        <v>3661</v>
      </c>
      <c r="B139" s="10">
        <v>122</v>
      </c>
      <c r="C139" s="10">
        <v>2018</v>
      </c>
      <c r="D139" s="15" t="s">
        <v>642</v>
      </c>
      <c r="E139" s="10" t="s">
        <v>34</v>
      </c>
      <c r="F139" s="10"/>
      <c r="G139" s="10"/>
      <c r="H139" s="10" t="s">
        <v>35</v>
      </c>
      <c r="I139" s="11" t="s">
        <v>36</v>
      </c>
      <c r="J139" s="12" t="s">
        <v>37</v>
      </c>
      <c r="K139" s="10" t="s">
        <v>643</v>
      </c>
      <c r="L139" s="10" t="s">
        <v>112</v>
      </c>
      <c r="M139" s="13" t="s">
        <v>644</v>
      </c>
      <c r="N139" s="13" t="s">
        <v>144</v>
      </c>
      <c r="O139" s="14">
        <v>2018</v>
      </c>
      <c r="P139" s="14"/>
      <c r="Q139" s="14"/>
      <c r="R139" s="15"/>
      <c r="S139" s="52" t="s">
        <v>645</v>
      </c>
      <c r="T139" s="16">
        <v>43434</v>
      </c>
      <c r="U139" s="16">
        <v>43511</v>
      </c>
      <c r="V139" s="14"/>
      <c r="W139" s="10" t="s">
        <v>646</v>
      </c>
      <c r="X139" s="18">
        <v>1</v>
      </c>
      <c r="Y139" s="19" t="s">
        <v>45</v>
      </c>
      <c r="Z139" s="14"/>
      <c r="AA139" s="14">
        <v>2</v>
      </c>
      <c r="AB139" s="14">
        <v>2019</v>
      </c>
      <c r="AC139" s="20"/>
      <c r="AD139" s="21"/>
      <c r="AE139" s="22" t="s">
        <v>46</v>
      </c>
      <c r="AF139" s="14"/>
    </row>
    <row r="140" spans="1:32" ht="84" customHeight="1" x14ac:dyDescent="0.25">
      <c r="A140" s="9">
        <v>3662</v>
      </c>
      <c r="B140" s="10">
        <v>123</v>
      </c>
      <c r="C140" s="10">
        <v>2018</v>
      </c>
      <c r="D140" s="15" t="s">
        <v>647</v>
      </c>
      <c r="E140" s="10" t="s">
        <v>34</v>
      </c>
      <c r="F140" s="10"/>
      <c r="G140" s="10"/>
      <c r="H140" s="10" t="s">
        <v>35</v>
      </c>
      <c r="I140" s="11" t="s">
        <v>36</v>
      </c>
      <c r="J140" s="12" t="s">
        <v>37</v>
      </c>
      <c r="K140" s="10" t="s">
        <v>643</v>
      </c>
      <c r="L140" s="10" t="s">
        <v>112</v>
      </c>
      <c r="M140" s="13" t="s">
        <v>644</v>
      </c>
      <c r="N140" s="13" t="s">
        <v>144</v>
      </c>
      <c r="O140" s="14">
        <v>2018</v>
      </c>
      <c r="P140" s="14"/>
      <c r="Q140" s="14"/>
      <c r="R140" s="15"/>
      <c r="S140" s="52" t="s">
        <v>648</v>
      </c>
      <c r="T140" s="16">
        <v>43434</v>
      </c>
      <c r="U140" s="16">
        <v>43830</v>
      </c>
      <c r="V140" s="14"/>
      <c r="W140" s="10" t="s">
        <v>649</v>
      </c>
      <c r="X140" s="18">
        <v>1</v>
      </c>
      <c r="Y140" s="19" t="s">
        <v>45</v>
      </c>
      <c r="Z140" s="14"/>
      <c r="AA140" s="14">
        <v>4</v>
      </c>
      <c r="AB140" s="14">
        <v>2020</v>
      </c>
      <c r="AC140" s="20"/>
      <c r="AD140" s="21"/>
      <c r="AE140" s="22" t="s">
        <v>46</v>
      </c>
      <c r="AF140" s="14"/>
    </row>
    <row r="141" spans="1:32" ht="114" customHeight="1" x14ac:dyDescent="0.25">
      <c r="A141" s="9">
        <v>3663</v>
      </c>
      <c r="B141" s="14">
        <v>124</v>
      </c>
      <c r="C141" s="10">
        <v>2018</v>
      </c>
      <c r="D141" s="15" t="s">
        <v>650</v>
      </c>
      <c r="E141" s="10" t="s">
        <v>34</v>
      </c>
      <c r="F141" s="10"/>
      <c r="G141" s="10"/>
      <c r="H141" s="10" t="s">
        <v>35</v>
      </c>
      <c r="I141" s="11" t="s">
        <v>36</v>
      </c>
      <c r="J141" s="12" t="s">
        <v>37</v>
      </c>
      <c r="K141" s="10" t="s">
        <v>643</v>
      </c>
      <c r="L141" s="10" t="s">
        <v>112</v>
      </c>
      <c r="M141" s="13" t="s">
        <v>644</v>
      </c>
      <c r="N141" s="13" t="s">
        <v>144</v>
      </c>
      <c r="O141" s="14">
        <v>2018</v>
      </c>
      <c r="P141" s="14"/>
      <c r="Q141" s="14"/>
      <c r="R141" s="15"/>
      <c r="S141" s="52" t="s">
        <v>651</v>
      </c>
      <c r="T141" s="16">
        <v>43434</v>
      </c>
      <c r="U141" s="16">
        <v>43830</v>
      </c>
      <c r="V141" s="14"/>
      <c r="W141" s="10" t="s">
        <v>652</v>
      </c>
      <c r="X141" s="18">
        <v>1</v>
      </c>
      <c r="Y141" s="19" t="s">
        <v>45</v>
      </c>
      <c r="Z141" s="14"/>
      <c r="AA141" s="14">
        <v>4</v>
      </c>
      <c r="AB141" s="14">
        <v>2020</v>
      </c>
      <c r="AC141" s="20"/>
      <c r="AD141" s="21"/>
      <c r="AE141" s="22" t="s">
        <v>46</v>
      </c>
      <c r="AF141" s="14"/>
    </row>
    <row r="142" spans="1:32" ht="84" customHeight="1" x14ac:dyDescent="0.25">
      <c r="A142" s="9">
        <v>3664</v>
      </c>
      <c r="B142" s="10">
        <v>125</v>
      </c>
      <c r="C142" s="10">
        <v>2018</v>
      </c>
      <c r="D142" s="15" t="s">
        <v>653</v>
      </c>
      <c r="E142" s="10" t="s">
        <v>34</v>
      </c>
      <c r="F142" s="10"/>
      <c r="G142" s="10"/>
      <c r="H142" s="10" t="s">
        <v>35</v>
      </c>
      <c r="I142" s="11" t="s">
        <v>36</v>
      </c>
      <c r="J142" s="12" t="s">
        <v>37</v>
      </c>
      <c r="K142" s="10" t="s">
        <v>643</v>
      </c>
      <c r="L142" s="10" t="s">
        <v>112</v>
      </c>
      <c r="M142" s="13" t="s">
        <v>644</v>
      </c>
      <c r="N142" s="13" t="s">
        <v>144</v>
      </c>
      <c r="O142" s="14">
        <v>2018</v>
      </c>
      <c r="P142" s="14"/>
      <c r="Q142" s="14"/>
      <c r="R142" s="15"/>
      <c r="S142" s="52" t="s">
        <v>654</v>
      </c>
      <c r="T142" s="16">
        <v>43434</v>
      </c>
      <c r="U142" s="16">
        <v>43646</v>
      </c>
      <c r="V142" s="14"/>
      <c r="W142" s="10" t="s">
        <v>655</v>
      </c>
      <c r="X142" s="18">
        <v>1</v>
      </c>
      <c r="Y142" s="19" t="s">
        <v>45</v>
      </c>
      <c r="Z142" s="14"/>
      <c r="AA142" s="14">
        <v>4</v>
      </c>
      <c r="AB142" s="14">
        <v>2020</v>
      </c>
      <c r="AC142" s="20"/>
      <c r="AD142" s="21"/>
      <c r="AE142" s="22" t="s">
        <v>46</v>
      </c>
      <c r="AF142" s="14"/>
    </row>
    <row r="143" spans="1:32" ht="84" customHeight="1" x14ac:dyDescent="0.25">
      <c r="A143" s="9">
        <v>3665</v>
      </c>
      <c r="B143" s="10">
        <v>126</v>
      </c>
      <c r="C143" s="10">
        <v>2018</v>
      </c>
      <c r="D143" s="15" t="s">
        <v>656</v>
      </c>
      <c r="E143" s="10" t="s">
        <v>34</v>
      </c>
      <c r="F143" s="10"/>
      <c r="G143" s="10"/>
      <c r="H143" s="10" t="s">
        <v>35</v>
      </c>
      <c r="I143" s="11" t="s">
        <v>36</v>
      </c>
      <c r="J143" s="12" t="s">
        <v>37</v>
      </c>
      <c r="K143" s="10" t="s">
        <v>643</v>
      </c>
      <c r="L143" s="10" t="s">
        <v>112</v>
      </c>
      <c r="M143" s="13" t="s">
        <v>644</v>
      </c>
      <c r="N143" s="13" t="s">
        <v>144</v>
      </c>
      <c r="O143" s="14">
        <v>2018</v>
      </c>
      <c r="P143" s="14"/>
      <c r="Q143" s="14"/>
      <c r="R143" s="15"/>
      <c r="S143" s="52" t="s">
        <v>657</v>
      </c>
      <c r="T143" s="16">
        <v>43434</v>
      </c>
      <c r="U143" s="16">
        <v>43830</v>
      </c>
      <c r="V143" s="14"/>
      <c r="W143" s="10" t="s">
        <v>658</v>
      </c>
      <c r="X143" s="18">
        <v>1</v>
      </c>
      <c r="Y143" s="19" t="s">
        <v>45</v>
      </c>
      <c r="Z143" s="14"/>
      <c r="AA143" s="14">
        <v>12</v>
      </c>
      <c r="AB143" s="14">
        <v>2019</v>
      </c>
      <c r="AC143" s="20"/>
      <c r="AD143" s="21"/>
      <c r="AE143" s="22" t="s">
        <v>46</v>
      </c>
      <c r="AF143" s="14"/>
    </row>
    <row r="144" spans="1:32" ht="84" customHeight="1" x14ac:dyDescent="0.25">
      <c r="A144" s="9">
        <v>3666</v>
      </c>
      <c r="B144" s="14">
        <v>127</v>
      </c>
      <c r="C144" s="10">
        <v>2018</v>
      </c>
      <c r="D144" s="15" t="s">
        <v>659</v>
      </c>
      <c r="E144" s="10" t="s">
        <v>34</v>
      </c>
      <c r="F144" s="10"/>
      <c r="G144" s="10"/>
      <c r="H144" s="10" t="s">
        <v>35</v>
      </c>
      <c r="I144" s="11" t="s">
        <v>36</v>
      </c>
      <c r="J144" s="12" t="s">
        <v>37</v>
      </c>
      <c r="K144" s="10" t="s">
        <v>643</v>
      </c>
      <c r="L144" s="10" t="s">
        <v>112</v>
      </c>
      <c r="M144" s="13" t="s">
        <v>644</v>
      </c>
      <c r="N144" s="13" t="s">
        <v>144</v>
      </c>
      <c r="O144" s="14">
        <v>2018</v>
      </c>
      <c r="P144" s="14"/>
      <c r="Q144" s="14"/>
      <c r="R144" s="15"/>
      <c r="S144" s="53" t="s">
        <v>660</v>
      </c>
      <c r="T144" s="16">
        <v>43434</v>
      </c>
      <c r="U144" s="16">
        <v>43830</v>
      </c>
      <c r="V144" s="14"/>
      <c r="W144" s="10" t="s">
        <v>661</v>
      </c>
      <c r="X144" s="18">
        <v>1</v>
      </c>
      <c r="Y144" s="19" t="s">
        <v>45</v>
      </c>
      <c r="Z144" s="14"/>
      <c r="AA144" s="14">
        <v>4</v>
      </c>
      <c r="AB144" s="14">
        <v>2020</v>
      </c>
      <c r="AC144" s="20"/>
      <c r="AD144" s="21"/>
      <c r="AE144" s="22" t="s">
        <v>46</v>
      </c>
      <c r="AF144" s="14"/>
    </row>
    <row r="145" spans="1:32" ht="409.5" x14ac:dyDescent="0.25">
      <c r="A145" s="54">
        <v>3667</v>
      </c>
      <c r="B145" s="10">
        <v>128</v>
      </c>
      <c r="C145" s="10">
        <v>2018</v>
      </c>
      <c r="D145" s="15" t="s">
        <v>662</v>
      </c>
      <c r="E145" s="10" t="s">
        <v>34</v>
      </c>
      <c r="F145" s="10"/>
      <c r="G145" s="10"/>
      <c r="H145" s="10" t="s">
        <v>35</v>
      </c>
      <c r="I145" s="11" t="s">
        <v>36</v>
      </c>
      <c r="J145" s="12" t="s">
        <v>37</v>
      </c>
      <c r="K145" s="10" t="s">
        <v>643</v>
      </c>
      <c r="L145" s="10" t="s">
        <v>112</v>
      </c>
      <c r="M145" s="13" t="s">
        <v>644</v>
      </c>
      <c r="N145" s="13" t="s">
        <v>144</v>
      </c>
      <c r="O145" s="14">
        <v>2018</v>
      </c>
      <c r="P145" s="14"/>
      <c r="Q145" s="14"/>
      <c r="R145" s="15"/>
      <c r="S145" s="52" t="s">
        <v>663</v>
      </c>
      <c r="T145" s="16">
        <v>43502</v>
      </c>
      <c r="U145" s="16">
        <v>43799</v>
      </c>
      <c r="V145" s="14"/>
      <c r="W145" s="55" t="s">
        <v>664</v>
      </c>
      <c r="X145" s="18">
        <v>1</v>
      </c>
      <c r="Y145" s="19" t="s">
        <v>45</v>
      </c>
      <c r="Z145" s="14"/>
      <c r="AA145" s="14">
        <v>4</v>
      </c>
      <c r="AB145" s="14">
        <v>2020</v>
      </c>
      <c r="AC145" s="20"/>
      <c r="AD145" s="21"/>
      <c r="AE145" s="22" t="s">
        <v>46</v>
      </c>
      <c r="AF145" s="14"/>
    </row>
    <row r="146" spans="1:32" ht="409.5" x14ac:dyDescent="0.25">
      <c r="A146" s="9">
        <v>3668</v>
      </c>
      <c r="B146" s="10">
        <v>129</v>
      </c>
      <c r="C146" s="10">
        <v>2018</v>
      </c>
      <c r="D146" s="15" t="s">
        <v>665</v>
      </c>
      <c r="E146" s="10" t="s">
        <v>34</v>
      </c>
      <c r="F146" s="10"/>
      <c r="G146" s="10"/>
      <c r="H146" s="10" t="s">
        <v>35</v>
      </c>
      <c r="I146" s="11" t="s">
        <v>36</v>
      </c>
      <c r="J146" s="12" t="s">
        <v>37</v>
      </c>
      <c r="K146" s="10" t="s">
        <v>643</v>
      </c>
      <c r="L146" s="10" t="s">
        <v>39</v>
      </c>
      <c r="M146" s="13" t="s">
        <v>644</v>
      </c>
      <c r="N146" s="13" t="s">
        <v>144</v>
      </c>
      <c r="O146" s="14">
        <v>2018</v>
      </c>
      <c r="P146" s="14"/>
      <c r="Q146" s="14"/>
      <c r="R146" s="15"/>
      <c r="S146" s="56" t="s">
        <v>666</v>
      </c>
      <c r="T146" s="16">
        <v>43507</v>
      </c>
      <c r="U146" s="16">
        <v>44196</v>
      </c>
      <c r="V146" s="14"/>
      <c r="W146" s="55" t="s">
        <v>667</v>
      </c>
      <c r="X146" s="18">
        <v>1</v>
      </c>
      <c r="Y146" s="19" t="s">
        <v>45</v>
      </c>
      <c r="Z146" s="14"/>
      <c r="AA146" s="14">
        <v>12</v>
      </c>
      <c r="AB146" s="14">
        <v>2020</v>
      </c>
      <c r="AC146" s="20"/>
      <c r="AD146" s="21"/>
      <c r="AE146" s="22" t="s">
        <v>46</v>
      </c>
      <c r="AF146" s="14"/>
    </row>
    <row r="147" spans="1:32" ht="409.5" x14ac:dyDescent="0.25">
      <c r="A147" s="9">
        <v>3669</v>
      </c>
      <c r="B147" s="14">
        <v>130</v>
      </c>
      <c r="C147" s="10">
        <v>2018</v>
      </c>
      <c r="D147" s="15" t="s">
        <v>668</v>
      </c>
      <c r="E147" s="10" t="s">
        <v>34</v>
      </c>
      <c r="F147" s="10"/>
      <c r="G147" s="10"/>
      <c r="H147" s="10" t="s">
        <v>35</v>
      </c>
      <c r="I147" s="11" t="s">
        <v>36</v>
      </c>
      <c r="J147" s="12" t="s">
        <v>37</v>
      </c>
      <c r="K147" s="10" t="s">
        <v>643</v>
      </c>
      <c r="L147" s="10" t="s">
        <v>112</v>
      </c>
      <c r="M147" s="13" t="s">
        <v>644</v>
      </c>
      <c r="N147" s="13" t="s">
        <v>144</v>
      </c>
      <c r="O147" s="14">
        <v>2018</v>
      </c>
      <c r="P147" s="14"/>
      <c r="Q147" s="14"/>
      <c r="R147" s="15"/>
      <c r="S147" s="57" t="s">
        <v>669</v>
      </c>
      <c r="T147" s="16">
        <v>43507</v>
      </c>
      <c r="U147" s="16">
        <v>43830</v>
      </c>
      <c r="V147" s="14"/>
      <c r="W147" s="55" t="s">
        <v>670</v>
      </c>
      <c r="X147" s="18">
        <v>1</v>
      </c>
      <c r="Y147" s="19" t="s">
        <v>45</v>
      </c>
      <c r="Z147" s="14"/>
      <c r="AA147" s="14">
        <v>4</v>
      </c>
      <c r="AB147" s="14">
        <v>2020</v>
      </c>
      <c r="AC147" s="20"/>
      <c r="AD147" s="21"/>
      <c r="AE147" s="22" t="s">
        <v>46</v>
      </c>
      <c r="AF147" s="14"/>
    </row>
    <row r="148" spans="1:32" ht="299.25" x14ac:dyDescent="0.25">
      <c r="A148" s="9">
        <v>3670</v>
      </c>
      <c r="B148" s="10">
        <v>131</v>
      </c>
      <c r="C148" s="10">
        <v>2018</v>
      </c>
      <c r="D148" s="10" t="s">
        <v>671</v>
      </c>
      <c r="E148" s="10" t="s">
        <v>34</v>
      </c>
      <c r="F148" s="10"/>
      <c r="G148" s="10"/>
      <c r="H148" s="10" t="s">
        <v>85</v>
      </c>
      <c r="I148" s="11" t="s">
        <v>36</v>
      </c>
      <c r="J148" s="12" t="s">
        <v>37</v>
      </c>
      <c r="K148" s="10" t="s">
        <v>643</v>
      </c>
      <c r="L148" s="10" t="s">
        <v>112</v>
      </c>
      <c r="M148" s="13" t="s">
        <v>644</v>
      </c>
      <c r="N148" s="13" t="s">
        <v>144</v>
      </c>
      <c r="O148" s="14">
        <v>2018</v>
      </c>
      <c r="P148" s="14"/>
      <c r="Q148" s="14"/>
      <c r="R148" s="15"/>
      <c r="S148" s="25" t="s">
        <v>672</v>
      </c>
      <c r="T148" s="16">
        <v>43405</v>
      </c>
      <c r="U148" s="16">
        <v>43506</v>
      </c>
      <c r="V148" s="14"/>
      <c r="W148" s="10" t="s">
        <v>673</v>
      </c>
      <c r="X148" s="18">
        <v>1</v>
      </c>
      <c r="Y148" s="19" t="s">
        <v>45</v>
      </c>
      <c r="Z148" s="14"/>
      <c r="AA148" s="14" t="s">
        <v>485</v>
      </c>
      <c r="AB148" s="14">
        <v>2019</v>
      </c>
      <c r="AC148" s="20"/>
      <c r="AD148" s="21"/>
      <c r="AE148" s="22" t="s">
        <v>46</v>
      </c>
      <c r="AF148" s="14"/>
    </row>
    <row r="149" spans="1:32" ht="135" customHeight="1" x14ac:dyDescent="0.25">
      <c r="A149" s="9">
        <v>3671</v>
      </c>
      <c r="B149" s="10">
        <v>132</v>
      </c>
      <c r="C149" s="10">
        <v>2018</v>
      </c>
      <c r="D149" s="10" t="s">
        <v>674</v>
      </c>
      <c r="E149" s="10" t="s">
        <v>34</v>
      </c>
      <c r="F149" s="10"/>
      <c r="G149" s="10"/>
      <c r="H149" s="10" t="s">
        <v>186</v>
      </c>
      <c r="I149" s="11" t="s">
        <v>36</v>
      </c>
      <c r="J149" s="12" t="s">
        <v>37</v>
      </c>
      <c r="K149" s="10" t="s">
        <v>643</v>
      </c>
      <c r="L149" s="10" t="s">
        <v>112</v>
      </c>
      <c r="M149" s="13" t="s">
        <v>644</v>
      </c>
      <c r="N149" s="13" t="s">
        <v>144</v>
      </c>
      <c r="O149" s="14">
        <v>2018</v>
      </c>
      <c r="P149" s="14"/>
      <c r="Q149" s="14"/>
      <c r="R149" s="15" t="s">
        <v>42</v>
      </c>
      <c r="S149" s="49" t="s">
        <v>561</v>
      </c>
      <c r="T149" s="16">
        <v>43346</v>
      </c>
      <c r="U149" s="16">
        <v>43677</v>
      </c>
      <c r="V149" s="14"/>
      <c r="W149" s="55" t="s">
        <v>675</v>
      </c>
      <c r="X149" s="18">
        <v>1</v>
      </c>
      <c r="Y149" s="19" t="s">
        <v>45</v>
      </c>
      <c r="Z149" s="14"/>
      <c r="AA149" s="14">
        <v>11</v>
      </c>
      <c r="AB149" s="14">
        <v>2019</v>
      </c>
      <c r="AC149" s="20"/>
      <c r="AD149" s="21"/>
      <c r="AE149" s="22" t="s">
        <v>46</v>
      </c>
      <c r="AF149" s="14"/>
    </row>
    <row r="150" spans="1:32" ht="204" customHeight="1" x14ac:dyDescent="0.25">
      <c r="A150" s="9">
        <v>3673</v>
      </c>
      <c r="B150" s="10">
        <v>134</v>
      </c>
      <c r="C150" s="10">
        <v>2018</v>
      </c>
      <c r="D150" s="15" t="s">
        <v>676</v>
      </c>
      <c r="E150" s="10" t="s">
        <v>34</v>
      </c>
      <c r="F150" s="10"/>
      <c r="G150" s="10"/>
      <c r="H150" s="10" t="s">
        <v>35</v>
      </c>
      <c r="I150" s="11" t="s">
        <v>36</v>
      </c>
      <c r="J150" s="12" t="s">
        <v>37</v>
      </c>
      <c r="K150" s="10" t="s">
        <v>677</v>
      </c>
      <c r="L150" s="10" t="s">
        <v>396</v>
      </c>
      <c r="M150" s="13" t="s">
        <v>644</v>
      </c>
      <c r="N150" s="13" t="s">
        <v>144</v>
      </c>
      <c r="O150" s="14">
        <v>2018</v>
      </c>
      <c r="P150" s="14"/>
      <c r="Q150" s="14"/>
      <c r="R150" s="15" t="s">
        <v>42</v>
      </c>
      <c r="S150" s="25" t="s">
        <v>678</v>
      </c>
      <c r="T150" s="16">
        <v>43433</v>
      </c>
      <c r="U150" s="16">
        <v>43496</v>
      </c>
      <c r="V150" s="14"/>
      <c r="W150" s="10" t="s">
        <v>679</v>
      </c>
      <c r="X150" s="18">
        <v>1</v>
      </c>
      <c r="Y150" s="19" t="s">
        <v>45</v>
      </c>
      <c r="Z150" s="14"/>
      <c r="AA150" s="14" t="s">
        <v>41</v>
      </c>
      <c r="AB150" s="14">
        <v>2019</v>
      </c>
      <c r="AC150" s="20"/>
      <c r="AD150" s="21"/>
      <c r="AE150" s="22" t="s">
        <v>46</v>
      </c>
      <c r="AF150" s="14"/>
    </row>
    <row r="151" spans="1:32" ht="159.75" customHeight="1" x14ac:dyDescent="0.25">
      <c r="A151" s="9">
        <v>3674</v>
      </c>
      <c r="B151" s="10">
        <v>135</v>
      </c>
      <c r="C151" s="10">
        <v>2018</v>
      </c>
      <c r="D151" s="15" t="s">
        <v>680</v>
      </c>
      <c r="E151" s="10" t="s">
        <v>34</v>
      </c>
      <c r="F151" s="10"/>
      <c r="G151" s="10"/>
      <c r="H151" s="10" t="s">
        <v>35</v>
      </c>
      <c r="I151" s="11" t="s">
        <v>36</v>
      </c>
      <c r="J151" s="12" t="s">
        <v>37</v>
      </c>
      <c r="K151" s="10" t="s">
        <v>677</v>
      </c>
      <c r="L151" s="10" t="s">
        <v>396</v>
      </c>
      <c r="M151" s="13" t="s">
        <v>644</v>
      </c>
      <c r="N151" s="13" t="s">
        <v>144</v>
      </c>
      <c r="O151" s="14">
        <v>2018</v>
      </c>
      <c r="P151" s="14"/>
      <c r="Q151" s="14"/>
      <c r="R151" s="15"/>
      <c r="S151" s="25" t="s">
        <v>681</v>
      </c>
      <c r="T151" s="16">
        <v>43433</v>
      </c>
      <c r="U151" s="16">
        <v>43496</v>
      </c>
      <c r="V151" s="14"/>
      <c r="W151" s="10" t="s">
        <v>682</v>
      </c>
      <c r="X151" s="18">
        <v>1</v>
      </c>
      <c r="Y151" s="19" t="s">
        <v>45</v>
      </c>
      <c r="Z151" s="14"/>
      <c r="AA151" s="14" t="s">
        <v>41</v>
      </c>
      <c r="AB151" s="14">
        <v>2019</v>
      </c>
      <c r="AC151" s="20"/>
      <c r="AD151" s="21"/>
      <c r="AE151" s="22" t="s">
        <v>46</v>
      </c>
      <c r="AF151" s="14"/>
    </row>
    <row r="152" spans="1:32" ht="227.25" customHeight="1" x14ac:dyDescent="0.25">
      <c r="A152" s="9">
        <v>3675</v>
      </c>
      <c r="B152" s="14">
        <v>136</v>
      </c>
      <c r="C152" s="10">
        <v>2018</v>
      </c>
      <c r="D152" s="15" t="s">
        <v>683</v>
      </c>
      <c r="E152" s="10" t="s">
        <v>34</v>
      </c>
      <c r="F152" s="10"/>
      <c r="G152" s="10"/>
      <c r="H152" s="10" t="s">
        <v>35</v>
      </c>
      <c r="I152" s="11" t="s">
        <v>36</v>
      </c>
      <c r="J152" s="12" t="s">
        <v>37</v>
      </c>
      <c r="K152" s="10" t="s">
        <v>677</v>
      </c>
      <c r="L152" s="10" t="s">
        <v>396</v>
      </c>
      <c r="M152" s="13" t="s">
        <v>644</v>
      </c>
      <c r="N152" s="13" t="s">
        <v>144</v>
      </c>
      <c r="O152" s="14">
        <v>2018</v>
      </c>
      <c r="P152" s="14"/>
      <c r="Q152" s="14"/>
      <c r="R152" s="15"/>
      <c r="S152" s="25" t="s">
        <v>684</v>
      </c>
      <c r="T152" s="16">
        <v>43433</v>
      </c>
      <c r="U152" s="16">
        <v>43496</v>
      </c>
      <c r="V152" s="14"/>
      <c r="W152" s="10" t="s">
        <v>685</v>
      </c>
      <c r="X152" s="18">
        <v>1</v>
      </c>
      <c r="Y152" s="19" t="s">
        <v>45</v>
      </c>
      <c r="Z152" s="14"/>
      <c r="AA152" s="14" t="s">
        <v>41</v>
      </c>
      <c r="AB152" s="14">
        <v>2019</v>
      </c>
      <c r="AC152" s="20"/>
      <c r="AD152" s="21"/>
      <c r="AE152" s="22" t="s">
        <v>46</v>
      </c>
      <c r="AF152" s="14"/>
    </row>
    <row r="153" spans="1:32" ht="200.25" customHeight="1" x14ac:dyDescent="0.25">
      <c r="A153" s="9">
        <v>3676</v>
      </c>
      <c r="B153" s="10">
        <v>137</v>
      </c>
      <c r="C153" s="10">
        <v>2018</v>
      </c>
      <c r="D153" s="15" t="s">
        <v>686</v>
      </c>
      <c r="E153" s="10" t="s">
        <v>34</v>
      </c>
      <c r="F153" s="10"/>
      <c r="G153" s="10"/>
      <c r="H153" s="10" t="s">
        <v>35</v>
      </c>
      <c r="I153" s="11" t="s">
        <v>36</v>
      </c>
      <c r="J153" s="12" t="s">
        <v>98</v>
      </c>
      <c r="K153" s="10" t="s">
        <v>677</v>
      </c>
      <c r="L153" s="10" t="s">
        <v>100</v>
      </c>
      <c r="M153" s="13" t="s">
        <v>644</v>
      </c>
      <c r="N153" s="13" t="s">
        <v>144</v>
      </c>
      <c r="O153" s="14">
        <v>2018</v>
      </c>
      <c r="P153" s="14"/>
      <c r="Q153" s="14"/>
      <c r="R153" s="15"/>
      <c r="S153" s="25" t="s">
        <v>687</v>
      </c>
      <c r="T153" s="16">
        <v>43427</v>
      </c>
      <c r="U153" s="16">
        <v>44012</v>
      </c>
      <c r="V153" s="10"/>
      <c r="W153" s="10" t="s">
        <v>688</v>
      </c>
      <c r="X153" s="18">
        <v>1</v>
      </c>
      <c r="Y153" s="19" t="s">
        <v>45</v>
      </c>
      <c r="Z153" s="10"/>
      <c r="AA153" s="14">
        <v>6</v>
      </c>
      <c r="AB153" s="14">
        <v>2020</v>
      </c>
      <c r="AC153" s="20"/>
      <c r="AD153" s="21"/>
      <c r="AE153" s="22" t="s">
        <v>46</v>
      </c>
      <c r="AF153" s="14"/>
    </row>
    <row r="154" spans="1:32" ht="354.75" customHeight="1" x14ac:dyDescent="0.25">
      <c r="A154" s="9">
        <v>3677</v>
      </c>
      <c r="B154" s="10">
        <v>138</v>
      </c>
      <c r="C154" s="10">
        <v>2018</v>
      </c>
      <c r="D154" s="10" t="s">
        <v>689</v>
      </c>
      <c r="E154" s="10" t="s">
        <v>34</v>
      </c>
      <c r="F154" s="10"/>
      <c r="G154" s="10"/>
      <c r="H154" s="10" t="s">
        <v>301</v>
      </c>
      <c r="I154" s="11" t="s">
        <v>308</v>
      </c>
      <c r="J154" s="12" t="s">
        <v>133</v>
      </c>
      <c r="K154" s="10" t="s">
        <v>309</v>
      </c>
      <c r="L154" s="10" t="s">
        <v>279</v>
      </c>
      <c r="M154" s="13" t="s">
        <v>644</v>
      </c>
      <c r="N154" s="13" t="s">
        <v>144</v>
      </c>
      <c r="O154" s="14">
        <v>2018</v>
      </c>
      <c r="P154" s="14"/>
      <c r="Q154" s="14"/>
      <c r="R154" s="15"/>
      <c r="S154" s="25"/>
      <c r="T154" s="16"/>
      <c r="U154" s="16">
        <v>43585</v>
      </c>
      <c r="V154" s="14"/>
      <c r="W154" s="10" t="s">
        <v>690</v>
      </c>
      <c r="X154" s="18">
        <v>1</v>
      </c>
      <c r="Y154" s="19" t="s">
        <v>45</v>
      </c>
      <c r="Z154" s="14"/>
      <c r="AA154" s="14" t="s">
        <v>455</v>
      </c>
      <c r="AB154" s="14">
        <v>2019</v>
      </c>
      <c r="AC154" s="20"/>
      <c r="AD154" s="21"/>
      <c r="AE154" s="22" t="s">
        <v>58</v>
      </c>
      <c r="AF154" s="14"/>
    </row>
    <row r="155" spans="1:32" ht="126.75" customHeight="1" x14ac:dyDescent="0.25">
      <c r="A155" s="9">
        <v>3678</v>
      </c>
      <c r="B155" s="14">
        <v>139</v>
      </c>
      <c r="C155" s="10">
        <v>2018</v>
      </c>
      <c r="D155" s="10" t="s">
        <v>691</v>
      </c>
      <c r="E155" s="10" t="s">
        <v>34</v>
      </c>
      <c r="F155" s="10"/>
      <c r="G155" s="10"/>
      <c r="H155" s="10" t="s">
        <v>85</v>
      </c>
      <c r="I155" s="11" t="s">
        <v>308</v>
      </c>
      <c r="J155" s="12" t="s">
        <v>133</v>
      </c>
      <c r="K155" s="10" t="s">
        <v>309</v>
      </c>
      <c r="L155" s="10" t="s">
        <v>279</v>
      </c>
      <c r="M155" s="13" t="s">
        <v>644</v>
      </c>
      <c r="N155" s="13" t="s">
        <v>144</v>
      </c>
      <c r="O155" s="14">
        <v>2018</v>
      </c>
      <c r="P155" s="14"/>
      <c r="Q155" s="14"/>
      <c r="R155" s="15"/>
      <c r="S155" s="25"/>
      <c r="T155" s="16"/>
      <c r="U155" s="16">
        <v>43708</v>
      </c>
      <c r="V155" s="14"/>
      <c r="W155" s="10" t="s">
        <v>692</v>
      </c>
      <c r="X155" s="18">
        <v>1</v>
      </c>
      <c r="Y155" s="19" t="s">
        <v>45</v>
      </c>
      <c r="Z155" s="14"/>
      <c r="AA155" s="14">
        <v>8</v>
      </c>
      <c r="AB155" s="14">
        <v>2019</v>
      </c>
      <c r="AC155" s="20"/>
      <c r="AD155" s="21"/>
      <c r="AE155" s="22" t="s">
        <v>58</v>
      </c>
      <c r="AF155" s="14"/>
    </row>
    <row r="156" spans="1:32" ht="78" customHeight="1" x14ac:dyDescent="0.25">
      <c r="A156" s="9">
        <v>3679</v>
      </c>
      <c r="B156" s="10">
        <v>140</v>
      </c>
      <c r="C156" s="10">
        <v>2018</v>
      </c>
      <c r="D156" s="10" t="s">
        <v>693</v>
      </c>
      <c r="E156" s="10" t="s">
        <v>34</v>
      </c>
      <c r="F156" s="10"/>
      <c r="G156" s="10"/>
      <c r="H156" s="10" t="s">
        <v>48</v>
      </c>
      <c r="I156" s="11" t="s">
        <v>308</v>
      </c>
      <c r="J156" s="12" t="s">
        <v>133</v>
      </c>
      <c r="K156" s="10" t="s">
        <v>309</v>
      </c>
      <c r="L156" s="10" t="s">
        <v>279</v>
      </c>
      <c r="M156" s="13" t="s">
        <v>694</v>
      </c>
      <c r="N156" s="13" t="s">
        <v>172</v>
      </c>
      <c r="O156" s="14">
        <v>2018</v>
      </c>
      <c r="P156" s="14"/>
      <c r="Q156" s="14"/>
      <c r="R156" s="15" t="s">
        <v>42</v>
      </c>
      <c r="S156" s="25" t="s">
        <v>695</v>
      </c>
      <c r="T156" s="16">
        <v>43506</v>
      </c>
      <c r="U156" s="16">
        <v>43534</v>
      </c>
      <c r="V156" s="14"/>
      <c r="W156" s="10" t="s">
        <v>696</v>
      </c>
      <c r="X156" s="18">
        <v>1</v>
      </c>
      <c r="Y156" s="19" t="s">
        <v>45</v>
      </c>
      <c r="Z156" s="14"/>
      <c r="AA156" s="14">
        <v>10</v>
      </c>
      <c r="AB156" s="14">
        <v>2019</v>
      </c>
      <c r="AC156" s="20"/>
      <c r="AD156" s="21"/>
      <c r="AE156" s="22" t="s">
        <v>58</v>
      </c>
      <c r="AF156" s="14"/>
    </row>
    <row r="157" spans="1:32" ht="78" customHeight="1" x14ac:dyDescent="0.25">
      <c r="A157" s="9">
        <v>3680</v>
      </c>
      <c r="B157" s="10">
        <v>1</v>
      </c>
      <c r="C157" s="10">
        <v>2019</v>
      </c>
      <c r="D157" s="10" t="s">
        <v>697</v>
      </c>
      <c r="E157" s="10" t="s">
        <v>34</v>
      </c>
      <c r="F157" s="10"/>
      <c r="G157" s="10"/>
      <c r="H157" s="10" t="s">
        <v>35</v>
      </c>
      <c r="I157" s="11" t="s">
        <v>36</v>
      </c>
      <c r="J157" s="12" t="s">
        <v>37</v>
      </c>
      <c r="K157" s="10" t="s">
        <v>698</v>
      </c>
      <c r="L157" s="10" t="s">
        <v>100</v>
      </c>
      <c r="M157" s="13" t="s">
        <v>699</v>
      </c>
      <c r="N157" s="13" t="s">
        <v>138</v>
      </c>
      <c r="O157" s="14">
        <v>2019</v>
      </c>
      <c r="P157" s="14"/>
      <c r="Q157" s="14"/>
      <c r="R157" s="15"/>
      <c r="S157" s="25" t="s">
        <v>700</v>
      </c>
      <c r="T157" s="16">
        <v>43525</v>
      </c>
      <c r="U157" s="16">
        <v>43829</v>
      </c>
      <c r="V157" s="58"/>
      <c r="W157" s="10" t="s">
        <v>701</v>
      </c>
      <c r="X157" s="18">
        <v>1</v>
      </c>
      <c r="Y157" s="19" t="s">
        <v>45</v>
      </c>
      <c r="Z157" s="14"/>
      <c r="AA157" s="14">
        <v>7</v>
      </c>
      <c r="AB157" s="14">
        <v>2019</v>
      </c>
      <c r="AC157" s="20"/>
      <c r="AD157" s="21"/>
      <c r="AE157" s="22" t="s">
        <v>46</v>
      </c>
      <c r="AF157" s="14"/>
    </row>
    <row r="158" spans="1:32" ht="87.75" customHeight="1" x14ac:dyDescent="0.25">
      <c r="A158" s="9">
        <v>3681</v>
      </c>
      <c r="B158" s="10">
        <v>2</v>
      </c>
      <c r="C158" s="10">
        <v>2019</v>
      </c>
      <c r="D158" s="59" t="s">
        <v>702</v>
      </c>
      <c r="E158" s="10" t="s">
        <v>34</v>
      </c>
      <c r="F158" s="10"/>
      <c r="G158" s="10"/>
      <c r="H158" s="10" t="s">
        <v>35</v>
      </c>
      <c r="I158" s="11" t="s">
        <v>36</v>
      </c>
      <c r="J158" s="12" t="s">
        <v>77</v>
      </c>
      <c r="K158" s="10" t="s">
        <v>703</v>
      </c>
      <c r="L158" s="10" t="s">
        <v>112</v>
      </c>
      <c r="M158" s="13" t="s">
        <v>699</v>
      </c>
      <c r="N158" s="13" t="s">
        <v>138</v>
      </c>
      <c r="O158" s="14">
        <v>2019</v>
      </c>
      <c r="P158" s="14"/>
      <c r="Q158" s="14"/>
      <c r="R158" s="15" t="s">
        <v>358</v>
      </c>
      <c r="S158" s="25" t="s">
        <v>704</v>
      </c>
      <c r="T158" s="16" t="s">
        <v>705</v>
      </c>
      <c r="U158" s="16">
        <v>43662</v>
      </c>
      <c r="V158" s="14"/>
      <c r="W158" s="10" t="s">
        <v>706</v>
      </c>
      <c r="X158" s="18">
        <v>1</v>
      </c>
      <c r="Y158" s="19" t="s">
        <v>45</v>
      </c>
      <c r="Z158" s="14"/>
      <c r="AA158" s="14">
        <v>12</v>
      </c>
      <c r="AB158" s="14">
        <v>2019</v>
      </c>
      <c r="AC158" s="20"/>
      <c r="AD158" s="21"/>
      <c r="AE158" s="22" t="s">
        <v>46</v>
      </c>
      <c r="AF158" s="14"/>
    </row>
    <row r="159" spans="1:32" ht="78" customHeight="1" x14ac:dyDescent="0.25">
      <c r="A159" s="9">
        <v>3682</v>
      </c>
      <c r="B159" s="10">
        <v>3</v>
      </c>
      <c r="C159" s="10">
        <v>2019</v>
      </c>
      <c r="D159" s="59" t="s">
        <v>707</v>
      </c>
      <c r="E159" s="10" t="s">
        <v>34</v>
      </c>
      <c r="F159" s="10"/>
      <c r="G159" s="10"/>
      <c r="H159" s="10" t="s">
        <v>35</v>
      </c>
      <c r="I159" s="11" t="s">
        <v>36</v>
      </c>
      <c r="J159" s="12" t="s">
        <v>37</v>
      </c>
      <c r="K159" s="10" t="s">
        <v>703</v>
      </c>
      <c r="L159" s="10" t="s">
        <v>112</v>
      </c>
      <c r="M159" s="13" t="s">
        <v>699</v>
      </c>
      <c r="N159" s="13" t="s">
        <v>138</v>
      </c>
      <c r="O159" s="14">
        <v>2019</v>
      </c>
      <c r="P159" s="14"/>
      <c r="Q159" s="14"/>
      <c r="R159" s="15" t="s">
        <v>42</v>
      </c>
      <c r="S159" s="25" t="s">
        <v>708</v>
      </c>
      <c r="T159" s="16" t="s">
        <v>705</v>
      </c>
      <c r="U159" s="16">
        <v>43646</v>
      </c>
      <c r="V159" s="14"/>
      <c r="W159" s="10" t="s">
        <v>709</v>
      </c>
      <c r="X159" s="18">
        <v>1</v>
      </c>
      <c r="Y159" s="19" t="s">
        <v>45</v>
      </c>
      <c r="Z159" s="14"/>
      <c r="AA159" s="14">
        <v>12</v>
      </c>
      <c r="AB159" s="14">
        <v>2019</v>
      </c>
      <c r="AC159" s="20"/>
      <c r="AD159" s="21"/>
      <c r="AE159" s="22" t="s">
        <v>46</v>
      </c>
      <c r="AF159" s="14"/>
    </row>
    <row r="160" spans="1:32" ht="78" customHeight="1" x14ac:dyDescent="0.25">
      <c r="A160" s="9">
        <v>3683</v>
      </c>
      <c r="B160" s="10">
        <v>4</v>
      </c>
      <c r="C160" s="10">
        <v>2019</v>
      </c>
      <c r="D160" s="59" t="s">
        <v>710</v>
      </c>
      <c r="E160" s="10" t="s">
        <v>34</v>
      </c>
      <c r="F160" s="10"/>
      <c r="G160" s="10"/>
      <c r="H160" s="10" t="s">
        <v>48</v>
      </c>
      <c r="I160" s="11" t="s">
        <v>308</v>
      </c>
      <c r="J160" s="12" t="s">
        <v>133</v>
      </c>
      <c r="K160" s="10" t="s">
        <v>309</v>
      </c>
      <c r="L160" s="10" t="s">
        <v>181</v>
      </c>
      <c r="M160" s="13" t="s">
        <v>699</v>
      </c>
      <c r="N160" s="13" t="s">
        <v>138</v>
      </c>
      <c r="O160" s="14">
        <v>2019</v>
      </c>
      <c r="P160" s="14"/>
      <c r="Q160" s="14"/>
      <c r="R160" s="15" t="s">
        <v>358</v>
      </c>
      <c r="S160" s="25" t="s">
        <v>711</v>
      </c>
      <c r="T160" s="16">
        <v>43545</v>
      </c>
      <c r="U160" s="16">
        <v>44012</v>
      </c>
      <c r="V160" s="14"/>
      <c r="W160" s="10" t="s">
        <v>712</v>
      </c>
      <c r="X160" s="18">
        <v>1</v>
      </c>
      <c r="Y160" s="19" t="s">
        <v>45</v>
      </c>
      <c r="Z160" s="14"/>
      <c r="AA160" s="14">
        <v>11</v>
      </c>
      <c r="AB160" s="14">
        <v>2020</v>
      </c>
      <c r="AC160" s="20"/>
      <c r="AD160" s="21"/>
      <c r="AE160" s="22" t="s">
        <v>58</v>
      </c>
      <c r="AF160" s="14"/>
    </row>
    <row r="161" spans="1:32" ht="78" customHeight="1" x14ac:dyDescent="0.25">
      <c r="A161" s="9">
        <v>3684</v>
      </c>
      <c r="B161" s="10">
        <v>5</v>
      </c>
      <c r="C161" s="10">
        <v>2019</v>
      </c>
      <c r="D161" s="59" t="s">
        <v>713</v>
      </c>
      <c r="E161" s="10" t="s">
        <v>34</v>
      </c>
      <c r="F161" s="10"/>
      <c r="G161" s="10"/>
      <c r="H161" s="10" t="s">
        <v>48</v>
      </c>
      <c r="I161" s="11" t="s">
        <v>308</v>
      </c>
      <c r="J161" s="12" t="s">
        <v>133</v>
      </c>
      <c r="K161" s="10" t="s">
        <v>309</v>
      </c>
      <c r="L161" s="10" t="s">
        <v>181</v>
      </c>
      <c r="M161" s="13" t="s">
        <v>699</v>
      </c>
      <c r="N161" s="13" t="s">
        <v>138</v>
      </c>
      <c r="O161" s="14">
        <v>2019</v>
      </c>
      <c r="P161" s="14"/>
      <c r="Q161" s="14"/>
      <c r="R161" s="15" t="s">
        <v>358</v>
      </c>
      <c r="S161" s="25" t="s">
        <v>711</v>
      </c>
      <c r="T161" s="16">
        <v>43545</v>
      </c>
      <c r="U161" s="16">
        <v>44012</v>
      </c>
      <c r="V161" s="14"/>
      <c r="W161" s="10" t="s">
        <v>714</v>
      </c>
      <c r="X161" s="18">
        <v>1</v>
      </c>
      <c r="Y161" s="19" t="s">
        <v>45</v>
      </c>
      <c r="Z161" s="14"/>
      <c r="AA161" s="14">
        <v>11</v>
      </c>
      <c r="AB161" s="14">
        <v>2020</v>
      </c>
      <c r="AC161" s="20"/>
      <c r="AD161" s="21"/>
      <c r="AE161" s="22" t="s">
        <v>58</v>
      </c>
      <c r="AF161" s="14"/>
    </row>
    <row r="162" spans="1:32" ht="78" customHeight="1" x14ac:dyDescent="0.25">
      <c r="A162" s="9">
        <v>3685</v>
      </c>
      <c r="B162" s="10">
        <v>6</v>
      </c>
      <c r="C162" s="10">
        <v>2019</v>
      </c>
      <c r="D162" s="59" t="s">
        <v>715</v>
      </c>
      <c r="E162" s="10" t="s">
        <v>34</v>
      </c>
      <c r="F162" s="10"/>
      <c r="G162" s="10"/>
      <c r="H162" s="10" t="s">
        <v>85</v>
      </c>
      <c r="I162" s="11" t="s">
        <v>49</v>
      </c>
      <c r="J162" s="12" t="s">
        <v>50</v>
      </c>
      <c r="K162" s="10" t="s">
        <v>180</v>
      </c>
      <c r="L162" s="10" t="s">
        <v>63</v>
      </c>
      <c r="M162" s="13" t="s">
        <v>699</v>
      </c>
      <c r="N162" s="13" t="s">
        <v>138</v>
      </c>
      <c r="O162" s="14">
        <v>2019</v>
      </c>
      <c r="P162" s="14"/>
      <c r="Q162" s="14"/>
      <c r="R162" s="15" t="s">
        <v>358</v>
      </c>
      <c r="S162" s="25" t="s">
        <v>716</v>
      </c>
      <c r="T162" s="16">
        <v>43710</v>
      </c>
      <c r="U162" s="16">
        <v>44408</v>
      </c>
      <c r="V162" s="14"/>
      <c r="W162" s="10" t="s">
        <v>717</v>
      </c>
      <c r="X162" s="18">
        <v>1</v>
      </c>
      <c r="Y162" s="19" t="s">
        <v>45</v>
      </c>
      <c r="Z162" s="14"/>
      <c r="AA162" s="14">
        <v>7</v>
      </c>
      <c r="AB162" s="14">
        <v>2021</v>
      </c>
      <c r="AC162" s="20"/>
      <c r="AD162" s="21"/>
      <c r="AE162" s="22" t="s">
        <v>58</v>
      </c>
      <c r="AF162" s="14"/>
    </row>
    <row r="163" spans="1:32" ht="78" customHeight="1" x14ac:dyDescent="0.25">
      <c r="A163" s="9">
        <v>3687</v>
      </c>
      <c r="B163" s="10">
        <v>8</v>
      </c>
      <c r="C163" s="10">
        <v>2019</v>
      </c>
      <c r="D163" s="59" t="s">
        <v>723</v>
      </c>
      <c r="E163" s="10" t="s">
        <v>34</v>
      </c>
      <c r="F163" s="10"/>
      <c r="G163" s="10"/>
      <c r="H163" s="10" t="s">
        <v>85</v>
      </c>
      <c r="I163" s="11" t="s">
        <v>121</v>
      </c>
      <c r="J163" s="12" t="s">
        <v>77</v>
      </c>
      <c r="K163" s="10" t="s">
        <v>724</v>
      </c>
      <c r="L163" s="10" t="s">
        <v>63</v>
      </c>
      <c r="M163" s="13" t="s">
        <v>699</v>
      </c>
      <c r="N163" s="13" t="s">
        <v>138</v>
      </c>
      <c r="O163" s="14">
        <v>2019</v>
      </c>
      <c r="P163" s="14"/>
      <c r="Q163" s="14"/>
      <c r="R163" s="15" t="s">
        <v>42</v>
      </c>
      <c r="S163" s="25" t="s">
        <v>725</v>
      </c>
      <c r="T163" s="16" t="s">
        <v>726</v>
      </c>
      <c r="U163" s="16">
        <v>43738</v>
      </c>
      <c r="V163" s="14"/>
      <c r="W163" s="10" t="s">
        <v>727</v>
      </c>
      <c r="X163" s="18">
        <v>1</v>
      </c>
      <c r="Y163" s="19" t="s">
        <v>45</v>
      </c>
      <c r="Z163" s="14"/>
      <c r="AA163" s="14">
        <v>10</v>
      </c>
      <c r="AB163" s="14">
        <v>2019</v>
      </c>
      <c r="AC163" s="20"/>
      <c r="AD163" s="21"/>
      <c r="AE163" s="22" t="s">
        <v>58</v>
      </c>
      <c r="AF163" s="14"/>
    </row>
    <row r="164" spans="1:32" ht="78" customHeight="1" x14ac:dyDescent="0.25">
      <c r="A164" s="9">
        <v>3688</v>
      </c>
      <c r="B164" s="10">
        <v>9</v>
      </c>
      <c r="C164" s="10">
        <v>2019</v>
      </c>
      <c r="D164" s="59" t="s">
        <v>728</v>
      </c>
      <c r="E164" s="10" t="s">
        <v>34</v>
      </c>
      <c r="F164" s="10"/>
      <c r="G164" s="10"/>
      <c r="H164" s="10" t="s">
        <v>35</v>
      </c>
      <c r="I164" s="11" t="s">
        <v>60</v>
      </c>
      <c r="J164" s="12" t="s">
        <v>61</v>
      </c>
      <c r="K164" s="10" t="s">
        <v>62</v>
      </c>
      <c r="L164" s="10" t="s">
        <v>63</v>
      </c>
      <c r="M164" s="13" t="s">
        <v>729</v>
      </c>
      <c r="N164" s="13" t="s">
        <v>274</v>
      </c>
      <c r="O164" s="14">
        <v>2019</v>
      </c>
      <c r="P164" s="14"/>
      <c r="Q164" s="14"/>
      <c r="R164" s="15" t="s">
        <v>436</v>
      </c>
      <c r="S164" s="25" t="s">
        <v>730</v>
      </c>
      <c r="T164" s="16" t="s">
        <v>731</v>
      </c>
      <c r="U164" s="16">
        <v>43738</v>
      </c>
      <c r="V164" s="14"/>
      <c r="W164" s="10" t="s">
        <v>732</v>
      </c>
      <c r="X164" s="18">
        <v>1</v>
      </c>
      <c r="Y164" s="19" t="s">
        <v>45</v>
      </c>
      <c r="Z164" s="14"/>
      <c r="AA164" s="14">
        <v>11</v>
      </c>
      <c r="AB164" s="14">
        <v>2019</v>
      </c>
      <c r="AC164" s="20"/>
      <c r="AD164" s="21"/>
      <c r="AE164" s="22" t="s">
        <v>58</v>
      </c>
      <c r="AF164" s="14"/>
    </row>
    <row r="165" spans="1:32" ht="78" customHeight="1" x14ac:dyDescent="0.25">
      <c r="A165" s="9">
        <v>3689</v>
      </c>
      <c r="B165" s="10">
        <v>10</v>
      </c>
      <c r="C165" s="10">
        <v>2019</v>
      </c>
      <c r="D165" s="59" t="s">
        <v>733</v>
      </c>
      <c r="E165" s="10" t="s">
        <v>34</v>
      </c>
      <c r="F165" s="10"/>
      <c r="G165" s="10"/>
      <c r="H165" s="10" t="s">
        <v>48</v>
      </c>
      <c r="I165" s="11" t="s">
        <v>60</v>
      </c>
      <c r="J165" s="12" t="s">
        <v>61</v>
      </c>
      <c r="K165" s="10" t="s">
        <v>62</v>
      </c>
      <c r="L165" s="10" t="s">
        <v>63</v>
      </c>
      <c r="M165" s="13" t="s">
        <v>729</v>
      </c>
      <c r="N165" s="13" t="s">
        <v>274</v>
      </c>
      <c r="O165" s="14">
        <v>2019</v>
      </c>
      <c r="P165" s="14"/>
      <c r="Q165" s="14"/>
      <c r="R165" s="15" t="s">
        <v>42</v>
      </c>
      <c r="S165" s="25" t="s">
        <v>734</v>
      </c>
      <c r="T165" s="16" t="s">
        <v>731</v>
      </c>
      <c r="U165" s="16">
        <v>43738</v>
      </c>
      <c r="V165" s="14"/>
      <c r="W165" s="10" t="s">
        <v>735</v>
      </c>
      <c r="X165" s="18">
        <v>1</v>
      </c>
      <c r="Y165" s="19" t="s">
        <v>45</v>
      </c>
      <c r="Z165" s="14"/>
      <c r="AA165" s="14">
        <v>12</v>
      </c>
      <c r="AB165" s="14">
        <v>2019</v>
      </c>
      <c r="AC165" s="20"/>
      <c r="AD165" s="21"/>
      <c r="AE165" s="22" t="s">
        <v>58</v>
      </c>
      <c r="AF165" s="14"/>
    </row>
    <row r="166" spans="1:32" ht="78" customHeight="1" x14ac:dyDescent="0.25">
      <c r="A166" s="9">
        <v>3690</v>
      </c>
      <c r="B166" s="10">
        <v>11</v>
      </c>
      <c r="C166" s="10">
        <v>2019</v>
      </c>
      <c r="D166" s="59" t="s">
        <v>736</v>
      </c>
      <c r="E166" s="10" t="s">
        <v>34</v>
      </c>
      <c r="F166" s="10"/>
      <c r="G166" s="10"/>
      <c r="H166" s="10" t="s">
        <v>35</v>
      </c>
      <c r="I166" s="11" t="s">
        <v>36</v>
      </c>
      <c r="J166" s="12" t="s">
        <v>98</v>
      </c>
      <c r="K166" s="10" t="s">
        <v>737</v>
      </c>
      <c r="L166" s="10" t="s">
        <v>112</v>
      </c>
      <c r="M166" s="13" t="s">
        <v>729</v>
      </c>
      <c r="N166" s="13" t="s">
        <v>274</v>
      </c>
      <c r="O166" s="14">
        <v>2019</v>
      </c>
      <c r="P166" s="14"/>
      <c r="Q166" s="14"/>
      <c r="R166" s="15" t="s">
        <v>358</v>
      </c>
      <c r="S166" s="25" t="s">
        <v>738</v>
      </c>
      <c r="T166" s="16">
        <v>43556</v>
      </c>
      <c r="U166" s="16">
        <v>43608</v>
      </c>
      <c r="V166" s="14"/>
      <c r="W166" s="10" t="s">
        <v>739</v>
      </c>
      <c r="X166" s="18">
        <v>1</v>
      </c>
      <c r="Y166" s="19" t="s">
        <v>45</v>
      </c>
      <c r="Z166" s="14"/>
      <c r="AA166" s="14">
        <v>5</v>
      </c>
      <c r="AB166" s="14">
        <v>2019</v>
      </c>
      <c r="AC166" s="20"/>
      <c r="AD166" s="21"/>
      <c r="AE166" s="22" t="s">
        <v>46</v>
      </c>
      <c r="AF166" s="14"/>
    </row>
    <row r="167" spans="1:32" ht="78" customHeight="1" x14ac:dyDescent="0.25">
      <c r="A167" s="9">
        <v>3691</v>
      </c>
      <c r="B167" s="10">
        <v>12</v>
      </c>
      <c r="C167" s="10">
        <v>2019</v>
      </c>
      <c r="D167" s="59" t="s">
        <v>740</v>
      </c>
      <c r="E167" s="10" t="s">
        <v>34</v>
      </c>
      <c r="F167" s="10"/>
      <c r="G167" s="10"/>
      <c r="H167" s="10" t="s">
        <v>35</v>
      </c>
      <c r="I167" s="11" t="s">
        <v>36</v>
      </c>
      <c r="J167" s="12" t="s">
        <v>98</v>
      </c>
      <c r="K167" s="10" t="s">
        <v>737</v>
      </c>
      <c r="L167" s="10" t="s">
        <v>112</v>
      </c>
      <c r="M167" s="13" t="s">
        <v>729</v>
      </c>
      <c r="N167" s="13" t="s">
        <v>274</v>
      </c>
      <c r="O167" s="14">
        <v>2019</v>
      </c>
      <c r="P167" s="14"/>
      <c r="Q167" s="14"/>
      <c r="R167" s="15" t="s">
        <v>358</v>
      </c>
      <c r="S167" s="25" t="s">
        <v>741</v>
      </c>
      <c r="T167" s="16">
        <v>43556</v>
      </c>
      <c r="U167" s="16">
        <v>43608</v>
      </c>
      <c r="V167" s="14"/>
      <c r="W167" s="10" t="s">
        <v>739</v>
      </c>
      <c r="X167" s="18">
        <v>1</v>
      </c>
      <c r="Y167" s="19" t="s">
        <v>45</v>
      </c>
      <c r="Z167" s="14"/>
      <c r="AA167" s="14">
        <v>5</v>
      </c>
      <c r="AB167" s="14">
        <v>2019</v>
      </c>
      <c r="AC167" s="20"/>
      <c r="AD167" s="21"/>
      <c r="AE167" s="22" t="s">
        <v>46</v>
      </c>
      <c r="AF167" s="14"/>
    </row>
    <row r="168" spans="1:32" ht="78" customHeight="1" x14ac:dyDescent="0.25">
      <c r="A168" s="9">
        <v>3692</v>
      </c>
      <c r="B168" s="10">
        <v>13</v>
      </c>
      <c r="C168" s="10">
        <v>2019</v>
      </c>
      <c r="D168" s="59" t="s">
        <v>742</v>
      </c>
      <c r="E168" s="10" t="s">
        <v>34</v>
      </c>
      <c r="F168" s="10"/>
      <c r="G168" s="10"/>
      <c r="H168" s="10" t="s">
        <v>35</v>
      </c>
      <c r="I168" s="11" t="s">
        <v>36</v>
      </c>
      <c r="J168" s="12" t="s">
        <v>98</v>
      </c>
      <c r="K168" s="10" t="s">
        <v>743</v>
      </c>
      <c r="L168" s="10" t="s">
        <v>285</v>
      </c>
      <c r="M168" s="13" t="s">
        <v>729</v>
      </c>
      <c r="N168" s="13" t="s">
        <v>274</v>
      </c>
      <c r="O168" s="14">
        <v>2019</v>
      </c>
      <c r="P168" s="14"/>
      <c r="Q168" s="14"/>
      <c r="R168" s="15" t="s">
        <v>42</v>
      </c>
      <c r="S168" s="25" t="s">
        <v>744</v>
      </c>
      <c r="T168" s="16">
        <v>43616</v>
      </c>
      <c r="U168" s="16">
        <v>43799</v>
      </c>
      <c r="V168" s="14"/>
      <c r="W168" s="10" t="s">
        <v>745</v>
      </c>
      <c r="X168" s="18">
        <v>1</v>
      </c>
      <c r="Y168" s="19" t="s">
        <v>45</v>
      </c>
      <c r="Z168" s="14"/>
      <c r="AA168" s="14">
        <v>6</v>
      </c>
      <c r="AB168" s="14">
        <v>2020</v>
      </c>
      <c r="AC168" s="20"/>
      <c r="AD168" s="21"/>
      <c r="AE168" s="22" t="s">
        <v>46</v>
      </c>
      <c r="AF168" s="14"/>
    </row>
    <row r="169" spans="1:32" ht="78" customHeight="1" x14ac:dyDescent="0.25">
      <c r="A169" s="9">
        <v>3693</v>
      </c>
      <c r="B169" s="10">
        <v>14</v>
      </c>
      <c r="C169" s="10">
        <v>2019</v>
      </c>
      <c r="D169" s="59" t="s">
        <v>746</v>
      </c>
      <c r="E169" s="10" t="s">
        <v>34</v>
      </c>
      <c r="F169" s="10"/>
      <c r="G169" s="10"/>
      <c r="H169" s="10" t="s">
        <v>35</v>
      </c>
      <c r="I169" s="11" t="s">
        <v>36</v>
      </c>
      <c r="J169" s="12" t="s">
        <v>98</v>
      </c>
      <c r="K169" s="10" t="s">
        <v>743</v>
      </c>
      <c r="L169" s="10" t="s">
        <v>285</v>
      </c>
      <c r="M169" s="13" t="s">
        <v>729</v>
      </c>
      <c r="N169" s="13" t="s">
        <v>274</v>
      </c>
      <c r="O169" s="14">
        <v>2019</v>
      </c>
      <c r="P169" s="14"/>
      <c r="Q169" s="14"/>
      <c r="R169" s="15" t="s">
        <v>358</v>
      </c>
      <c r="S169" s="25" t="s">
        <v>747</v>
      </c>
      <c r="T169" s="16">
        <v>43616</v>
      </c>
      <c r="U169" s="16">
        <v>43616</v>
      </c>
      <c r="V169" s="14"/>
      <c r="W169" s="10" t="s">
        <v>748</v>
      </c>
      <c r="X169" s="18">
        <v>1</v>
      </c>
      <c r="Y169" s="19" t="s">
        <v>45</v>
      </c>
      <c r="Z169" s="14"/>
      <c r="AA169" s="14" t="s">
        <v>412</v>
      </c>
      <c r="AB169" s="14">
        <v>2019</v>
      </c>
      <c r="AC169" s="20"/>
      <c r="AD169" s="21"/>
      <c r="AE169" s="22" t="s">
        <v>46</v>
      </c>
      <c r="AF169" s="14"/>
    </row>
    <row r="170" spans="1:32" ht="78" customHeight="1" x14ac:dyDescent="0.25">
      <c r="A170" s="9">
        <v>3694</v>
      </c>
      <c r="B170" s="10">
        <v>15</v>
      </c>
      <c r="C170" s="10">
        <v>2019</v>
      </c>
      <c r="D170" s="59" t="s">
        <v>749</v>
      </c>
      <c r="E170" s="10" t="s">
        <v>34</v>
      </c>
      <c r="F170" s="10"/>
      <c r="G170" s="10"/>
      <c r="H170" s="10" t="s">
        <v>35</v>
      </c>
      <c r="I170" s="11" t="s">
        <v>36</v>
      </c>
      <c r="J170" s="12" t="s">
        <v>98</v>
      </c>
      <c r="K170" s="10" t="s">
        <v>743</v>
      </c>
      <c r="L170" s="10" t="s">
        <v>285</v>
      </c>
      <c r="M170" s="13" t="s">
        <v>729</v>
      </c>
      <c r="N170" s="13" t="s">
        <v>274</v>
      </c>
      <c r="O170" s="14">
        <v>2019</v>
      </c>
      <c r="P170" s="14"/>
      <c r="Q170" s="14"/>
      <c r="R170" s="15" t="s">
        <v>358</v>
      </c>
      <c r="S170" s="25" t="s">
        <v>750</v>
      </c>
      <c r="T170" s="16">
        <v>43616</v>
      </c>
      <c r="U170" s="16">
        <v>43617</v>
      </c>
      <c r="V170" s="14"/>
      <c r="W170" s="10" t="s">
        <v>751</v>
      </c>
      <c r="X170" s="18">
        <v>1</v>
      </c>
      <c r="Y170" s="19" t="s">
        <v>45</v>
      </c>
      <c r="Z170" s="14"/>
      <c r="AA170" s="14">
        <v>5</v>
      </c>
      <c r="AB170" s="14">
        <v>2019</v>
      </c>
      <c r="AC170" s="20"/>
      <c r="AD170" s="21"/>
      <c r="AE170" s="22" t="s">
        <v>46</v>
      </c>
      <c r="AF170" s="14"/>
    </row>
    <row r="171" spans="1:32" ht="78" customHeight="1" x14ac:dyDescent="0.25">
      <c r="A171" s="9">
        <v>3695</v>
      </c>
      <c r="B171" s="10">
        <v>16</v>
      </c>
      <c r="C171" s="10">
        <v>2019</v>
      </c>
      <c r="D171" s="59" t="s">
        <v>752</v>
      </c>
      <c r="E171" s="10" t="s">
        <v>34</v>
      </c>
      <c r="F171" s="10"/>
      <c r="G171" s="10"/>
      <c r="H171" s="10" t="s">
        <v>35</v>
      </c>
      <c r="I171" s="11" t="s">
        <v>36</v>
      </c>
      <c r="J171" s="12" t="s">
        <v>98</v>
      </c>
      <c r="K171" s="10" t="s">
        <v>743</v>
      </c>
      <c r="L171" s="10" t="s">
        <v>285</v>
      </c>
      <c r="M171" s="13" t="s">
        <v>729</v>
      </c>
      <c r="N171" s="13" t="s">
        <v>274</v>
      </c>
      <c r="O171" s="14">
        <v>2019</v>
      </c>
      <c r="P171" s="14"/>
      <c r="Q171" s="14"/>
      <c r="R171" s="15" t="s">
        <v>436</v>
      </c>
      <c r="S171" s="25" t="s">
        <v>753</v>
      </c>
      <c r="T171" s="16">
        <v>43616</v>
      </c>
      <c r="U171" s="16">
        <v>43617</v>
      </c>
      <c r="V171" s="14"/>
      <c r="W171" s="10" t="s">
        <v>754</v>
      </c>
      <c r="X171" s="18">
        <v>1</v>
      </c>
      <c r="Y171" s="19" t="s">
        <v>45</v>
      </c>
      <c r="Z171" s="14"/>
      <c r="AA171" s="14">
        <v>5</v>
      </c>
      <c r="AB171" s="14">
        <v>2019</v>
      </c>
      <c r="AC171" s="20"/>
      <c r="AD171" s="21"/>
      <c r="AE171" s="22" t="s">
        <v>46</v>
      </c>
      <c r="AF171" s="14"/>
    </row>
    <row r="172" spans="1:32" ht="78" customHeight="1" x14ac:dyDescent="0.25">
      <c r="A172" s="9">
        <v>3696</v>
      </c>
      <c r="B172" s="10">
        <v>17</v>
      </c>
      <c r="C172" s="10">
        <v>2019</v>
      </c>
      <c r="D172" s="59" t="s">
        <v>755</v>
      </c>
      <c r="E172" s="10" t="s">
        <v>34</v>
      </c>
      <c r="F172" s="10"/>
      <c r="G172" s="10"/>
      <c r="H172" s="10" t="s">
        <v>48</v>
      </c>
      <c r="I172" s="11" t="s">
        <v>308</v>
      </c>
      <c r="J172" s="12" t="s">
        <v>133</v>
      </c>
      <c r="K172" s="10" t="s">
        <v>309</v>
      </c>
      <c r="L172" s="10" t="s">
        <v>279</v>
      </c>
      <c r="M172" s="13" t="s">
        <v>729</v>
      </c>
      <c r="N172" s="13" t="s">
        <v>274</v>
      </c>
      <c r="O172" s="14">
        <v>2019</v>
      </c>
      <c r="P172" s="14"/>
      <c r="Q172" s="14"/>
      <c r="R172" s="15" t="s">
        <v>42</v>
      </c>
      <c r="S172" s="25" t="s">
        <v>756</v>
      </c>
      <c r="T172" s="16">
        <v>43642</v>
      </c>
      <c r="U172" s="16">
        <v>43677</v>
      </c>
      <c r="V172" s="14"/>
      <c r="W172" s="10" t="s">
        <v>757</v>
      </c>
      <c r="X172" s="18">
        <v>1</v>
      </c>
      <c r="Y172" s="19" t="s">
        <v>45</v>
      </c>
      <c r="Z172" s="14"/>
      <c r="AA172" s="14">
        <v>5</v>
      </c>
      <c r="AB172" s="14">
        <v>2020</v>
      </c>
      <c r="AC172" s="20"/>
      <c r="AD172" s="21"/>
      <c r="AE172" s="22" t="s">
        <v>758</v>
      </c>
      <c r="AF172" s="14"/>
    </row>
    <row r="173" spans="1:32" ht="78" customHeight="1" x14ac:dyDescent="0.25">
      <c r="A173" s="9">
        <v>3697</v>
      </c>
      <c r="B173" s="10">
        <v>18</v>
      </c>
      <c r="C173" s="10">
        <v>2019</v>
      </c>
      <c r="D173" s="59" t="s">
        <v>759</v>
      </c>
      <c r="E173" s="10" t="s">
        <v>34</v>
      </c>
      <c r="F173" s="10"/>
      <c r="G173" s="10"/>
      <c r="H173" s="10" t="s">
        <v>85</v>
      </c>
      <c r="I173" s="11" t="s">
        <v>49</v>
      </c>
      <c r="J173" s="12" t="s">
        <v>50</v>
      </c>
      <c r="K173" s="10" t="s">
        <v>180</v>
      </c>
      <c r="L173" s="45" t="s">
        <v>760</v>
      </c>
      <c r="M173" s="13" t="s">
        <v>729</v>
      </c>
      <c r="N173" s="13" t="s">
        <v>274</v>
      </c>
      <c r="O173" s="14">
        <v>2019</v>
      </c>
      <c r="P173" s="14"/>
      <c r="Q173" s="14"/>
      <c r="R173" s="15" t="s">
        <v>358</v>
      </c>
      <c r="S173" s="25" t="s">
        <v>761</v>
      </c>
      <c r="T173" s="16" t="s">
        <v>762</v>
      </c>
      <c r="U173" s="16">
        <v>43708</v>
      </c>
      <c r="V173" s="14"/>
      <c r="W173" s="10" t="s">
        <v>763</v>
      </c>
      <c r="X173" s="18">
        <v>1</v>
      </c>
      <c r="Y173" s="19" t="s">
        <v>45</v>
      </c>
      <c r="Z173" s="14"/>
      <c r="AA173" s="14">
        <v>8</v>
      </c>
      <c r="AB173" s="14">
        <v>2019</v>
      </c>
      <c r="AC173" s="20"/>
      <c r="AD173" s="21"/>
      <c r="AE173" s="22" t="s">
        <v>758</v>
      </c>
      <c r="AF173" s="14"/>
    </row>
    <row r="174" spans="1:32" ht="235.5" customHeight="1" x14ac:dyDescent="0.25">
      <c r="A174" s="9">
        <v>3698</v>
      </c>
      <c r="B174" s="10">
        <v>19</v>
      </c>
      <c r="C174" s="10">
        <v>2019</v>
      </c>
      <c r="D174" s="59" t="s">
        <v>764</v>
      </c>
      <c r="E174" s="10" t="s">
        <v>34</v>
      </c>
      <c r="F174" s="10"/>
      <c r="G174" s="10"/>
      <c r="H174" s="10" t="s">
        <v>85</v>
      </c>
      <c r="I174" s="11" t="s">
        <v>49</v>
      </c>
      <c r="J174" s="12" t="s">
        <v>50</v>
      </c>
      <c r="K174" s="10" t="s">
        <v>180</v>
      </c>
      <c r="L174" s="45" t="s">
        <v>765</v>
      </c>
      <c r="M174" s="13" t="s">
        <v>729</v>
      </c>
      <c r="N174" s="13" t="s">
        <v>274</v>
      </c>
      <c r="O174" s="14">
        <v>2019</v>
      </c>
      <c r="P174" s="14"/>
      <c r="Q174" s="14"/>
      <c r="R174" s="15" t="s">
        <v>358</v>
      </c>
      <c r="S174" s="25" t="s">
        <v>766</v>
      </c>
      <c r="T174" s="16">
        <v>43688</v>
      </c>
      <c r="U174" s="16">
        <v>43921</v>
      </c>
      <c r="V174" s="14"/>
      <c r="W174" s="10" t="s">
        <v>767</v>
      </c>
      <c r="X174" s="18">
        <v>1</v>
      </c>
      <c r="Y174" s="19" t="s">
        <v>45</v>
      </c>
      <c r="Z174" s="14"/>
      <c r="AA174" s="14">
        <v>3</v>
      </c>
      <c r="AB174" s="14">
        <v>2020</v>
      </c>
      <c r="AC174" s="20"/>
      <c r="AD174" s="21"/>
      <c r="AE174" s="22" t="s">
        <v>758</v>
      </c>
      <c r="AF174" s="14"/>
    </row>
    <row r="175" spans="1:32" ht="78" customHeight="1" x14ac:dyDescent="0.25">
      <c r="A175" s="9">
        <v>3701</v>
      </c>
      <c r="B175" s="10">
        <v>22</v>
      </c>
      <c r="C175" s="10">
        <v>2019</v>
      </c>
      <c r="D175" s="59" t="s">
        <v>780</v>
      </c>
      <c r="E175" s="10" t="s">
        <v>34</v>
      </c>
      <c r="F175" s="10"/>
      <c r="G175" s="10"/>
      <c r="H175" s="10" t="s">
        <v>781</v>
      </c>
      <c r="I175" s="11" t="s">
        <v>36</v>
      </c>
      <c r="J175" s="12" t="s">
        <v>77</v>
      </c>
      <c r="K175" s="10" t="s">
        <v>782</v>
      </c>
      <c r="L175" s="10" t="s">
        <v>79</v>
      </c>
      <c r="M175" s="13" t="s">
        <v>771</v>
      </c>
      <c r="N175" s="13" t="s">
        <v>451</v>
      </c>
      <c r="O175" s="14">
        <v>2019</v>
      </c>
      <c r="P175" s="14"/>
      <c r="Q175" s="14"/>
      <c r="R175" s="15" t="s">
        <v>358</v>
      </c>
      <c r="S175" s="25" t="s">
        <v>783</v>
      </c>
      <c r="T175" s="16" t="s">
        <v>784</v>
      </c>
      <c r="U175" s="16">
        <v>44408</v>
      </c>
      <c r="V175" s="14"/>
      <c r="W175" s="10" t="s">
        <v>785</v>
      </c>
      <c r="X175" s="18">
        <v>1</v>
      </c>
      <c r="Y175" s="19" t="s">
        <v>45</v>
      </c>
      <c r="Z175" s="14"/>
      <c r="AA175" s="14">
        <v>4</v>
      </c>
      <c r="AB175" s="14">
        <v>2021</v>
      </c>
      <c r="AC175" s="20"/>
      <c r="AD175" s="21"/>
      <c r="AE175" s="22" t="s">
        <v>58</v>
      </c>
      <c r="AF175" s="14"/>
    </row>
    <row r="176" spans="1:32" ht="78" customHeight="1" x14ac:dyDescent="0.25">
      <c r="A176" s="9">
        <v>3702</v>
      </c>
      <c r="B176" s="10">
        <v>23</v>
      </c>
      <c r="C176" s="10">
        <v>2019</v>
      </c>
      <c r="D176" s="59" t="s">
        <v>786</v>
      </c>
      <c r="E176" s="10" t="s">
        <v>34</v>
      </c>
      <c r="F176" s="10"/>
      <c r="G176" s="10"/>
      <c r="H176" s="10" t="s">
        <v>781</v>
      </c>
      <c r="I176" s="11" t="s">
        <v>187</v>
      </c>
      <c r="J176" s="12" t="s">
        <v>188</v>
      </c>
      <c r="K176" s="10" t="s">
        <v>78</v>
      </c>
      <c r="L176" s="10" t="s">
        <v>79</v>
      </c>
      <c r="M176" s="13" t="s">
        <v>771</v>
      </c>
      <c r="N176" s="13" t="s">
        <v>451</v>
      </c>
      <c r="O176" s="14">
        <v>2019</v>
      </c>
      <c r="P176" s="14"/>
      <c r="Q176" s="14"/>
      <c r="R176" s="15" t="s">
        <v>358</v>
      </c>
      <c r="S176" s="25" t="s">
        <v>787</v>
      </c>
      <c r="T176" s="16">
        <v>43616</v>
      </c>
      <c r="U176" s="16">
        <v>43921</v>
      </c>
      <c r="V176" s="14"/>
      <c r="W176" s="10" t="s">
        <v>788</v>
      </c>
      <c r="X176" s="18">
        <v>1</v>
      </c>
      <c r="Y176" s="19" t="s">
        <v>45</v>
      </c>
      <c r="Z176" s="14"/>
      <c r="AA176" s="14">
        <v>6</v>
      </c>
      <c r="AB176" s="14">
        <v>2020</v>
      </c>
      <c r="AC176" s="20"/>
      <c r="AD176" s="21"/>
      <c r="AE176" s="22" t="s">
        <v>58</v>
      </c>
      <c r="AF176" s="14"/>
    </row>
    <row r="177" spans="1:32" ht="78" customHeight="1" x14ac:dyDescent="0.25">
      <c r="A177" s="9">
        <v>3703</v>
      </c>
      <c r="B177" s="10">
        <v>24</v>
      </c>
      <c r="C177" s="10">
        <v>2019</v>
      </c>
      <c r="D177" s="59" t="s">
        <v>789</v>
      </c>
      <c r="E177" s="10" t="s">
        <v>34</v>
      </c>
      <c r="F177" s="10"/>
      <c r="G177" s="10"/>
      <c r="H177" s="10" t="s">
        <v>35</v>
      </c>
      <c r="I177" s="11" t="s">
        <v>36</v>
      </c>
      <c r="J177" s="12" t="s">
        <v>98</v>
      </c>
      <c r="K177" s="10" t="s">
        <v>790</v>
      </c>
      <c r="L177" s="10" t="s">
        <v>285</v>
      </c>
      <c r="M177" s="13" t="s">
        <v>771</v>
      </c>
      <c r="N177" s="13" t="s">
        <v>451</v>
      </c>
      <c r="O177" s="14">
        <v>2019</v>
      </c>
      <c r="P177" s="14"/>
      <c r="Q177" s="14"/>
      <c r="R177" s="15" t="s">
        <v>42</v>
      </c>
      <c r="S177" s="25" t="s">
        <v>791</v>
      </c>
      <c r="T177" s="16">
        <v>43616</v>
      </c>
      <c r="U177" s="16">
        <v>43830</v>
      </c>
      <c r="V177" s="14"/>
      <c r="W177" s="10" t="s">
        <v>792</v>
      </c>
      <c r="X177" s="18">
        <v>1</v>
      </c>
      <c r="Y177" s="19" t="s">
        <v>45</v>
      </c>
      <c r="Z177" s="14"/>
      <c r="AA177" s="14">
        <v>12</v>
      </c>
      <c r="AB177" s="14">
        <v>2019</v>
      </c>
      <c r="AC177" s="20"/>
      <c r="AD177" s="21"/>
      <c r="AE177" s="22" t="s">
        <v>46</v>
      </c>
      <c r="AF177" s="14"/>
    </row>
    <row r="178" spans="1:32" ht="78" customHeight="1" x14ac:dyDescent="0.25">
      <c r="A178" s="9">
        <v>3704</v>
      </c>
      <c r="B178" s="10">
        <v>25</v>
      </c>
      <c r="C178" s="10">
        <v>2019</v>
      </c>
      <c r="D178" s="59" t="s">
        <v>793</v>
      </c>
      <c r="E178" s="10" t="s">
        <v>34</v>
      </c>
      <c r="F178" s="10"/>
      <c r="G178" s="10"/>
      <c r="H178" s="10" t="s">
        <v>85</v>
      </c>
      <c r="I178" s="11" t="s">
        <v>36</v>
      </c>
      <c r="J178" s="12" t="s">
        <v>98</v>
      </c>
      <c r="K178" s="10" t="s">
        <v>790</v>
      </c>
      <c r="L178" s="10" t="s">
        <v>285</v>
      </c>
      <c r="M178" s="13" t="s">
        <v>771</v>
      </c>
      <c r="N178" s="13" t="s">
        <v>451</v>
      </c>
      <c r="O178" s="14">
        <v>2019</v>
      </c>
      <c r="P178" s="14"/>
      <c r="Q178" s="14"/>
      <c r="R178" s="15" t="s">
        <v>42</v>
      </c>
      <c r="S178" s="25" t="s">
        <v>794</v>
      </c>
      <c r="T178" s="16">
        <v>43616</v>
      </c>
      <c r="U178" s="16">
        <v>43617</v>
      </c>
      <c r="V178" s="14"/>
      <c r="W178" s="10" t="s">
        <v>795</v>
      </c>
      <c r="X178" s="18">
        <v>1</v>
      </c>
      <c r="Y178" s="19" t="s">
        <v>45</v>
      </c>
      <c r="Z178" s="14"/>
      <c r="AA178" s="14">
        <v>5</v>
      </c>
      <c r="AB178" s="14">
        <v>2019</v>
      </c>
      <c r="AC178" s="20"/>
      <c r="AD178" s="21"/>
      <c r="AE178" s="22" t="s">
        <v>46</v>
      </c>
      <c r="AF178" s="14"/>
    </row>
    <row r="179" spans="1:32" ht="78" customHeight="1" x14ac:dyDescent="0.25">
      <c r="A179" s="44">
        <v>3705</v>
      </c>
      <c r="B179" s="45">
        <v>26</v>
      </c>
      <c r="C179" s="45">
        <v>2019</v>
      </c>
      <c r="D179" s="60" t="s">
        <v>796</v>
      </c>
      <c r="E179" s="10" t="s">
        <v>34</v>
      </c>
      <c r="F179" s="45"/>
      <c r="G179" s="45"/>
      <c r="H179" s="45" t="s">
        <v>186</v>
      </c>
      <c r="I179" s="61" t="s">
        <v>187</v>
      </c>
      <c r="J179" s="12" t="s">
        <v>188</v>
      </c>
      <c r="K179" s="10" t="s">
        <v>189</v>
      </c>
      <c r="L179" s="45" t="s">
        <v>279</v>
      </c>
      <c r="M179" s="62" t="s">
        <v>771</v>
      </c>
      <c r="N179" s="62" t="s">
        <v>451</v>
      </c>
      <c r="O179" s="63">
        <v>2019</v>
      </c>
      <c r="P179" s="63"/>
      <c r="Q179" s="63"/>
      <c r="R179" s="64" t="s">
        <v>358</v>
      </c>
      <c r="S179" s="65" t="s">
        <v>797</v>
      </c>
      <c r="T179" s="16" t="s">
        <v>798</v>
      </c>
      <c r="U179" s="16">
        <v>44439</v>
      </c>
      <c r="V179" s="63"/>
      <c r="W179" s="45" t="s">
        <v>799</v>
      </c>
      <c r="X179" s="66">
        <v>1</v>
      </c>
      <c r="Y179" s="19" t="s">
        <v>45</v>
      </c>
      <c r="Z179" s="63"/>
      <c r="AA179" s="63">
        <v>9</v>
      </c>
      <c r="AB179" s="63">
        <v>2021</v>
      </c>
      <c r="AC179" s="67"/>
      <c r="AD179" s="21"/>
      <c r="AE179" s="22" t="s">
        <v>58</v>
      </c>
      <c r="AF179" s="14"/>
    </row>
    <row r="180" spans="1:32" ht="189" x14ac:dyDescent="0.25">
      <c r="A180" s="44">
        <v>3706</v>
      </c>
      <c r="B180" s="45">
        <v>27</v>
      </c>
      <c r="C180" s="45">
        <v>2019</v>
      </c>
      <c r="D180" s="60" t="s">
        <v>800</v>
      </c>
      <c r="E180" s="10" t="s">
        <v>34</v>
      </c>
      <c r="F180" s="45"/>
      <c r="G180" s="45"/>
      <c r="H180" s="45" t="s">
        <v>186</v>
      </c>
      <c r="I180" s="61" t="s">
        <v>187</v>
      </c>
      <c r="J180" s="12" t="s">
        <v>188</v>
      </c>
      <c r="K180" s="10" t="s">
        <v>78</v>
      </c>
      <c r="L180" s="45" t="s">
        <v>123</v>
      </c>
      <c r="M180" s="62" t="s">
        <v>801</v>
      </c>
      <c r="N180" s="62" t="s">
        <v>802</v>
      </c>
      <c r="O180" s="63">
        <v>2019</v>
      </c>
      <c r="P180" s="63"/>
      <c r="Q180" s="63"/>
      <c r="R180" s="64" t="s">
        <v>358</v>
      </c>
      <c r="S180" s="65" t="s">
        <v>803</v>
      </c>
      <c r="T180" s="16">
        <v>43626</v>
      </c>
      <c r="U180" s="16">
        <v>43677</v>
      </c>
      <c r="V180" s="63"/>
      <c r="W180" s="45" t="s">
        <v>804</v>
      </c>
      <c r="X180" s="66">
        <v>1</v>
      </c>
      <c r="Y180" s="19" t="s">
        <v>45</v>
      </c>
      <c r="Z180" s="63"/>
      <c r="AA180" s="63">
        <v>9</v>
      </c>
      <c r="AB180" s="63">
        <v>2019</v>
      </c>
      <c r="AC180" s="68">
        <v>43609</v>
      </c>
      <c r="AD180" s="21">
        <f ca="1">IF(TABLA34[[#This Row],[Fecha radicación informe]]="","",TODAY()-TABLA34[[#This Row],[Fecha radicación informe]])</f>
        <v>1851</v>
      </c>
      <c r="AE180" s="22" t="s">
        <v>58</v>
      </c>
      <c r="AF180" s="14"/>
    </row>
    <row r="181" spans="1:32" ht="157.5" x14ac:dyDescent="0.25">
      <c r="A181" s="44">
        <v>3707</v>
      </c>
      <c r="B181" s="45">
        <v>28</v>
      </c>
      <c r="C181" s="45">
        <v>2019</v>
      </c>
      <c r="D181" s="60" t="s">
        <v>805</v>
      </c>
      <c r="E181" s="10" t="s">
        <v>34</v>
      </c>
      <c r="F181" s="45"/>
      <c r="G181" s="45"/>
      <c r="H181" s="45" t="s">
        <v>186</v>
      </c>
      <c r="I181" s="61" t="s">
        <v>187</v>
      </c>
      <c r="J181" s="12" t="s">
        <v>188</v>
      </c>
      <c r="K181" s="10" t="s">
        <v>78</v>
      </c>
      <c r="L181" s="45" t="s">
        <v>123</v>
      </c>
      <c r="M181" s="62" t="s">
        <v>801</v>
      </c>
      <c r="N181" s="62" t="s">
        <v>802</v>
      </c>
      <c r="O181" s="63">
        <v>2019</v>
      </c>
      <c r="P181" s="63"/>
      <c r="Q181" s="63"/>
      <c r="R181" s="64" t="s">
        <v>358</v>
      </c>
      <c r="S181" s="65" t="s">
        <v>806</v>
      </c>
      <c r="T181" s="16">
        <v>43626</v>
      </c>
      <c r="U181" s="16">
        <v>43677</v>
      </c>
      <c r="V181" s="63"/>
      <c r="W181" s="45" t="s">
        <v>807</v>
      </c>
      <c r="X181" s="66">
        <v>1</v>
      </c>
      <c r="Y181" s="19" t="s">
        <v>45</v>
      </c>
      <c r="Z181" s="63"/>
      <c r="AA181" s="63">
        <v>9</v>
      </c>
      <c r="AB181" s="63">
        <v>2019</v>
      </c>
      <c r="AC181" s="68">
        <v>43609</v>
      </c>
      <c r="AD181" s="21">
        <f ca="1">IF(TABLA34[[#This Row],[Fecha radicación informe]]="","",TODAY()-TABLA34[[#This Row],[Fecha radicación informe]])</f>
        <v>1851</v>
      </c>
      <c r="AE181" s="22" t="s">
        <v>58</v>
      </c>
      <c r="AF181" s="14"/>
    </row>
    <row r="182" spans="1:32" ht="173.25" x14ac:dyDescent="0.25">
      <c r="A182" s="44">
        <v>3708</v>
      </c>
      <c r="B182" s="45">
        <v>29</v>
      </c>
      <c r="C182" s="45">
        <v>2019</v>
      </c>
      <c r="D182" s="60" t="s">
        <v>808</v>
      </c>
      <c r="E182" s="10" t="s">
        <v>34</v>
      </c>
      <c r="F182" s="45"/>
      <c r="G182" s="45"/>
      <c r="H182" s="45" t="s">
        <v>186</v>
      </c>
      <c r="I182" s="61" t="s">
        <v>187</v>
      </c>
      <c r="J182" s="12" t="s">
        <v>188</v>
      </c>
      <c r="K182" s="10" t="s">
        <v>78</v>
      </c>
      <c r="L182" s="45" t="s">
        <v>123</v>
      </c>
      <c r="M182" s="62" t="s">
        <v>801</v>
      </c>
      <c r="N182" s="62" t="s">
        <v>802</v>
      </c>
      <c r="O182" s="63">
        <v>2019</v>
      </c>
      <c r="P182" s="63"/>
      <c r="Q182" s="63"/>
      <c r="R182" s="64" t="s">
        <v>358</v>
      </c>
      <c r="S182" s="65" t="s">
        <v>809</v>
      </c>
      <c r="T182" s="16">
        <v>43626</v>
      </c>
      <c r="U182" s="16">
        <v>43677</v>
      </c>
      <c r="V182" s="63"/>
      <c r="W182" s="45" t="s">
        <v>810</v>
      </c>
      <c r="X182" s="66">
        <v>1</v>
      </c>
      <c r="Y182" s="19" t="s">
        <v>45</v>
      </c>
      <c r="Z182" s="63"/>
      <c r="AA182" s="63">
        <v>7</v>
      </c>
      <c r="AB182" s="63">
        <v>2019</v>
      </c>
      <c r="AC182" s="68">
        <v>43609</v>
      </c>
      <c r="AD182" s="21">
        <f ca="1">IF(TABLA34[[#This Row],[Fecha radicación informe]]="","",TODAY()-TABLA34[[#This Row],[Fecha radicación informe]])</f>
        <v>1851</v>
      </c>
      <c r="AE182" s="22" t="s">
        <v>58</v>
      </c>
      <c r="AF182" s="14"/>
    </row>
    <row r="183" spans="1:32" ht="110.25" x14ac:dyDescent="0.25">
      <c r="A183" s="44">
        <v>3709</v>
      </c>
      <c r="B183" s="45">
        <v>30</v>
      </c>
      <c r="C183" s="45">
        <v>2019</v>
      </c>
      <c r="D183" s="60" t="s">
        <v>811</v>
      </c>
      <c r="E183" s="10" t="s">
        <v>34</v>
      </c>
      <c r="F183" s="45"/>
      <c r="G183" s="45"/>
      <c r="H183" s="45" t="s">
        <v>186</v>
      </c>
      <c r="I183" s="61" t="s">
        <v>187</v>
      </c>
      <c r="J183" s="12" t="s">
        <v>188</v>
      </c>
      <c r="K183" s="10" t="s">
        <v>78</v>
      </c>
      <c r="L183" s="45" t="s">
        <v>123</v>
      </c>
      <c r="M183" s="62" t="s">
        <v>801</v>
      </c>
      <c r="N183" s="62" t="s">
        <v>802</v>
      </c>
      <c r="O183" s="63">
        <v>2019</v>
      </c>
      <c r="P183" s="63"/>
      <c r="Q183" s="63"/>
      <c r="R183" s="64" t="s">
        <v>358</v>
      </c>
      <c r="S183" s="65" t="s">
        <v>812</v>
      </c>
      <c r="T183" s="16">
        <v>43626</v>
      </c>
      <c r="U183" s="16">
        <v>43677</v>
      </c>
      <c r="V183" s="63"/>
      <c r="W183" s="45" t="s">
        <v>813</v>
      </c>
      <c r="X183" s="66">
        <v>1</v>
      </c>
      <c r="Y183" s="19" t="s">
        <v>45</v>
      </c>
      <c r="Z183" s="63"/>
      <c r="AA183" s="63">
        <v>7</v>
      </c>
      <c r="AB183" s="63">
        <v>2019</v>
      </c>
      <c r="AC183" s="68">
        <v>43609</v>
      </c>
      <c r="AD183" s="21">
        <f ca="1">IF(TABLA34[[#This Row],[Fecha radicación informe]]="","",TODAY()-TABLA34[[#This Row],[Fecha radicación informe]])</f>
        <v>1851</v>
      </c>
      <c r="AE183" s="22" t="s">
        <v>58</v>
      </c>
      <c r="AF183" s="14"/>
    </row>
    <row r="184" spans="1:32" ht="346.5" x14ac:dyDescent="0.25">
      <c r="A184" s="44">
        <v>3710</v>
      </c>
      <c r="B184" s="45">
        <v>31</v>
      </c>
      <c r="C184" s="45">
        <v>2019</v>
      </c>
      <c r="D184" s="60" t="s">
        <v>814</v>
      </c>
      <c r="E184" s="10" t="s">
        <v>34</v>
      </c>
      <c r="F184" s="45"/>
      <c r="G184" s="45"/>
      <c r="H184" s="45" t="s">
        <v>301</v>
      </c>
      <c r="I184" s="61" t="s">
        <v>36</v>
      </c>
      <c r="J184" s="12" t="s">
        <v>37</v>
      </c>
      <c r="K184" s="45" t="s">
        <v>365</v>
      </c>
      <c r="L184" s="45" t="s">
        <v>112</v>
      </c>
      <c r="M184" s="62" t="s">
        <v>801</v>
      </c>
      <c r="N184" s="62" t="s">
        <v>802</v>
      </c>
      <c r="O184" s="63">
        <v>2019</v>
      </c>
      <c r="P184" s="63"/>
      <c r="Q184" s="63"/>
      <c r="R184" s="64" t="s">
        <v>42</v>
      </c>
      <c r="S184" s="65" t="s">
        <v>815</v>
      </c>
      <c r="T184" s="16" t="s">
        <v>816</v>
      </c>
      <c r="U184" s="16">
        <v>43726</v>
      </c>
      <c r="V184" s="63"/>
      <c r="W184" s="45" t="s">
        <v>817</v>
      </c>
      <c r="X184" s="66">
        <v>1</v>
      </c>
      <c r="Y184" s="69" t="s">
        <v>45</v>
      </c>
      <c r="Z184" s="63"/>
      <c r="AA184" s="63">
        <v>12</v>
      </c>
      <c r="AB184" s="63">
        <v>2019</v>
      </c>
      <c r="AC184" s="68">
        <v>43612</v>
      </c>
      <c r="AD184" s="21">
        <f ca="1">IF(TABLA34[[#This Row],[Fecha radicación informe]]="","",TODAY()-TABLA34[[#This Row],[Fecha radicación informe]])</f>
        <v>1848</v>
      </c>
      <c r="AE184" s="22" t="s">
        <v>46</v>
      </c>
      <c r="AF184" s="14"/>
    </row>
    <row r="185" spans="1:32" ht="330.75" x14ac:dyDescent="0.25">
      <c r="A185" s="44">
        <v>3711</v>
      </c>
      <c r="B185" s="45">
        <v>32</v>
      </c>
      <c r="C185" s="45">
        <v>2019</v>
      </c>
      <c r="D185" s="60" t="s">
        <v>818</v>
      </c>
      <c r="E185" s="10" t="s">
        <v>34</v>
      </c>
      <c r="F185" s="45"/>
      <c r="G185" s="45"/>
      <c r="H185" s="45" t="s">
        <v>301</v>
      </c>
      <c r="I185" s="61" t="s">
        <v>36</v>
      </c>
      <c r="J185" s="12" t="s">
        <v>37</v>
      </c>
      <c r="K185" s="45" t="s">
        <v>365</v>
      </c>
      <c r="L185" s="45" t="s">
        <v>112</v>
      </c>
      <c r="M185" s="62" t="s">
        <v>801</v>
      </c>
      <c r="N185" s="62" t="s">
        <v>802</v>
      </c>
      <c r="O185" s="63">
        <v>2019</v>
      </c>
      <c r="P185" s="63"/>
      <c r="Q185" s="63"/>
      <c r="R185" s="64" t="s">
        <v>42</v>
      </c>
      <c r="S185" s="65" t="s">
        <v>815</v>
      </c>
      <c r="T185" s="16" t="s">
        <v>816</v>
      </c>
      <c r="U185" s="16">
        <v>43726</v>
      </c>
      <c r="V185" s="63"/>
      <c r="W185" s="45" t="s">
        <v>819</v>
      </c>
      <c r="X185" s="66">
        <v>1</v>
      </c>
      <c r="Y185" s="69" t="s">
        <v>45</v>
      </c>
      <c r="Z185" s="63"/>
      <c r="AA185" s="63">
        <v>11</v>
      </c>
      <c r="AB185" s="63">
        <v>2019</v>
      </c>
      <c r="AC185" s="68">
        <v>43612</v>
      </c>
      <c r="AD185" s="21">
        <f ca="1">IF(TABLA34[[#This Row],[Fecha radicación informe]]="","",TODAY()-TABLA34[[#This Row],[Fecha radicación informe]])</f>
        <v>1848</v>
      </c>
      <c r="AE185" s="22" t="s">
        <v>46</v>
      </c>
      <c r="AF185" s="14"/>
    </row>
    <row r="186" spans="1:32" ht="409.5" x14ac:dyDescent="0.25">
      <c r="A186" s="44">
        <v>3712</v>
      </c>
      <c r="B186" s="45">
        <v>33</v>
      </c>
      <c r="C186" s="45">
        <v>2019</v>
      </c>
      <c r="D186" s="60" t="s">
        <v>820</v>
      </c>
      <c r="E186" s="10" t="s">
        <v>34</v>
      </c>
      <c r="F186" s="45"/>
      <c r="G186" s="45"/>
      <c r="H186" s="45" t="s">
        <v>35</v>
      </c>
      <c r="I186" s="61" t="s">
        <v>36</v>
      </c>
      <c r="J186" s="12" t="s">
        <v>37</v>
      </c>
      <c r="K186" s="45" t="s">
        <v>365</v>
      </c>
      <c r="L186" s="10" t="s">
        <v>39</v>
      </c>
      <c r="M186" s="62" t="s">
        <v>801</v>
      </c>
      <c r="N186" s="62" t="s">
        <v>802</v>
      </c>
      <c r="O186" s="63">
        <v>2019</v>
      </c>
      <c r="P186" s="63"/>
      <c r="Q186" s="63"/>
      <c r="R186" s="64" t="s">
        <v>42</v>
      </c>
      <c r="S186" s="65" t="s">
        <v>821</v>
      </c>
      <c r="T186" s="16">
        <v>43715</v>
      </c>
      <c r="U186" s="16">
        <v>43982</v>
      </c>
      <c r="V186" s="63"/>
      <c r="W186" s="45" t="s">
        <v>822</v>
      </c>
      <c r="X186" s="66">
        <v>1</v>
      </c>
      <c r="Y186" s="69" t="s">
        <v>45</v>
      </c>
      <c r="Z186" s="63"/>
      <c r="AA186" s="63">
        <v>7</v>
      </c>
      <c r="AB186" s="63">
        <v>2020</v>
      </c>
      <c r="AC186" s="68">
        <v>43612</v>
      </c>
      <c r="AD186" s="21">
        <f ca="1">IF(TABLA34[[#This Row],[Fecha radicación informe]]="","",TODAY()-TABLA34[[#This Row],[Fecha radicación informe]])</f>
        <v>1848</v>
      </c>
      <c r="AE186" s="22" t="s">
        <v>46</v>
      </c>
      <c r="AF186" s="14"/>
    </row>
    <row r="187" spans="1:32" ht="409.5" x14ac:dyDescent="0.25">
      <c r="A187" s="44">
        <v>3713</v>
      </c>
      <c r="B187" s="45">
        <v>34</v>
      </c>
      <c r="C187" s="45">
        <v>2019</v>
      </c>
      <c r="D187" s="60" t="s">
        <v>823</v>
      </c>
      <c r="E187" s="10" t="s">
        <v>34</v>
      </c>
      <c r="F187" s="45"/>
      <c r="G187" s="45"/>
      <c r="H187" s="45" t="s">
        <v>35</v>
      </c>
      <c r="I187" s="61" t="s">
        <v>36</v>
      </c>
      <c r="J187" s="12" t="s">
        <v>37</v>
      </c>
      <c r="K187" s="45" t="s">
        <v>365</v>
      </c>
      <c r="L187" s="10" t="s">
        <v>39</v>
      </c>
      <c r="M187" s="62" t="s">
        <v>801</v>
      </c>
      <c r="N187" s="62" t="s">
        <v>802</v>
      </c>
      <c r="O187" s="63">
        <v>2019</v>
      </c>
      <c r="P187" s="63"/>
      <c r="Q187" s="63"/>
      <c r="R187" s="64" t="s">
        <v>42</v>
      </c>
      <c r="S187" s="65" t="s">
        <v>824</v>
      </c>
      <c r="T187" s="16">
        <v>43715</v>
      </c>
      <c r="U187" s="16">
        <v>44286</v>
      </c>
      <c r="V187" s="63"/>
      <c r="W187" s="45" t="s">
        <v>825</v>
      </c>
      <c r="X187" s="66">
        <v>1</v>
      </c>
      <c r="Y187" s="69" t="s">
        <v>45</v>
      </c>
      <c r="Z187" s="63"/>
      <c r="AA187" s="63">
        <v>3</v>
      </c>
      <c r="AB187" s="63">
        <v>2021</v>
      </c>
      <c r="AC187" s="68">
        <v>43612</v>
      </c>
      <c r="AD187" s="21">
        <f ca="1">IF(TABLA34[[#This Row],[Fecha radicación informe]]="","",TODAY()-TABLA34[[#This Row],[Fecha radicación informe]])</f>
        <v>1848</v>
      </c>
      <c r="AE187" s="22" t="s">
        <v>46</v>
      </c>
      <c r="AF187" s="14"/>
    </row>
    <row r="188" spans="1:32" ht="409.5" x14ac:dyDescent="0.25">
      <c r="A188" s="44">
        <v>3714</v>
      </c>
      <c r="B188" s="45">
        <v>35</v>
      </c>
      <c r="C188" s="45">
        <v>2019</v>
      </c>
      <c r="D188" s="60" t="s">
        <v>826</v>
      </c>
      <c r="E188" s="10" t="s">
        <v>34</v>
      </c>
      <c r="F188" s="45"/>
      <c r="G188" s="45"/>
      <c r="H188" s="45" t="s">
        <v>35</v>
      </c>
      <c r="I188" s="61" t="s">
        <v>36</v>
      </c>
      <c r="J188" s="12" t="s">
        <v>37</v>
      </c>
      <c r="K188" s="45" t="s">
        <v>365</v>
      </c>
      <c r="L188" s="10" t="s">
        <v>39</v>
      </c>
      <c r="M188" s="62" t="s">
        <v>801</v>
      </c>
      <c r="N188" s="62" t="s">
        <v>802</v>
      </c>
      <c r="O188" s="63">
        <v>2019</v>
      </c>
      <c r="P188" s="63"/>
      <c r="Q188" s="63"/>
      <c r="R188" s="64" t="s">
        <v>42</v>
      </c>
      <c r="S188" s="65" t="s">
        <v>827</v>
      </c>
      <c r="T188" s="16">
        <v>43715</v>
      </c>
      <c r="U188" s="16">
        <v>44165</v>
      </c>
      <c r="V188" s="63"/>
      <c r="W188" s="45" t="s">
        <v>828</v>
      </c>
      <c r="X188" s="66">
        <v>1</v>
      </c>
      <c r="Y188" s="69" t="s">
        <v>45</v>
      </c>
      <c r="Z188" s="63"/>
      <c r="AA188" s="63">
        <v>12</v>
      </c>
      <c r="AB188" s="63">
        <v>2020</v>
      </c>
      <c r="AC188" s="68">
        <v>43612</v>
      </c>
      <c r="AD188" s="21">
        <f ca="1">IF(TABLA34[[#This Row],[Fecha radicación informe]]="","",TODAY()-TABLA34[[#This Row],[Fecha radicación informe]])</f>
        <v>1848</v>
      </c>
      <c r="AE188" s="22" t="s">
        <v>46</v>
      </c>
      <c r="AF188" s="14"/>
    </row>
    <row r="189" spans="1:32" ht="409.5" x14ac:dyDescent="0.25">
      <c r="A189" s="44">
        <v>3715</v>
      </c>
      <c r="B189" s="45">
        <v>36</v>
      </c>
      <c r="C189" s="45">
        <v>2019</v>
      </c>
      <c r="D189" s="60" t="s">
        <v>829</v>
      </c>
      <c r="E189" s="10" t="s">
        <v>34</v>
      </c>
      <c r="F189" s="45"/>
      <c r="G189" s="45"/>
      <c r="H189" s="45" t="s">
        <v>35</v>
      </c>
      <c r="I189" s="61" t="s">
        <v>36</v>
      </c>
      <c r="J189" s="12" t="s">
        <v>37</v>
      </c>
      <c r="K189" s="45" t="s">
        <v>830</v>
      </c>
      <c r="L189" s="45" t="s">
        <v>100</v>
      </c>
      <c r="M189" s="62" t="s">
        <v>801</v>
      </c>
      <c r="N189" s="62" t="s">
        <v>802</v>
      </c>
      <c r="O189" s="63">
        <v>2019</v>
      </c>
      <c r="P189" s="63"/>
      <c r="Q189" s="63"/>
      <c r="R189" s="64" t="s">
        <v>42</v>
      </c>
      <c r="S189" s="65" t="s">
        <v>831</v>
      </c>
      <c r="T189" s="16">
        <v>43647</v>
      </c>
      <c r="U189" s="16" t="s">
        <v>105</v>
      </c>
      <c r="V189" s="63"/>
      <c r="W189" s="45" t="s">
        <v>832</v>
      </c>
      <c r="X189" s="66">
        <v>1</v>
      </c>
      <c r="Y189" s="69" t="s">
        <v>45</v>
      </c>
      <c r="Z189" s="63"/>
      <c r="AA189" s="63">
        <v>1</v>
      </c>
      <c r="AB189" s="63">
        <v>2022</v>
      </c>
      <c r="AC189" s="68">
        <v>43615</v>
      </c>
      <c r="AD189" s="21">
        <f ca="1">IF(TABLA34[[#This Row],[Fecha radicación informe]]="","",TODAY()-TABLA34[[#This Row],[Fecha radicación informe]])</f>
        <v>1845</v>
      </c>
      <c r="AE189" s="22" t="s">
        <v>46</v>
      </c>
      <c r="AF189" s="14"/>
    </row>
    <row r="190" spans="1:32" ht="346.5" x14ac:dyDescent="0.25">
      <c r="A190" s="44">
        <v>3716</v>
      </c>
      <c r="B190" s="45">
        <v>37</v>
      </c>
      <c r="C190" s="45">
        <v>2019</v>
      </c>
      <c r="D190" s="60" t="s">
        <v>833</v>
      </c>
      <c r="E190" s="10" t="s">
        <v>34</v>
      </c>
      <c r="F190" s="45"/>
      <c r="G190" s="45"/>
      <c r="H190" s="45" t="s">
        <v>35</v>
      </c>
      <c r="I190" s="61" t="s">
        <v>36</v>
      </c>
      <c r="J190" s="12" t="s">
        <v>37</v>
      </c>
      <c r="K190" s="45" t="s">
        <v>830</v>
      </c>
      <c r="L190" s="45" t="s">
        <v>100</v>
      </c>
      <c r="M190" s="62" t="s">
        <v>801</v>
      </c>
      <c r="N190" s="62" t="s">
        <v>802</v>
      </c>
      <c r="O190" s="63">
        <v>2019</v>
      </c>
      <c r="P190" s="63"/>
      <c r="Q190" s="63"/>
      <c r="R190" s="64" t="s">
        <v>42</v>
      </c>
      <c r="S190" s="65" t="s">
        <v>834</v>
      </c>
      <c r="T190" s="16">
        <v>43647</v>
      </c>
      <c r="U190" s="16">
        <v>43830</v>
      </c>
      <c r="V190" s="63"/>
      <c r="W190" s="45" t="s">
        <v>835</v>
      </c>
      <c r="X190" s="66">
        <v>1</v>
      </c>
      <c r="Y190" s="69" t="s">
        <v>45</v>
      </c>
      <c r="Z190" s="63"/>
      <c r="AA190" s="63">
        <v>12</v>
      </c>
      <c r="AB190" s="63">
        <v>2019</v>
      </c>
      <c r="AC190" s="68">
        <v>43615</v>
      </c>
      <c r="AD190" s="21">
        <f ca="1">IF(TABLA34[[#This Row],[Fecha radicación informe]]="","",TODAY()-TABLA34[[#This Row],[Fecha radicación informe]])</f>
        <v>1845</v>
      </c>
      <c r="AE190" s="22" t="s">
        <v>46</v>
      </c>
      <c r="AF190" s="14"/>
    </row>
    <row r="191" spans="1:32" ht="409.5" x14ac:dyDescent="0.25">
      <c r="A191" s="44">
        <v>3717</v>
      </c>
      <c r="B191" s="45">
        <v>38</v>
      </c>
      <c r="C191" s="45">
        <v>2019</v>
      </c>
      <c r="D191" s="60" t="s">
        <v>836</v>
      </c>
      <c r="E191" s="10" t="s">
        <v>34</v>
      </c>
      <c r="F191" s="45"/>
      <c r="G191" s="45"/>
      <c r="H191" s="45" t="s">
        <v>35</v>
      </c>
      <c r="I191" s="61" t="s">
        <v>36</v>
      </c>
      <c r="J191" s="12" t="s">
        <v>37</v>
      </c>
      <c r="K191" s="45" t="s">
        <v>830</v>
      </c>
      <c r="L191" s="45" t="s">
        <v>100</v>
      </c>
      <c r="M191" s="62" t="s">
        <v>801</v>
      </c>
      <c r="N191" s="62" t="s">
        <v>802</v>
      </c>
      <c r="O191" s="63">
        <v>2019</v>
      </c>
      <c r="P191" s="63"/>
      <c r="Q191" s="63"/>
      <c r="R191" s="64" t="s">
        <v>42</v>
      </c>
      <c r="S191" s="65" t="s">
        <v>837</v>
      </c>
      <c r="T191" s="16">
        <v>43647</v>
      </c>
      <c r="U191" s="16">
        <v>44286</v>
      </c>
      <c r="V191" s="63"/>
      <c r="W191" s="45" t="s">
        <v>838</v>
      </c>
      <c r="X191" s="66">
        <v>1</v>
      </c>
      <c r="Y191" s="69" t="s">
        <v>45</v>
      </c>
      <c r="Z191" s="63"/>
      <c r="AA191" s="63">
        <v>1</v>
      </c>
      <c r="AB191" s="63">
        <v>2021</v>
      </c>
      <c r="AC191" s="68">
        <v>43615</v>
      </c>
      <c r="AD191" s="21">
        <f ca="1">IF(TABLA34[[#This Row],[Fecha radicación informe]]="","",TODAY()-TABLA34[[#This Row],[Fecha radicación informe]])</f>
        <v>1845</v>
      </c>
      <c r="AE191" s="22" t="s">
        <v>46</v>
      </c>
      <c r="AF191" s="14"/>
    </row>
    <row r="192" spans="1:32" ht="409.5" x14ac:dyDescent="0.25">
      <c r="A192" s="44">
        <v>3718</v>
      </c>
      <c r="B192" s="45">
        <v>39</v>
      </c>
      <c r="C192" s="45">
        <v>2019</v>
      </c>
      <c r="D192" s="60" t="s">
        <v>839</v>
      </c>
      <c r="E192" s="10" t="s">
        <v>34</v>
      </c>
      <c r="F192" s="45"/>
      <c r="G192" s="45"/>
      <c r="H192" s="45" t="s">
        <v>35</v>
      </c>
      <c r="I192" s="61" t="s">
        <v>36</v>
      </c>
      <c r="J192" s="12" t="s">
        <v>37</v>
      </c>
      <c r="K192" s="45" t="s">
        <v>830</v>
      </c>
      <c r="L192" s="45" t="s">
        <v>100</v>
      </c>
      <c r="M192" s="62" t="s">
        <v>801</v>
      </c>
      <c r="N192" s="62" t="s">
        <v>802</v>
      </c>
      <c r="O192" s="63">
        <v>2019</v>
      </c>
      <c r="P192" s="63"/>
      <c r="Q192" s="63"/>
      <c r="R192" s="64" t="s">
        <v>358</v>
      </c>
      <c r="S192" s="65" t="s">
        <v>840</v>
      </c>
      <c r="T192" s="16">
        <v>43647</v>
      </c>
      <c r="U192" s="16">
        <v>44012</v>
      </c>
      <c r="V192" s="63"/>
      <c r="W192" s="45" t="s">
        <v>841</v>
      </c>
      <c r="X192" s="66">
        <v>1</v>
      </c>
      <c r="Y192" s="69" t="s">
        <v>45</v>
      </c>
      <c r="Z192" s="63"/>
      <c r="AA192" s="63">
        <v>6</v>
      </c>
      <c r="AB192" s="63">
        <v>2020</v>
      </c>
      <c r="AC192" s="68">
        <v>43615</v>
      </c>
      <c r="AD192" s="21">
        <f ca="1">IF(TABLA34[[#This Row],[Fecha radicación informe]]="","",TODAY()-TABLA34[[#This Row],[Fecha radicación informe]])</f>
        <v>1845</v>
      </c>
      <c r="AE192" s="22" t="s">
        <v>46</v>
      </c>
      <c r="AF192" s="14"/>
    </row>
    <row r="193" spans="1:32" ht="315" x14ac:dyDescent="0.25">
      <c r="A193" s="44">
        <v>3719</v>
      </c>
      <c r="B193" s="45">
        <v>40</v>
      </c>
      <c r="C193" s="45">
        <v>2019</v>
      </c>
      <c r="D193" s="60" t="s">
        <v>842</v>
      </c>
      <c r="E193" s="10" t="s">
        <v>34</v>
      </c>
      <c r="F193" s="45"/>
      <c r="G193" s="45"/>
      <c r="H193" s="45" t="s">
        <v>48</v>
      </c>
      <c r="I193" s="61" t="s">
        <v>36</v>
      </c>
      <c r="J193" s="70" t="s">
        <v>98</v>
      </c>
      <c r="K193" s="45" t="s">
        <v>843</v>
      </c>
      <c r="L193" s="45" t="s">
        <v>285</v>
      </c>
      <c r="M193" s="62" t="s">
        <v>801</v>
      </c>
      <c r="N193" s="62" t="s">
        <v>802</v>
      </c>
      <c r="O193" s="63">
        <v>2019</v>
      </c>
      <c r="P193" s="63"/>
      <c r="Q193" s="63"/>
      <c r="R193" s="64" t="s">
        <v>42</v>
      </c>
      <c r="S193" s="65" t="s">
        <v>844</v>
      </c>
      <c r="T193" s="16">
        <v>43685</v>
      </c>
      <c r="U193" s="16">
        <v>43738</v>
      </c>
      <c r="V193" s="63"/>
      <c r="W193" s="45" t="s">
        <v>845</v>
      </c>
      <c r="X193" s="66">
        <v>1</v>
      </c>
      <c r="Y193" s="69" t="s">
        <v>45</v>
      </c>
      <c r="Z193" s="63"/>
      <c r="AA193" s="63">
        <v>11</v>
      </c>
      <c r="AB193" s="63">
        <v>2019</v>
      </c>
      <c r="AC193" s="68">
        <v>43616</v>
      </c>
      <c r="AD193" s="21">
        <f ca="1">IF(TABLA34[[#This Row],[Fecha radicación informe]]=0,0,TODAY()-TABLA34[[#This Row],[Fecha radicación informe]])</f>
        <v>1844</v>
      </c>
      <c r="AE193" s="22" t="s">
        <v>46</v>
      </c>
      <c r="AF193" s="14"/>
    </row>
    <row r="194" spans="1:32" ht="409.5" x14ac:dyDescent="0.25">
      <c r="A194" s="44">
        <v>3720</v>
      </c>
      <c r="B194" s="45">
        <v>41</v>
      </c>
      <c r="C194" s="45">
        <v>2019</v>
      </c>
      <c r="D194" s="60" t="s">
        <v>846</v>
      </c>
      <c r="E194" s="10" t="s">
        <v>34</v>
      </c>
      <c r="F194" s="45"/>
      <c r="G194" s="45"/>
      <c r="H194" s="45" t="s">
        <v>48</v>
      </c>
      <c r="I194" s="61" t="s">
        <v>49</v>
      </c>
      <c r="J194" s="70" t="s">
        <v>50</v>
      </c>
      <c r="K194" s="45" t="s">
        <v>847</v>
      </c>
      <c r="L194" s="45" t="s">
        <v>760</v>
      </c>
      <c r="M194" s="62" t="s">
        <v>801</v>
      </c>
      <c r="N194" s="62" t="s">
        <v>802</v>
      </c>
      <c r="O194" s="63">
        <v>2019</v>
      </c>
      <c r="P194" s="63"/>
      <c r="Q194" s="63"/>
      <c r="R194" s="64" t="s">
        <v>358</v>
      </c>
      <c r="S194" s="65" t="s">
        <v>848</v>
      </c>
      <c r="T194" s="16" t="s">
        <v>816</v>
      </c>
      <c r="U194" s="16">
        <v>43677</v>
      </c>
      <c r="V194" s="63"/>
      <c r="W194" s="45" t="s">
        <v>849</v>
      </c>
      <c r="X194" s="66">
        <v>1</v>
      </c>
      <c r="Y194" s="69" t="s">
        <v>45</v>
      </c>
      <c r="Z194" s="63"/>
      <c r="AA194" s="63">
        <v>8</v>
      </c>
      <c r="AB194" s="63">
        <v>2019</v>
      </c>
      <c r="AC194" s="68">
        <v>43620</v>
      </c>
      <c r="AD194" s="71">
        <f ca="1">TODAY()-TABLA34[[#This Row],[Fecha radicación informe]]</f>
        <v>1840</v>
      </c>
      <c r="AE194" s="22" t="s">
        <v>58</v>
      </c>
      <c r="AF194" s="14"/>
    </row>
    <row r="195" spans="1:32" ht="140.25" customHeight="1" x14ac:dyDescent="0.25">
      <c r="A195" s="44">
        <v>3721</v>
      </c>
      <c r="B195" s="45">
        <v>42</v>
      </c>
      <c r="C195" s="45">
        <v>2019</v>
      </c>
      <c r="D195" s="60" t="s">
        <v>850</v>
      </c>
      <c r="E195" s="10" t="s">
        <v>34</v>
      </c>
      <c r="F195" s="45"/>
      <c r="G195" s="45"/>
      <c r="H195" s="45" t="s">
        <v>48</v>
      </c>
      <c r="I195" s="61" t="s">
        <v>49</v>
      </c>
      <c r="J195" s="70" t="s">
        <v>50</v>
      </c>
      <c r="K195" s="45" t="s">
        <v>847</v>
      </c>
      <c r="L195" s="45" t="s">
        <v>760</v>
      </c>
      <c r="M195" s="62" t="s">
        <v>851</v>
      </c>
      <c r="N195" s="62" t="s">
        <v>852</v>
      </c>
      <c r="O195" s="63">
        <v>2019</v>
      </c>
      <c r="P195" s="63"/>
      <c r="Q195" s="63"/>
      <c r="R195" s="64"/>
      <c r="S195" s="65"/>
      <c r="T195" s="16"/>
      <c r="U195" s="16">
        <v>43677</v>
      </c>
      <c r="V195" s="63"/>
      <c r="W195" s="63" t="s">
        <v>853</v>
      </c>
      <c r="X195" s="66">
        <v>1</v>
      </c>
      <c r="Y195" s="69" t="s">
        <v>45</v>
      </c>
      <c r="Z195" s="63"/>
      <c r="AA195" s="63">
        <v>7</v>
      </c>
      <c r="AB195" s="63">
        <v>2019</v>
      </c>
      <c r="AC195" s="68">
        <v>43620</v>
      </c>
      <c r="AD195" s="71">
        <f ca="1">TODAY()-TABLA34[[#This Row],[Fecha radicación informe]]</f>
        <v>1840</v>
      </c>
      <c r="AE195" s="22" t="s">
        <v>58</v>
      </c>
      <c r="AF195" s="14"/>
    </row>
    <row r="196" spans="1:32" ht="409.5" x14ac:dyDescent="0.25">
      <c r="A196" s="44">
        <v>3722</v>
      </c>
      <c r="B196" s="45">
        <v>43</v>
      </c>
      <c r="C196" s="45">
        <v>2019</v>
      </c>
      <c r="D196" s="60" t="s">
        <v>854</v>
      </c>
      <c r="E196" s="10" t="s">
        <v>34</v>
      </c>
      <c r="F196" s="45"/>
      <c r="G196" s="45"/>
      <c r="H196" s="45" t="s">
        <v>35</v>
      </c>
      <c r="I196" s="61" t="s">
        <v>36</v>
      </c>
      <c r="J196" s="12" t="s">
        <v>37</v>
      </c>
      <c r="K196" s="45" t="s">
        <v>395</v>
      </c>
      <c r="L196" s="45" t="s">
        <v>100</v>
      </c>
      <c r="M196" s="62" t="s">
        <v>851</v>
      </c>
      <c r="N196" s="62" t="s">
        <v>852</v>
      </c>
      <c r="O196" s="63">
        <v>2019</v>
      </c>
      <c r="P196" s="63"/>
      <c r="Q196" s="63"/>
      <c r="R196" s="64" t="s">
        <v>42</v>
      </c>
      <c r="S196" s="65" t="s">
        <v>855</v>
      </c>
      <c r="T196" s="16">
        <v>43654</v>
      </c>
      <c r="U196" s="16">
        <v>44135</v>
      </c>
      <c r="V196" s="63"/>
      <c r="W196" s="45" t="s">
        <v>856</v>
      </c>
      <c r="X196" s="66">
        <v>1</v>
      </c>
      <c r="Y196" s="69" t="s">
        <v>45</v>
      </c>
      <c r="Z196" s="63"/>
      <c r="AA196" s="63">
        <v>7</v>
      </c>
      <c r="AB196" s="63">
        <v>2020</v>
      </c>
      <c r="AC196" s="68">
        <v>43648</v>
      </c>
      <c r="AD196" s="72">
        <f ca="1">TODAY()-TABLA34[[#This Row],[Fecha radicación informe]]</f>
        <v>1812</v>
      </c>
      <c r="AE196" s="22" t="s">
        <v>46</v>
      </c>
      <c r="AF196" s="14"/>
    </row>
    <row r="197" spans="1:32" ht="173.25" x14ac:dyDescent="0.25">
      <c r="A197" s="44">
        <v>3723</v>
      </c>
      <c r="B197" s="45">
        <v>44</v>
      </c>
      <c r="C197" s="45">
        <v>2019</v>
      </c>
      <c r="D197" s="60" t="s">
        <v>857</v>
      </c>
      <c r="E197" s="10" t="s">
        <v>34</v>
      </c>
      <c r="F197" s="45"/>
      <c r="G197" s="45"/>
      <c r="H197" s="45" t="s">
        <v>85</v>
      </c>
      <c r="I197" s="61" t="s">
        <v>36</v>
      </c>
      <c r="J197" s="12" t="s">
        <v>37</v>
      </c>
      <c r="K197" s="45" t="s">
        <v>395</v>
      </c>
      <c r="L197" s="45" t="s">
        <v>100</v>
      </c>
      <c r="M197" s="62" t="s">
        <v>851</v>
      </c>
      <c r="N197" s="62" t="s">
        <v>852</v>
      </c>
      <c r="O197" s="63">
        <v>2019</v>
      </c>
      <c r="P197" s="63"/>
      <c r="Q197" s="63"/>
      <c r="R197" s="64" t="s">
        <v>42</v>
      </c>
      <c r="S197" s="65" t="s">
        <v>858</v>
      </c>
      <c r="T197" s="16">
        <v>43654</v>
      </c>
      <c r="U197" s="16">
        <v>43677</v>
      </c>
      <c r="V197" s="63"/>
      <c r="W197" s="45" t="s">
        <v>859</v>
      </c>
      <c r="X197" s="66">
        <v>1</v>
      </c>
      <c r="Y197" s="69" t="s">
        <v>45</v>
      </c>
      <c r="Z197" s="63"/>
      <c r="AA197" s="63">
        <v>7</v>
      </c>
      <c r="AB197" s="63">
        <v>2019</v>
      </c>
      <c r="AC197" s="68">
        <v>43648</v>
      </c>
      <c r="AD197" s="72">
        <f ca="1">TODAY()-TABLA34[[#This Row],[Fecha radicación informe]]</f>
        <v>1812</v>
      </c>
      <c r="AE197" s="22" t="s">
        <v>46</v>
      </c>
      <c r="AF197" s="14"/>
    </row>
    <row r="198" spans="1:32" ht="409.5" x14ac:dyDescent="0.25">
      <c r="A198" s="44">
        <v>3724</v>
      </c>
      <c r="B198" s="45">
        <v>45</v>
      </c>
      <c r="C198" s="45">
        <v>2019</v>
      </c>
      <c r="D198" s="60" t="s">
        <v>860</v>
      </c>
      <c r="E198" s="10" t="s">
        <v>34</v>
      </c>
      <c r="F198" s="45"/>
      <c r="G198" s="45"/>
      <c r="H198" s="45" t="s">
        <v>85</v>
      </c>
      <c r="I198" s="61" t="s">
        <v>49</v>
      </c>
      <c r="J198" s="70" t="s">
        <v>50</v>
      </c>
      <c r="K198" s="45" t="s">
        <v>395</v>
      </c>
      <c r="L198" s="45" t="s">
        <v>100</v>
      </c>
      <c r="M198" s="62" t="s">
        <v>851</v>
      </c>
      <c r="N198" s="62" t="s">
        <v>852</v>
      </c>
      <c r="O198" s="63">
        <v>2019</v>
      </c>
      <c r="P198" s="63"/>
      <c r="Q198" s="63"/>
      <c r="R198" s="64" t="s">
        <v>42</v>
      </c>
      <c r="S198" s="65" t="s">
        <v>861</v>
      </c>
      <c r="T198" s="16" t="s">
        <v>862</v>
      </c>
      <c r="U198" s="16">
        <v>43708</v>
      </c>
      <c r="V198" s="63"/>
      <c r="W198" s="45" t="s">
        <v>863</v>
      </c>
      <c r="X198" s="66">
        <v>1</v>
      </c>
      <c r="Y198" s="69" t="s">
        <v>45</v>
      </c>
      <c r="Z198" s="63"/>
      <c r="AA198" s="63">
        <v>8</v>
      </c>
      <c r="AB198" s="63">
        <v>2019</v>
      </c>
      <c r="AC198" s="68">
        <v>43648</v>
      </c>
      <c r="AD198" s="72">
        <f ca="1">TODAY()-TABLA34[[#This Row],[Fecha radicación informe]]</f>
        <v>1812</v>
      </c>
      <c r="AE198" s="22" t="s">
        <v>46</v>
      </c>
      <c r="AF198" s="14"/>
    </row>
    <row r="199" spans="1:32" ht="409.5" x14ac:dyDescent="0.25">
      <c r="A199" s="44">
        <v>3725</v>
      </c>
      <c r="B199" s="45">
        <v>46</v>
      </c>
      <c r="C199" s="45">
        <v>2019</v>
      </c>
      <c r="D199" s="60" t="s">
        <v>864</v>
      </c>
      <c r="E199" s="10" t="s">
        <v>34</v>
      </c>
      <c r="F199" s="45"/>
      <c r="G199" s="45"/>
      <c r="H199" s="45" t="s">
        <v>48</v>
      </c>
      <c r="I199" s="61" t="s">
        <v>132</v>
      </c>
      <c r="J199" s="12" t="s">
        <v>133</v>
      </c>
      <c r="K199" s="45" t="s">
        <v>865</v>
      </c>
      <c r="L199" s="45" t="s">
        <v>279</v>
      </c>
      <c r="M199" s="62" t="s">
        <v>851</v>
      </c>
      <c r="N199" s="62" t="s">
        <v>852</v>
      </c>
      <c r="O199" s="63">
        <v>2019</v>
      </c>
      <c r="P199" s="63"/>
      <c r="Q199" s="63"/>
      <c r="R199" s="64" t="s">
        <v>358</v>
      </c>
      <c r="S199" s="65" t="s">
        <v>866</v>
      </c>
      <c r="T199" s="16">
        <v>43504</v>
      </c>
      <c r="U199" s="16">
        <v>43593</v>
      </c>
      <c r="V199" s="63"/>
      <c r="W199" s="45" t="s">
        <v>867</v>
      </c>
      <c r="X199" s="66">
        <v>1</v>
      </c>
      <c r="Y199" s="69" t="s">
        <v>45</v>
      </c>
      <c r="Z199" s="63"/>
      <c r="AA199" s="63">
        <v>8</v>
      </c>
      <c r="AB199" s="63">
        <v>2019</v>
      </c>
      <c r="AC199" s="68">
        <v>43648</v>
      </c>
      <c r="AD199" s="72">
        <f ca="1">TODAY()-TABLA34[[#This Row],[Fecha radicación informe]]</f>
        <v>1812</v>
      </c>
      <c r="AE199" s="22" t="s">
        <v>58</v>
      </c>
      <c r="AF199" s="14"/>
    </row>
    <row r="200" spans="1:32" ht="409.5" x14ac:dyDescent="0.25">
      <c r="A200" s="44">
        <v>3727</v>
      </c>
      <c r="B200" s="45">
        <v>48</v>
      </c>
      <c r="C200" s="45">
        <v>2019</v>
      </c>
      <c r="D200" s="60" t="s">
        <v>873</v>
      </c>
      <c r="E200" s="10" t="s">
        <v>719</v>
      </c>
      <c r="F200" s="45"/>
      <c r="G200" s="45" t="s">
        <v>869</v>
      </c>
      <c r="H200" s="45" t="s">
        <v>85</v>
      </c>
      <c r="I200" s="61" t="s">
        <v>49</v>
      </c>
      <c r="J200" s="70" t="s">
        <v>50</v>
      </c>
      <c r="K200" s="10" t="s">
        <v>180</v>
      </c>
      <c r="L200" s="45" t="s">
        <v>770</v>
      </c>
      <c r="M200" s="62" t="s">
        <v>851</v>
      </c>
      <c r="N200" s="62" t="s">
        <v>852</v>
      </c>
      <c r="O200" s="63">
        <v>2019</v>
      </c>
      <c r="P200" s="63">
        <v>20231020082203</v>
      </c>
      <c r="Q200" s="73">
        <v>45083</v>
      </c>
      <c r="R200" s="64" t="s">
        <v>42</v>
      </c>
      <c r="S200" s="65" t="s">
        <v>874</v>
      </c>
      <c r="T200" s="16">
        <v>43564</v>
      </c>
      <c r="U200" s="16" t="s">
        <v>875</v>
      </c>
      <c r="V200" s="45" t="s">
        <v>876</v>
      </c>
      <c r="W200" s="45" t="s">
        <v>877</v>
      </c>
      <c r="X200" s="66">
        <v>1</v>
      </c>
      <c r="Y200" s="69" t="s">
        <v>45</v>
      </c>
      <c r="Z200" s="63" t="s">
        <v>108</v>
      </c>
      <c r="AA200" s="63">
        <v>6</v>
      </c>
      <c r="AB200" s="63">
        <v>2023</v>
      </c>
      <c r="AC200" s="68">
        <v>43648</v>
      </c>
      <c r="AD200" s="72">
        <f ca="1">TODAY()-TABLA34[[#This Row],[Fecha radicación informe]]</f>
        <v>1812</v>
      </c>
      <c r="AE200" s="22" t="s">
        <v>58</v>
      </c>
      <c r="AF200" s="34" t="s">
        <v>878</v>
      </c>
    </row>
    <row r="201" spans="1:32" ht="409.5" x14ac:dyDescent="0.25">
      <c r="A201" s="44">
        <v>3729</v>
      </c>
      <c r="B201" s="45">
        <v>50</v>
      </c>
      <c r="C201" s="45">
        <v>2019</v>
      </c>
      <c r="D201" s="60" t="s">
        <v>883</v>
      </c>
      <c r="E201" s="10" t="s">
        <v>34</v>
      </c>
      <c r="F201" s="45"/>
      <c r="G201" s="45"/>
      <c r="H201" s="45" t="s">
        <v>48</v>
      </c>
      <c r="I201" s="61" t="s">
        <v>187</v>
      </c>
      <c r="J201" s="12" t="s">
        <v>188</v>
      </c>
      <c r="K201" s="45" t="s">
        <v>884</v>
      </c>
      <c r="L201" s="45" t="s">
        <v>79</v>
      </c>
      <c r="M201" s="62" t="s">
        <v>851</v>
      </c>
      <c r="N201" s="62" t="s">
        <v>852</v>
      </c>
      <c r="O201" s="63">
        <v>2019</v>
      </c>
      <c r="P201" s="63"/>
      <c r="Q201" s="63"/>
      <c r="R201" s="64" t="s">
        <v>358</v>
      </c>
      <c r="S201" s="65" t="s">
        <v>885</v>
      </c>
      <c r="T201" s="16">
        <v>43504</v>
      </c>
      <c r="U201" s="16">
        <v>43921</v>
      </c>
      <c r="V201" s="63"/>
      <c r="W201" s="45" t="s">
        <v>886</v>
      </c>
      <c r="X201" s="66">
        <v>1</v>
      </c>
      <c r="Y201" s="69" t="s">
        <v>45</v>
      </c>
      <c r="Z201" s="63"/>
      <c r="AA201" s="63">
        <v>7</v>
      </c>
      <c r="AB201" s="63">
        <v>2020</v>
      </c>
      <c r="AC201" s="68">
        <v>43648</v>
      </c>
      <c r="AD201" s="72">
        <f ca="1">TODAY()-TABLA34[[#This Row],[Fecha radicación informe]]</f>
        <v>1812</v>
      </c>
      <c r="AE201" s="22" t="s">
        <v>58</v>
      </c>
      <c r="AF201" s="14"/>
    </row>
    <row r="202" spans="1:32" ht="409.5" x14ac:dyDescent="0.25">
      <c r="A202" s="44">
        <v>3730</v>
      </c>
      <c r="B202" s="45">
        <v>51</v>
      </c>
      <c r="C202" s="45">
        <v>2019</v>
      </c>
      <c r="D202" s="60" t="s">
        <v>887</v>
      </c>
      <c r="E202" s="10" t="s">
        <v>34</v>
      </c>
      <c r="F202" s="45"/>
      <c r="G202" s="45"/>
      <c r="H202" s="45" t="s">
        <v>35</v>
      </c>
      <c r="I202" s="61" t="s">
        <v>36</v>
      </c>
      <c r="J202" s="70" t="s">
        <v>98</v>
      </c>
      <c r="K202" s="45" t="s">
        <v>116</v>
      </c>
      <c r="L202" s="45" t="s">
        <v>112</v>
      </c>
      <c r="M202" s="62" t="s">
        <v>888</v>
      </c>
      <c r="N202" s="62" t="s">
        <v>889</v>
      </c>
      <c r="O202" s="63">
        <v>2019</v>
      </c>
      <c r="P202" s="63"/>
      <c r="Q202" s="63"/>
      <c r="R202" s="64" t="s">
        <v>42</v>
      </c>
      <c r="S202" s="65" t="s">
        <v>890</v>
      </c>
      <c r="T202" s="16">
        <v>43806</v>
      </c>
      <c r="U202" s="16">
        <v>43677</v>
      </c>
      <c r="V202" s="63"/>
      <c r="W202" s="45" t="s">
        <v>891</v>
      </c>
      <c r="X202" s="66">
        <v>1</v>
      </c>
      <c r="Y202" s="69" t="s">
        <v>45</v>
      </c>
      <c r="Z202" s="63"/>
      <c r="AA202" s="63">
        <v>10</v>
      </c>
      <c r="AB202" s="63">
        <v>2019</v>
      </c>
      <c r="AC202" s="68" t="s">
        <v>892</v>
      </c>
      <c r="AD202" s="72">
        <f ca="1">TODAY()-TABLA34[[#This Row],[Fecha radicación informe]]</f>
        <v>1862</v>
      </c>
      <c r="AE202" s="22" t="s">
        <v>46</v>
      </c>
      <c r="AF202" s="14"/>
    </row>
    <row r="203" spans="1:32" ht="409.5" x14ac:dyDescent="0.25">
      <c r="A203" s="44">
        <v>3731</v>
      </c>
      <c r="B203" s="45">
        <v>52</v>
      </c>
      <c r="C203" s="45">
        <v>2019</v>
      </c>
      <c r="D203" s="60" t="s">
        <v>893</v>
      </c>
      <c r="E203" s="10" t="s">
        <v>34</v>
      </c>
      <c r="F203" s="45"/>
      <c r="G203" s="45"/>
      <c r="H203" s="45" t="s">
        <v>35</v>
      </c>
      <c r="I203" s="61" t="s">
        <v>36</v>
      </c>
      <c r="J203" s="70" t="s">
        <v>98</v>
      </c>
      <c r="K203" s="45" t="s">
        <v>116</v>
      </c>
      <c r="L203" s="10" t="s">
        <v>39</v>
      </c>
      <c r="M203" s="62" t="s">
        <v>888</v>
      </c>
      <c r="N203" s="62" t="s">
        <v>889</v>
      </c>
      <c r="O203" s="63">
        <v>2019</v>
      </c>
      <c r="P203" s="63"/>
      <c r="Q203" s="63"/>
      <c r="R203" s="64" t="s">
        <v>436</v>
      </c>
      <c r="S203" s="65" t="s">
        <v>894</v>
      </c>
      <c r="T203" s="16">
        <v>43806</v>
      </c>
      <c r="U203" s="16">
        <v>44074</v>
      </c>
      <c r="V203" s="63"/>
      <c r="W203" s="45" t="s">
        <v>895</v>
      </c>
      <c r="X203" s="66">
        <v>1</v>
      </c>
      <c r="Y203" s="69" t="s">
        <v>45</v>
      </c>
      <c r="Z203" s="63"/>
      <c r="AA203" s="63">
        <v>9</v>
      </c>
      <c r="AB203" s="63">
        <v>2020</v>
      </c>
      <c r="AC203" s="68" t="s">
        <v>892</v>
      </c>
      <c r="AD203" s="72">
        <f ca="1">TODAY()-TABLA34[[#This Row],[Fecha radicación informe]]</f>
        <v>1862</v>
      </c>
      <c r="AE203" s="22" t="s">
        <v>46</v>
      </c>
      <c r="AF203" s="14"/>
    </row>
    <row r="204" spans="1:32" ht="409.5" x14ac:dyDescent="0.25">
      <c r="A204" s="44">
        <v>3732</v>
      </c>
      <c r="B204" s="45">
        <v>53</v>
      </c>
      <c r="C204" s="45">
        <v>2019</v>
      </c>
      <c r="D204" s="60" t="s">
        <v>896</v>
      </c>
      <c r="E204" s="10" t="s">
        <v>34</v>
      </c>
      <c r="F204" s="45"/>
      <c r="G204" s="45"/>
      <c r="H204" s="45" t="s">
        <v>35</v>
      </c>
      <c r="I204" s="61" t="s">
        <v>36</v>
      </c>
      <c r="J204" s="70" t="s">
        <v>98</v>
      </c>
      <c r="K204" s="45" t="s">
        <v>116</v>
      </c>
      <c r="L204" s="45" t="s">
        <v>112</v>
      </c>
      <c r="M204" s="62" t="s">
        <v>888</v>
      </c>
      <c r="N204" s="62" t="s">
        <v>889</v>
      </c>
      <c r="O204" s="63">
        <v>2019</v>
      </c>
      <c r="P204" s="63"/>
      <c r="Q204" s="63"/>
      <c r="R204" s="64"/>
      <c r="S204" s="65" t="s">
        <v>897</v>
      </c>
      <c r="T204" s="16">
        <v>43617</v>
      </c>
      <c r="U204" s="16">
        <v>43668</v>
      </c>
      <c r="V204" s="63"/>
      <c r="W204" s="45" t="s">
        <v>898</v>
      </c>
      <c r="X204" s="66">
        <v>1</v>
      </c>
      <c r="Y204" s="69" t="s">
        <v>45</v>
      </c>
      <c r="Z204" s="63"/>
      <c r="AA204" s="63">
        <v>10</v>
      </c>
      <c r="AB204" s="63">
        <v>2019</v>
      </c>
      <c r="AC204" s="68" t="s">
        <v>892</v>
      </c>
      <c r="AD204" s="72">
        <f ca="1">TODAY()-TABLA34[[#This Row],[Fecha radicación informe]]</f>
        <v>1862</v>
      </c>
      <c r="AE204" s="22" t="s">
        <v>46</v>
      </c>
      <c r="AF204" s="14"/>
    </row>
    <row r="205" spans="1:32" ht="409.5" x14ac:dyDescent="0.25">
      <c r="A205" s="44">
        <v>3733</v>
      </c>
      <c r="B205" s="45">
        <v>54</v>
      </c>
      <c r="C205" s="45">
        <v>2019</v>
      </c>
      <c r="D205" s="60" t="s">
        <v>899</v>
      </c>
      <c r="E205" s="10" t="s">
        <v>34</v>
      </c>
      <c r="F205" s="45"/>
      <c r="G205" s="45"/>
      <c r="H205" s="45" t="s">
        <v>48</v>
      </c>
      <c r="I205" s="61" t="s">
        <v>36</v>
      </c>
      <c r="J205" s="12" t="s">
        <v>37</v>
      </c>
      <c r="K205" s="45" t="s">
        <v>295</v>
      </c>
      <c r="L205" s="45" t="s">
        <v>285</v>
      </c>
      <c r="M205" s="62" t="s">
        <v>851</v>
      </c>
      <c r="N205" s="62" t="s">
        <v>852</v>
      </c>
      <c r="O205" s="63">
        <v>2019</v>
      </c>
      <c r="P205" s="63"/>
      <c r="Q205" s="63"/>
      <c r="R205" s="64" t="s">
        <v>42</v>
      </c>
      <c r="S205" s="65" t="s">
        <v>900</v>
      </c>
      <c r="T205" s="16">
        <v>43594</v>
      </c>
      <c r="U205" s="16">
        <v>43747</v>
      </c>
      <c r="V205" s="63"/>
      <c r="W205" s="45" t="s">
        <v>901</v>
      </c>
      <c r="X205" s="66">
        <v>1</v>
      </c>
      <c r="Y205" s="69" t="s">
        <v>45</v>
      </c>
      <c r="Z205" s="63"/>
      <c r="AA205" s="63">
        <v>9</v>
      </c>
      <c r="AB205" s="63">
        <v>2019</v>
      </c>
      <c r="AC205" s="68">
        <v>43648</v>
      </c>
      <c r="AD205" s="72">
        <f ca="1">TODAY()-TABLA34[[#This Row],[Fecha radicación informe]]</f>
        <v>1812</v>
      </c>
      <c r="AE205" s="22" t="s">
        <v>46</v>
      </c>
      <c r="AF205" s="14"/>
    </row>
    <row r="206" spans="1:32" ht="362.25" x14ac:dyDescent="0.25">
      <c r="A206" s="44">
        <v>3734</v>
      </c>
      <c r="B206" s="45">
        <v>55</v>
      </c>
      <c r="C206" s="45">
        <v>2019</v>
      </c>
      <c r="D206" s="60" t="s">
        <v>902</v>
      </c>
      <c r="E206" s="10" t="s">
        <v>34</v>
      </c>
      <c r="F206" s="45"/>
      <c r="G206" s="45"/>
      <c r="H206" s="45" t="s">
        <v>48</v>
      </c>
      <c r="I206" s="61" t="s">
        <v>903</v>
      </c>
      <c r="J206" s="70" t="s">
        <v>141</v>
      </c>
      <c r="K206" s="45" t="s">
        <v>142</v>
      </c>
      <c r="L206" s="45" t="s">
        <v>210</v>
      </c>
      <c r="M206" s="62" t="s">
        <v>851</v>
      </c>
      <c r="N206" s="62" t="s">
        <v>852</v>
      </c>
      <c r="O206" s="63">
        <v>2019</v>
      </c>
      <c r="P206" s="63"/>
      <c r="Q206" s="63"/>
      <c r="R206" s="64" t="s">
        <v>358</v>
      </c>
      <c r="S206" s="65" t="s">
        <v>904</v>
      </c>
      <c r="T206" s="16">
        <v>43716</v>
      </c>
      <c r="U206" s="16">
        <v>43807</v>
      </c>
      <c r="V206" s="63"/>
      <c r="W206" s="45" t="s">
        <v>905</v>
      </c>
      <c r="X206" s="66">
        <v>1</v>
      </c>
      <c r="Y206" s="69" t="s">
        <v>45</v>
      </c>
      <c r="Z206" s="63"/>
      <c r="AA206" s="63">
        <v>8</v>
      </c>
      <c r="AB206" s="63">
        <v>2019</v>
      </c>
      <c r="AC206" s="68">
        <v>43648</v>
      </c>
      <c r="AD206" s="72">
        <f ca="1">TODAY()-TABLA34[[#This Row],[Fecha radicación informe]]</f>
        <v>1812</v>
      </c>
      <c r="AE206" s="22" t="s">
        <v>58</v>
      </c>
      <c r="AF206" s="14"/>
    </row>
    <row r="207" spans="1:32" ht="110.25" x14ac:dyDescent="0.25">
      <c r="A207" s="44">
        <v>3735</v>
      </c>
      <c r="B207" s="45">
        <v>56</v>
      </c>
      <c r="C207" s="45">
        <v>2019</v>
      </c>
      <c r="D207" s="60" t="s">
        <v>906</v>
      </c>
      <c r="E207" s="10" t="s">
        <v>34</v>
      </c>
      <c r="F207" s="45"/>
      <c r="G207" s="45"/>
      <c r="H207" s="45" t="s">
        <v>48</v>
      </c>
      <c r="I207" s="61" t="s">
        <v>903</v>
      </c>
      <c r="J207" s="70" t="s">
        <v>141</v>
      </c>
      <c r="K207" s="45" t="s">
        <v>142</v>
      </c>
      <c r="L207" s="45" t="s">
        <v>210</v>
      </c>
      <c r="M207" s="62" t="s">
        <v>851</v>
      </c>
      <c r="N207" s="62" t="s">
        <v>852</v>
      </c>
      <c r="O207" s="63">
        <v>2019</v>
      </c>
      <c r="P207" s="63"/>
      <c r="Q207" s="63"/>
      <c r="R207" s="64" t="s">
        <v>358</v>
      </c>
      <c r="S207" s="65" t="s">
        <v>907</v>
      </c>
      <c r="T207" s="16">
        <v>43716</v>
      </c>
      <c r="U207" s="16">
        <v>43807</v>
      </c>
      <c r="V207" s="63"/>
      <c r="W207" s="45" t="s">
        <v>908</v>
      </c>
      <c r="X207" s="66">
        <v>1</v>
      </c>
      <c r="Y207" s="69" t="s">
        <v>45</v>
      </c>
      <c r="Z207" s="63"/>
      <c r="AA207" s="63">
        <v>8</v>
      </c>
      <c r="AB207" s="63">
        <v>2019</v>
      </c>
      <c r="AC207" s="68">
        <v>43648</v>
      </c>
      <c r="AD207" s="72">
        <f ca="1">TODAY()-TABLA34[[#This Row],[Fecha radicación informe]]</f>
        <v>1812</v>
      </c>
      <c r="AE207" s="22" t="s">
        <v>58</v>
      </c>
      <c r="AF207" s="14"/>
    </row>
    <row r="208" spans="1:32" ht="102" customHeight="1" x14ac:dyDescent="0.25">
      <c r="A208" s="44">
        <v>3736</v>
      </c>
      <c r="B208" s="45">
        <v>57</v>
      </c>
      <c r="C208" s="45">
        <v>2019</v>
      </c>
      <c r="D208" s="60" t="s">
        <v>909</v>
      </c>
      <c r="E208" s="10" t="s">
        <v>34</v>
      </c>
      <c r="F208" s="45"/>
      <c r="G208" s="45"/>
      <c r="H208" s="45" t="s">
        <v>48</v>
      </c>
      <c r="I208" s="61" t="s">
        <v>903</v>
      </c>
      <c r="J208" s="70" t="s">
        <v>141</v>
      </c>
      <c r="K208" s="45" t="s">
        <v>142</v>
      </c>
      <c r="L208" s="45" t="s">
        <v>210</v>
      </c>
      <c r="M208" s="62" t="s">
        <v>851</v>
      </c>
      <c r="N208" s="62" t="s">
        <v>852</v>
      </c>
      <c r="O208" s="63">
        <v>2019</v>
      </c>
      <c r="P208" s="63"/>
      <c r="Q208" s="63"/>
      <c r="R208" s="64" t="s">
        <v>358</v>
      </c>
      <c r="S208" s="65" t="s">
        <v>910</v>
      </c>
      <c r="T208" s="16">
        <v>43716</v>
      </c>
      <c r="U208" s="16">
        <v>43807</v>
      </c>
      <c r="V208" s="63"/>
      <c r="W208" s="45" t="s">
        <v>911</v>
      </c>
      <c r="X208" s="66">
        <v>1</v>
      </c>
      <c r="Y208" s="69" t="s">
        <v>45</v>
      </c>
      <c r="Z208" s="63"/>
      <c r="AA208" s="63">
        <v>8</v>
      </c>
      <c r="AB208" s="63">
        <v>2019</v>
      </c>
      <c r="AC208" s="68">
        <v>43648</v>
      </c>
      <c r="AD208" s="72">
        <f ca="1">TODAY()-TABLA34[[#This Row],[Fecha radicación informe]]</f>
        <v>1812</v>
      </c>
      <c r="AE208" s="22" t="s">
        <v>58</v>
      </c>
      <c r="AF208" s="14"/>
    </row>
    <row r="209" spans="1:32" ht="409.5" x14ac:dyDescent="0.25">
      <c r="A209" s="44">
        <v>3737</v>
      </c>
      <c r="B209" s="45">
        <v>58</v>
      </c>
      <c r="C209" s="45">
        <v>2019</v>
      </c>
      <c r="D209" s="60" t="s">
        <v>912</v>
      </c>
      <c r="E209" s="10" t="s">
        <v>34</v>
      </c>
      <c r="F209" s="45"/>
      <c r="G209" s="45"/>
      <c r="H209" s="45" t="s">
        <v>85</v>
      </c>
      <c r="I209" s="61" t="s">
        <v>36</v>
      </c>
      <c r="J209" s="12" t="s">
        <v>37</v>
      </c>
      <c r="K209" s="45" t="s">
        <v>385</v>
      </c>
      <c r="L209" s="45" t="s">
        <v>112</v>
      </c>
      <c r="M209" s="62" t="s">
        <v>913</v>
      </c>
      <c r="N209" s="62" t="s">
        <v>914</v>
      </c>
      <c r="O209" s="63">
        <v>2019</v>
      </c>
      <c r="P209" s="63"/>
      <c r="Q209" s="63"/>
      <c r="R209" s="64" t="s">
        <v>436</v>
      </c>
      <c r="S209" s="74" t="s">
        <v>915</v>
      </c>
      <c r="T209" s="16" t="s">
        <v>916</v>
      </c>
      <c r="U209" s="16">
        <v>43830</v>
      </c>
      <c r="V209" s="63"/>
      <c r="W209" s="45" t="s">
        <v>917</v>
      </c>
      <c r="X209" s="66">
        <v>1</v>
      </c>
      <c r="Y209" s="69" t="s">
        <v>45</v>
      </c>
      <c r="Z209" s="63"/>
      <c r="AA209" s="63">
        <v>4</v>
      </c>
      <c r="AB209" s="63">
        <v>2020</v>
      </c>
      <c r="AC209" s="68" t="s">
        <v>918</v>
      </c>
      <c r="AD209" s="72">
        <f ca="1">TODAY()-TABLA34[[#This Row],[Fecha radicación informe]]</f>
        <v>1789</v>
      </c>
      <c r="AE209" s="22" t="s">
        <v>46</v>
      </c>
      <c r="AF209" s="14"/>
    </row>
    <row r="210" spans="1:32" ht="409.5" x14ac:dyDescent="0.25">
      <c r="A210" s="44">
        <v>3738</v>
      </c>
      <c r="B210" s="45">
        <v>59</v>
      </c>
      <c r="C210" s="45">
        <v>2019</v>
      </c>
      <c r="D210" s="60" t="s">
        <v>919</v>
      </c>
      <c r="E210" s="10" t="s">
        <v>333</v>
      </c>
      <c r="F210" s="45"/>
      <c r="G210" s="45"/>
      <c r="H210" s="45" t="s">
        <v>35</v>
      </c>
      <c r="I210" s="61" t="s">
        <v>36</v>
      </c>
      <c r="J210" s="12" t="s">
        <v>98</v>
      </c>
      <c r="K210" s="45" t="s">
        <v>385</v>
      </c>
      <c r="L210" s="10" t="s">
        <v>39</v>
      </c>
      <c r="M210" s="62" t="s">
        <v>913</v>
      </c>
      <c r="N210" s="62" t="s">
        <v>914</v>
      </c>
      <c r="O210" s="63">
        <v>2019</v>
      </c>
      <c r="P210" s="63" t="s">
        <v>920</v>
      </c>
      <c r="Q210" s="73" t="s">
        <v>921</v>
      </c>
      <c r="R210" s="64" t="s">
        <v>358</v>
      </c>
      <c r="S210" s="74" t="s">
        <v>922</v>
      </c>
      <c r="T210" s="16" t="s">
        <v>916</v>
      </c>
      <c r="U210" s="16">
        <v>44687</v>
      </c>
      <c r="V210" s="45" t="s">
        <v>923</v>
      </c>
      <c r="W210" s="45" t="s">
        <v>924</v>
      </c>
      <c r="X210" s="66">
        <v>1</v>
      </c>
      <c r="Y210" s="19" t="s">
        <v>45</v>
      </c>
      <c r="Z210" s="63" t="s">
        <v>108</v>
      </c>
      <c r="AA210" s="63">
        <v>11</v>
      </c>
      <c r="AB210" s="63">
        <v>2022</v>
      </c>
      <c r="AC210" s="68" t="s">
        <v>918</v>
      </c>
      <c r="AD210" s="72">
        <f ca="1">TODAY()-TABLA34[[#This Row],[Fecha radicación informe]]</f>
        <v>1789</v>
      </c>
      <c r="AE210" s="22" t="s">
        <v>46</v>
      </c>
      <c r="AF210" s="34" t="s">
        <v>925</v>
      </c>
    </row>
    <row r="211" spans="1:32" ht="173.25" x14ac:dyDescent="0.25">
      <c r="A211" s="44">
        <v>3739</v>
      </c>
      <c r="B211" s="45">
        <v>60</v>
      </c>
      <c r="C211" s="45">
        <v>2019</v>
      </c>
      <c r="D211" s="60" t="s">
        <v>926</v>
      </c>
      <c r="E211" s="10" t="s">
        <v>34</v>
      </c>
      <c r="F211" s="45"/>
      <c r="G211" s="45"/>
      <c r="H211" s="45" t="s">
        <v>301</v>
      </c>
      <c r="I211" s="61" t="s">
        <v>308</v>
      </c>
      <c r="J211" s="12" t="s">
        <v>133</v>
      </c>
      <c r="K211" s="45" t="s">
        <v>927</v>
      </c>
      <c r="L211" s="45" t="s">
        <v>279</v>
      </c>
      <c r="M211" s="62" t="s">
        <v>913</v>
      </c>
      <c r="N211" s="62" t="s">
        <v>914</v>
      </c>
      <c r="O211" s="63">
        <v>2019</v>
      </c>
      <c r="P211" s="63"/>
      <c r="Q211" s="63"/>
      <c r="R211" s="64" t="s">
        <v>358</v>
      </c>
      <c r="S211" s="65" t="s">
        <v>928</v>
      </c>
      <c r="T211" s="16">
        <v>44017</v>
      </c>
      <c r="U211" s="16">
        <v>44048</v>
      </c>
      <c r="V211" s="63"/>
      <c r="W211" s="45" t="s">
        <v>929</v>
      </c>
      <c r="X211" s="66">
        <v>1</v>
      </c>
      <c r="Y211" s="69" t="s">
        <v>45</v>
      </c>
      <c r="Z211" s="63"/>
      <c r="AA211" s="63">
        <v>5</v>
      </c>
      <c r="AB211" s="63">
        <v>2020</v>
      </c>
      <c r="AC211" s="68" t="s">
        <v>862</v>
      </c>
      <c r="AD211" s="72">
        <f ca="1">TODAY()-TABLA34[[#This Row],[Fecha radicación informe]]</f>
        <v>1784</v>
      </c>
      <c r="AE211" s="22" t="s">
        <v>758</v>
      </c>
      <c r="AF211" s="14"/>
    </row>
    <row r="212" spans="1:32" ht="267.75" x14ac:dyDescent="0.25">
      <c r="A212" s="44">
        <v>3740</v>
      </c>
      <c r="B212" s="45">
        <v>61</v>
      </c>
      <c r="C212" s="45">
        <v>2019</v>
      </c>
      <c r="D212" s="60" t="s">
        <v>930</v>
      </c>
      <c r="E212" s="10" t="s">
        <v>34</v>
      </c>
      <c r="F212" s="45"/>
      <c r="G212" s="45"/>
      <c r="H212" s="45" t="s">
        <v>48</v>
      </c>
      <c r="I212" s="61" t="s">
        <v>308</v>
      </c>
      <c r="J212" s="12" t="s">
        <v>133</v>
      </c>
      <c r="K212" s="45" t="s">
        <v>927</v>
      </c>
      <c r="L212" s="45" t="s">
        <v>279</v>
      </c>
      <c r="M212" s="62" t="s">
        <v>913</v>
      </c>
      <c r="N212" s="62" t="s">
        <v>914</v>
      </c>
      <c r="O212" s="63">
        <v>2019</v>
      </c>
      <c r="P212" s="63"/>
      <c r="Q212" s="63"/>
      <c r="R212" s="64" t="s">
        <v>42</v>
      </c>
      <c r="S212" s="65" t="s">
        <v>931</v>
      </c>
      <c r="T212" s="16" t="s">
        <v>932</v>
      </c>
      <c r="U212" s="16">
        <v>43830</v>
      </c>
      <c r="V212" s="63"/>
      <c r="W212" s="45" t="s">
        <v>933</v>
      </c>
      <c r="X212" s="66">
        <v>1</v>
      </c>
      <c r="Y212" s="69" t="s">
        <v>45</v>
      </c>
      <c r="Z212" s="63"/>
      <c r="AA212" s="63">
        <v>5</v>
      </c>
      <c r="AB212" s="63">
        <v>2020</v>
      </c>
      <c r="AC212" s="68" t="s">
        <v>862</v>
      </c>
      <c r="AD212" s="72">
        <f ca="1">TODAY()-TABLA34[[#This Row],[Fecha radicación informe]]</f>
        <v>1784</v>
      </c>
      <c r="AE212" s="22" t="s">
        <v>58</v>
      </c>
      <c r="AF212" s="14"/>
    </row>
    <row r="213" spans="1:32" ht="409.5" x14ac:dyDescent="0.25">
      <c r="A213" s="44">
        <v>3741</v>
      </c>
      <c r="B213" s="45">
        <v>62</v>
      </c>
      <c r="C213" s="45">
        <v>2019</v>
      </c>
      <c r="D213" s="60" t="s">
        <v>934</v>
      </c>
      <c r="E213" s="10" t="s">
        <v>34</v>
      </c>
      <c r="F213" s="45"/>
      <c r="G213" s="45"/>
      <c r="H213" s="45" t="s">
        <v>85</v>
      </c>
      <c r="I213" s="61" t="s">
        <v>36</v>
      </c>
      <c r="J213" s="12" t="s">
        <v>37</v>
      </c>
      <c r="K213" s="45" t="s">
        <v>615</v>
      </c>
      <c r="L213" s="45" t="s">
        <v>285</v>
      </c>
      <c r="M213" s="62" t="s">
        <v>913</v>
      </c>
      <c r="N213" s="62" t="s">
        <v>914</v>
      </c>
      <c r="O213" s="63">
        <v>2019</v>
      </c>
      <c r="P213" s="63"/>
      <c r="Q213" s="63"/>
      <c r="R213" s="64" t="s">
        <v>358</v>
      </c>
      <c r="S213" s="65" t="s">
        <v>935</v>
      </c>
      <c r="T213" s="16">
        <v>43594</v>
      </c>
      <c r="U213" s="16">
        <v>44119</v>
      </c>
      <c r="V213" s="63"/>
      <c r="W213" s="45" t="s">
        <v>936</v>
      </c>
      <c r="X213" s="66">
        <v>1</v>
      </c>
      <c r="Y213" s="69" t="s">
        <v>45</v>
      </c>
      <c r="Z213" s="63"/>
      <c r="AA213" s="63">
        <v>10</v>
      </c>
      <c r="AB213" s="63">
        <v>2020</v>
      </c>
      <c r="AC213" s="68" t="s">
        <v>937</v>
      </c>
      <c r="AD213" s="72">
        <f ca="1">TODAY()-TABLA34[[#This Row],[Fecha radicación informe]]</f>
        <v>1783</v>
      </c>
      <c r="AE213" s="22" t="s">
        <v>46</v>
      </c>
      <c r="AF213" s="14"/>
    </row>
    <row r="214" spans="1:32" ht="204.75" x14ac:dyDescent="0.25">
      <c r="A214" s="44">
        <v>3742</v>
      </c>
      <c r="B214" s="45">
        <v>63</v>
      </c>
      <c r="C214" s="45">
        <v>2019</v>
      </c>
      <c r="D214" s="60" t="s">
        <v>938</v>
      </c>
      <c r="E214" s="10" t="s">
        <v>34</v>
      </c>
      <c r="F214" s="45"/>
      <c r="G214" s="45"/>
      <c r="H214" s="45" t="s">
        <v>301</v>
      </c>
      <c r="I214" s="61" t="s">
        <v>36</v>
      </c>
      <c r="J214" s="12" t="s">
        <v>37</v>
      </c>
      <c r="K214" s="45" t="s">
        <v>615</v>
      </c>
      <c r="L214" s="45" t="s">
        <v>285</v>
      </c>
      <c r="M214" s="62" t="s">
        <v>913</v>
      </c>
      <c r="N214" s="62" t="s">
        <v>914</v>
      </c>
      <c r="O214" s="63">
        <v>2019</v>
      </c>
      <c r="P214" s="63"/>
      <c r="Q214" s="63"/>
      <c r="R214" s="64" t="s">
        <v>358</v>
      </c>
      <c r="S214" s="65" t="s">
        <v>939</v>
      </c>
      <c r="T214" s="16">
        <v>43594</v>
      </c>
      <c r="U214" s="16">
        <v>43625</v>
      </c>
      <c r="V214" s="63"/>
      <c r="W214" s="45" t="s">
        <v>940</v>
      </c>
      <c r="X214" s="66">
        <v>1</v>
      </c>
      <c r="Y214" s="69" t="s">
        <v>45</v>
      </c>
      <c r="Z214" s="63"/>
      <c r="AA214" s="63">
        <v>9</v>
      </c>
      <c r="AB214" s="63">
        <v>2019</v>
      </c>
      <c r="AC214" s="68" t="s">
        <v>937</v>
      </c>
      <c r="AD214" s="72">
        <f ca="1">TODAY()-TABLA34[[#This Row],[Fecha radicación informe]]</f>
        <v>1783</v>
      </c>
      <c r="AE214" s="22" t="s">
        <v>46</v>
      </c>
      <c r="AF214" s="14"/>
    </row>
    <row r="215" spans="1:32" ht="126" x14ac:dyDescent="0.25">
      <c r="A215" s="44">
        <v>3743</v>
      </c>
      <c r="B215" s="45">
        <v>64</v>
      </c>
      <c r="C215" s="45">
        <v>2019</v>
      </c>
      <c r="D215" s="60" t="s">
        <v>941</v>
      </c>
      <c r="E215" s="10" t="s">
        <v>34</v>
      </c>
      <c r="F215" s="45"/>
      <c r="G215" s="45"/>
      <c r="H215" s="45" t="s">
        <v>85</v>
      </c>
      <c r="I215" s="61" t="s">
        <v>170</v>
      </c>
      <c r="J215" s="70" t="s">
        <v>50</v>
      </c>
      <c r="K215" s="45" t="s">
        <v>847</v>
      </c>
      <c r="L215" s="45" t="s">
        <v>63</v>
      </c>
      <c r="M215" s="62" t="s">
        <v>913</v>
      </c>
      <c r="N215" s="62" t="s">
        <v>914</v>
      </c>
      <c r="O215" s="63">
        <v>2019</v>
      </c>
      <c r="P215" s="63"/>
      <c r="Q215" s="63"/>
      <c r="R215" s="64" t="s">
        <v>436</v>
      </c>
      <c r="S215" s="65" t="s">
        <v>942</v>
      </c>
      <c r="T215" s="16" t="s">
        <v>943</v>
      </c>
      <c r="U215" s="16">
        <v>43830</v>
      </c>
      <c r="V215" s="63"/>
      <c r="W215" s="45" t="s">
        <v>944</v>
      </c>
      <c r="X215" s="66">
        <v>1</v>
      </c>
      <c r="Y215" s="69" t="s">
        <v>45</v>
      </c>
      <c r="Z215" s="63"/>
      <c r="AA215" s="63">
        <v>1</v>
      </c>
      <c r="AB215" s="63">
        <v>2020</v>
      </c>
      <c r="AC215" s="68" t="s">
        <v>937</v>
      </c>
      <c r="AD215" s="72">
        <f ca="1">TODAY()-TABLA34[[#This Row],[Fecha radicación informe]]</f>
        <v>1783</v>
      </c>
      <c r="AE215" s="22" t="s">
        <v>58</v>
      </c>
      <c r="AF215" s="14"/>
    </row>
    <row r="216" spans="1:32" ht="189" x14ac:dyDescent="0.25">
      <c r="A216" s="44">
        <v>3744</v>
      </c>
      <c r="B216" s="45">
        <v>65</v>
      </c>
      <c r="C216" s="45">
        <v>2019</v>
      </c>
      <c r="D216" s="60" t="s">
        <v>945</v>
      </c>
      <c r="E216" s="10" t="s">
        <v>34</v>
      </c>
      <c r="F216" s="45"/>
      <c r="G216" s="45"/>
      <c r="H216" s="45" t="s">
        <v>85</v>
      </c>
      <c r="I216" s="61" t="s">
        <v>170</v>
      </c>
      <c r="J216" s="70" t="s">
        <v>50</v>
      </c>
      <c r="K216" s="45" t="s">
        <v>847</v>
      </c>
      <c r="L216" s="45" t="s">
        <v>63</v>
      </c>
      <c r="M216" s="62" t="s">
        <v>913</v>
      </c>
      <c r="N216" s="62" t="s">
        <v>914</v>
      </c>
      <c r="O216" s="63">
        <v>2019</v>
      </c>
      <c r="P216" s="63"/>
      <c r="Q216" s="63"/>
      <c r="R216" s="64" t="s">
        <v>436</v>
      </c>
      <c r="S216" s="65" t="s">
        <v>946</v>
      </c>
      <c r="T216" s="16" t="s">
        <v>943</v>
      </c>
      <c r="U216" s="16">
        <v>43830</v>
      </c>
      <c r="V216" s="63"/>
      <c r="W216" s="45" t="s">
        <v>944</v>
      </c>
      <c r="X216" s="66">
        <v>1</v>
      </c>
      <c r="Y216" s="69" t="s">
        <v>45</v>
      </c>
      <c r="Z216" s="63"/>
      <c r="AA216" s="63">
        <v>1</v>
      </c>
      <c r="AB216" s="63">
        <v>2020</v>
      </c>
      <c r="AC216" s="68" t="s">
        <v>937</v>
      </c>
      <c r="AD216" s="72">
        <f ca="1">TODAY()-TABLA34[[#This Row],[Fecha radicación informe]]</f>
        <v>1783</v>
      </c>
      <c r="AE216" s="22" t="s">
        <v>58</v>
      </c>
      <c r="AF216" s="14"/>
    </row>
    <row r="217" spans="1:32" ht="173.25" x14ac:dyDescent="0.25">
      <c r="A217" s="44">
        <v>3745</v>
      </c>
      <c r="B217" s="45">
        <v>66</v>
      </c>
      <c r="C217" s="45">
        <v>2019</v>
      </c>
      <c r="D217" s="60" t="s">
        <v>947</v>
      </c>
      <c r="E217" s="10" t="s">
        <v>34</v>
      </c>
      <c r="F217" s="45"/>
      <c r="G217" s="45"/>
      <c r="H217" s="45" t="s">
        <v>85</v>
      </c>
      <c r="I217" s="61" t="s">
        <v>170</v>
      </c>
      <c r="J217" s="12" t="s">
        <v>188</v>
      </c>
      <c r="K217" s="45" t="s">
        <v>884</v>
      </c>
      <c r="L217" s="45" t="s">
        <v>63</v>
      </c>
      <c r="M217" s="62" t="s">
        <v>913</v>
      </c>
      <c r="N217" s="62" t="s">
        <v>914</v>
      </c>
      <c r="O217" s="63">
        <v>2019</v>
      </c>
      <c r="P217" s="63"/>
      <c r="Q217" s="63"/>
      <c r="R217" s="64" t="s">
        <v>42</v>
      </c>
      <c r="S217" s="65" t="s">
        <v>948</v>
      </c>
      <c r="T217" s="16" t="s">
        <v>949</v>
      </c>
      <c r="U217" s="16">
        <v>43475</v>
      </c>
      <c r="V217" s="63"/>
      <c r="W217" s="45" t="s">
        <v>950</v>
      </c>
      <c r="X217" s="66">
        <v>1</v>
      </c>
      <c r="Y217" s="69" t="s">
        <v>45</v>
      </c>
      <c r="Z217" s="63"/>
      <c r="AA217" s="63">
        <v>12</v>
      </c>
      <c r="AB217" s="63">
        <v>2019</v>
      </c>
      <c r="AC217" s="68" t="s">
        <v>937</v>
      </c>
      <c r="AD217" s="72">
        <f ca="1">TODAY()-TABLA34[[#This Row],[Fecha radicación informe]]</f>
        <v>1783</v>
      </c>
      <c r="AE217" s="22" t="s">
        <v>58</v>
      </c>
      <c r="AF217" s="14"/>
    </row>
    <row r="218" spans="1:32" ht="173.25" x14ac:dyDescent="0.25">
      <c r="A218" s="44">
        <v>3746</v>
      </c>
      <c r="B218" s="45">
        <v>67</v>
      </c>
      <c r="C218" s="45">
        <v>2019</v>
      </c>
      <c r="D218" s="60" t="s">
        <v>951</v>
      </c>
      <c r="E218" s="10" t="s">
        <v>34</v>
      </c>
      <c r="F218" s="45"/>
      <c r="G218" s="45"/>
      <c r="H218" s="45" t="s">
        <v>85</v>
      </c>
      <c r="I218" s="61" t="s">
        <v>36</v>
      </c>
      <c r="J218" s="70" t="s">
        <v>61</v>
      </c>
      <c r="K218" s="45" t="s">
        <v>952</v>
      </c>
      <c r="L218" s="45" t="s">
        <v>63</v>
      </c>
      <c r="M218" s="62" t="s">
        <v>913</v>
      </c>
      <c r="N218" s="62" t="s">
        <v>914</v>
      </c>
      <c r="O218" s="63">
        <v>2019</v>
      </c>
      <c r="P218" s="63"/>
      <c r="Q218" s="63"/>
      <c r="R218" s="64" t="s">
        <v>42</v>
      </c>
      <c r="S218" s="65" t="s">
        <v>953</v>
      </c>
      <c r="T218" s="16" t="s">
        <v>949</v>
      </c>
      <c r="U218" s="16">
        <v>43921</v>
      </c>
      <c r="V218" s="63"/>
      <c r="W218" s="45" t="s">
        <v>954</v>
      </c>
      <c r="X218" s="66">
        <v>1</v>
      </c>
      <c r="Y218" s="69" t="s">
        <v>45</v>
      </c>
      <c r="Z218" s="63"/>
      <c r="AA218" s="63">
        <v>12</v>
      </c>
      <c r="AB218" s="63">
        <v>2019</v>
      </c>
      <c r="AC218" s="68" t="s">
        <v>937</v>
      </c>
      <c r="AD218" s="72">
        <f ca="1">TODAY()-TABLA34[[#This Row],[Fecha radicación informe]]</f>
        <v>1783</v>
      </c>
      <c r="AE218" s="22" t="s">
        <v>58</v>
      </c>
      <c r="AF218" s="14"/>
    </row>
    <row r="219" spans="1:32" ht="267.75" x14ac:dyDescent="0.25">
      <c r="A219" s="44">
        <v>3747</v>
      </c>
      <c r="B219" s="45">
        <v>68</v>
      </c>
      <c r="C219" s="45">
        <v>2019</v>
      </c>
      <c r="D219" s="60" t="s">
        <v>955</v>
      </c>
      <c r="E219" s="10" t="s">
        <v>34</v>
      </c>
      <c r="F219" s="45"/>
      <c r="G219" s="45"/>
      <c r="H219" s="45" t="s">
        <v>85</v>
      </c>
      <c r="I219" s="61" t="s">
        <v>36</v>
      </c>
      <c r="J219" s="70" t="s">
        <v>61</v>
      </c>
      <c r="K219" s="45" t="s">
        <v>952</v>
      </c>
      <c r="L219" s="45" t="s">
        <v>63</v>
      </c>
      <c r="M219" s="62" t="s">
        <v>913</v>
      </c>
      <c r="N219" s="62" t="s">
        <v>914</v>
      </c>
      <c r="O219" s="63">
        <v>2019</v>
      </c>
      <c r="P219" s="63"/>
      <c r="Q219" s="63"/>
      <c r="R219" s="64" t="s">
        <v>42</v>
      </c>
      <c r="S219" s="65" t="s">
        <v>956</v>
      </c>
      <c r="T219" s="16" t="s">
        <v>949</v>
      </c>
      <c r="U219" s="16">
        <v>44104</v>
      </c>
      <c r="V219" s="63"/>
      <c r="W219" s="45" t="s">
        <v>957</v>
      </c>
      <c r="X219" s="66">
        <v>1</v>
      </c>
      <c r="Y219" s="69" t="s">
        <v>45</v>
      </c>
      <c r="Z219" s="63"/>
      <c r="AA219" s="63">
        <v>10</v>
      </c>
      <c r="AB219" s="63">
        <v>2021</v>
      </c>
      <c r="AC219" s="68">
        <v>43677</v>
      </c>
      <c r="AD219" s="72">
        <f ca="1">TODAY()-TABLA34[[#This Row],[Fecha radicación informe]]</f>
        <v>1783</v>
      </c>
      <c r="AE219" s="22" t="s">
        <v>58</v>
      </c>
      <c r="AF219" s="14"/>
    </row>
    <row r="220" spans="1:32" ht="267.75" x14ac:dyDescent="0.25">
      <c r="A220" s="44">
        <v>3748</v>
      </c>
      <c r="B220" s="45">
        <v>69</v>
      </c>
      <c r="C220" s="45">
        <v>2019</v>
      </c>
      <c r="D220" s="60" t="s">
        <v>958</v>
      </c>
      <c r="E220" s="10" t="s">
        <v>34</v>
      </c>
      <c r="F220" s="45"/>
      <c r="G220" s="45"/>
      <c r="H220" s="45" t="s">
        <v>35</v>
      </c>
      <c r="I220" s="61" t="s">
        <v>36</v>
      </c>
      <c r="J220" s="70" t="s">
        <v>98</v>
      </c>
      <c r="K220" s="45" t="s">
        <v>959</v>
      </c>
      <c r="L220" s="45" t="s">
        <v>210</v>
      </c>
      <c r="M220" s="62" t="s">
        <v>913</v>
      </c>
      <c r="N220" s="62" t="s">
        <v>914</v>
      </c>
      <c r="O220" s="63">
        <v>2019</v>
      </c>
      <c r="P220" s="63"/>
      <c r="Q220" s="63"/>
      <c r="R220" s="64" t="s">
        <v>358</v>
      </c>
      <c r="S220" s="65" t="s">
        <v>960</v>
      </c>
      <c r="T220" s="16">
        <v>44048</v>
      </c>
      <c r="U220" s="16">
        <v>44079</v>
      </c>
      <c r="V220" s="63"/>
      <c r="W220" s="45" t="s">
        <v>961</v>
      </c>
      <c r="X220" s="66">
        <v>1</v>
      </c>
      <c r="Y220" s="69" t="s">
        <v>45</v>
      </c>
      <c r="Z220" s="63"/>
      <c r="AA220" s="63">
        <v>5</v>
      </c>
      <c r="AB220" s="63">
        <v>2020</v>
      </c>
      <c r="AC220" s="68">
        <v>43679</v>
      </c>
      <c r="AD220" s="72">
        <f ca="1">TODAY()-TABLA34[[#This Row],[Fecha radicación informe]]</f>
        <v>1781</v>
      </c>
      <c r="AE220" s="22" t="s">
        <v>58</v>
      </c>
      <c r="AF220" s="14"/>
    </row>
    <row r="221" spans="1:32" ht="409.5" x14ac:dyDescent="0.25">
      <c r="A221" s="44">
        <v>3749</v>
      </c>
      <c r="B221" s="45">
        <v>70</v>
      </c>
      <c r="C221" s="45">
        <v>2019</v>
      </c>
      <c r="D221" s="60" t="s">
        <v>962</v>
      </c>
      <c r="E221" s="10" t="s">
        <v>34</v>
      </c>
      <c r="F221" s="45"/>
      <c r="G221" s="45"/>
      <c r="H221" s="45" t="s">
        <v>301</v>
      </c>
      <c r="I221" s="61" t="s">
        <v>308</v>
      </c>
      <c r="J221" s="12" t="s">
        <v>133</v>
      </c>
      <c r="K221" s="45" t="s">
        <v>927</v>
      </c>
      <c r="L221" s="45" t="s">
        <v>279</v>
      </c>
      <c r="M221" s="62" t="s">
        <v>913</v>
      </c>
      <c r="N221" s="62" t="s">
        <v>914</v>
      </c>
      <c r="O221" s="63">
        <v>2019</v>
      </c>
      <c r="P221" s="63"/>
      <c r="Q221" s="63"/>
      <c r="R221" s="64" t="s">
        <v>358</v>
      </c>
      <c r="S221" s="65" t="s">
        <v>963</v>
      </c>
      <c r="T221" s="16" t="s">
        <v>932</v>
      </c>
      <c r="U221" s="16">
        <v>43830</v>
      </c>
      <c r="V221" s="63"/>
      <c r="W221" s="45" t="s">
        <v>964</v>
      </c>
      <c r="X221" s="66">
        <v>1</v>
      </c>
      <c r="Y221" s="69" t="s">
        <v>45</v>
      </c>
      <c r="Z221" s="63"/>
      <c r="AA221" s="63">
        <v>7</v>
      </c>
      <c r="AB221" s="63">
        <v>2021</v>
      </c>
      <c r="AC221" s="68" t="s">
        <v>862</v>
      </c>
      <c r="AD221" s="72">
        <f ca="1">TODAY()-TABLA34[[#This Row],[Fecha radicación informe]]</f>
        <v>1784</v>
      </c>
      <c r="AE221" s="22" t="s">
        <v>758</v>
      </c>
      <c r="AF221" s="14"/>
    </row>
    <row r="222" spans="1:32" ht="409.5" x14ac:dyDescent="0.25">
      <c r="A222" s="44">
        <v>3750</v>
      </c>
      <c r="B222" s="45">
        <v>71</v>
      </c>
      <c r="C222" s="45">
        <v>2019</v>
      </c>
      <c r="D222" s="60" t="s">
        <v>965</v>
      </c>
      <c r="E222" s="10" t="s">
        <v>34</v>
      </c>
      <c r="F222" s="45"/>
      <c r="G222" s="45"/>
      <c r="H222" s="45" t="s">
        <v>301</v>
      </c>
      <c r="I222" s="61" t="s">
        <v>308</v>
      </c>
      <c r="J222" s="12" t="s">
        <v>133</v>
      </c>
      <c r="K222" s="45" t="s">
        <v>927</v>
      </c>
      <c r="L222" s="45" t="s">
        <v>279</v>
      </c>
      <c r="M222" s="62" t="s">
        <v>913</v>
      </c>
      <c r="N222" s="62" t="s">
        <v>914</v>
      </c>
      <c r="O222" s="63">
        <v>2019</v>
      </c>
      <c r="P222" s="63"/>
      <c r="Q222" s="63"/>
      <c r="R222" s="64" t="s">
        <v>436</v>
      </c>
      <c r="S222" s="65" t="s">
        <v>966</v>
      </c>
      <c r="T222" s="16" t="s">
        <v>932</v>
      </c>
      <c r="U222" s="16">
        <v>44012</v>
      </c>
      <c r="V222" s="63"/>
      <c r="W222" s="45" t="s">
        <v>967</v>
      </c>
      <c r="X222" s="66">
        <v>1</v>
      </c>
      <c r="Y222" s="69" t="s">
        <v>45</v>
      </c>
      <c r="Z222" s="63"/>
      <c r="AA222" s="63">
        <v>10</v>
      </c>
      <c r="AB222" s="63">
        <v>2020</v>
      </c>
      <c r="AC222" s="68" t="s">
        <v>862</v>
      </c>
      <c r="AD222" s="72">
        <f ca="1">TODAY()-TABLA34[[#This Row],[Fecha radicación informe]]</f>
        <v>1784</v>
      </c>
      <c r="AE222" s="22" t="s">
        <v>758</v>
      </c>
      <c r="AF222" s="14"/>
    </row>
    <row r="223" spans="1:32" ht="409.5" x14ac:dyDescent="0.25">
      <c r="A223" s="44">
        <v>3752</v>
      </c>
      <c r="B223" s="45">
        <v>73</v>
      </c>
      <c r="C223" s="45">
        <v>2019</v>
      </c>
      <c r="D223" s="60" t="s">
        <v>976</v>
      </c>
      <c r="E223" s="10" t="s">
        <v>34</v>
      </c>
      <c r="F223" s="45"/>
      <c r="G223" s="45"/>
      <c r="H223" s="45" t="s">
        <v>85</v>
      </c>
      <c r="I223" s="61" t="s">
        <v>121</v>
      </c>
      <c r="J223" s="70" t="s">
        <v>77</v>
      </c>
      <c r="K223" s="45" t="s">
        <v>969</v>
      </c>
      <c r="L223" s="45" t="s">
        <v>100</v>
      </c>
      <c r="M223" s="62" t="s">
        <v>970</v>
      </c>
      <c r="N223" s="62" t="s">
        <v>971</v>
      </c>
      <c r="O223" s="63">
        <v>2019</v>
      </c>
      <c r="P223" s="63"/>
      <c r="Q223" s="63"/>
      <c r="R223" s="64" t="s">
        <v>42</v>
      </c>
      <c r="S223" s="65" t="s">
        <v>977</v>
      </c>
      <c r="T223" s="16">
        <v>43565</v>
      </c>
      <c r="U223" s="16">
        <v>43830</v>
      </c>
      <c r="V223" s="63"/>
      <c r="W223" s="45" t="s">
        <v>978</v>
      </c>
      <c r="X223" s="66">
        <v>1</v>
      </c>
      <c r="Y223" s="69" t="s">
        <v>45</v>
      </c>
      <c r="Z223" s="63"/>
      <c r="AA223" s="63">
        <v>1</v>
      </c>
      <c r="AB223" s="63">
        <v>2020</v>
      </c>
      <c r="AC223" s="68" t="s">
        <v>974</v>
      </c>
      <c r="AD223" s="72">
        <f ca="1">TODAY()-TABLA34[[#This Row],[Fecha radicación informe]]</f>
        <v>1757</v>
      </c>
      <c r="AE223" s="22" t="s">
        <v>46</v>
      </c>
      <c r="AF223" s="14"/>
    </row>
    <row r="224" spans="1:32" ht="409.5" x14ac:dyDescent="0.25">
      <c r="A224" s="44">
        <v>3753</v>
      </c>
      <c r="B224" s="45">
        <v>74</v>
      </c>
      <c r="C224" s="45">
        <v>2019</v>
      </c>
      <c r="D224" s="60" t="s">
        <v>979</v>
      </c>
      <c r="E224" s="10" t="s">
        <v>34</v>
      </c>
      <c r="F224" s="45"/>
      <c r="G224" s="45"/>
      <c r="H224" s="45" t="s">
        <v>781</v>
      </c>
      <c r="I224" s="61" t="s">
        <v>60</v>
      </c>
      <c r="J224" s="70" t="s">
        <v>61</v>
      </c>
      <c r="K224" s="45" t="s">
        <v>969</v>
      </c>
      <c r="L224" s="45" t="s">
        <v>100</v>
      </c>
      <c r="M224" s="62" t="s">
        <v>970</v>
      </c>
      <c r="N224" s="62" t="s">
        <v>971</v>
      </c>
      <c r="O224" s="63">
        <v>2019</v>
      </c>
      <c r="P224" s="63"/>
      <c r="Q224" s="63"/>
      <c r="R224" s="64" t="s">
        <v>436</v>
      </c>
      <c r="S224" s="65" t="s">
        <v>980</v>
      </c>
      <c r="T224" s="16">
        <v>43534</v>
      </c>
      <c r="U224" s="16" t="s">
        <v>981</v>
      </c>
      <c r="V224" s="63"/>
      <c r="W224" s="45" t="s">
        <v>982</v>
      </c>
      <c r="X224" s="66">
        <v>1</v>
      </c>
      <c r="Y224" s="69" t="s">
        <v>45</v>
      </c>
      <c r="Z224" s="63"/>
      <c r="AA224" s="63">
        <v>10</v>
      </c>
      <c r="AB224" s="63">
        <v>2021</v>
      </c>
      <c r="AC224" s="68" t="s">
        <v>974</v>
      </c>
      <c r="AD224" s="72">
        <f ca="1">TODAY()-TABLA34[[#This Row],[Fecha radicación informe]]</f>
        <v>1757</v>
      </c>
      <c r="AE224" s="22" t="s">
        <v>46</v>
      </c>
      <c r="AF224" s="14"/>
    </row>
    <row r="225" spans="1:32" ht="409.5" x14ac:dyDescent="0.25">
      <c r="A225" s="44">
        <v>3756</v>
      </c>
      <c r="B225" s="45">
        <v>77</v>
      </c>
      <c r="C225" s="45">
        <v>2019</v>
      </c>
      <c r="D225" s="60" t="s">
        <v>995</v>
      </c>
      <c r="E225" s="10" t="s">
        <v>34</v>
      </c>
      <c r="F225" s="45"/>
      <c r="G225" s="45"/>
      <c r="H225" s="45" t="s">
        <v>186</v>
      </c>
      <c r="I225" s="61" t="s">
        <v>36</v>
      </c>
      <c r="J225" s="12" t="s">
        <v>37</v>
      </c>
      <c r="K225" s="45" t="s">
        <v>996</v>
      </c>
      <c r="L225" s="45" t="s">
        <v>112</v>
      </c>
      <c r="M225" s="62" t="s">
        <v>970</v>
      </c>
      <c r="N225" s="62" t="s">
        <v>971</v>
      </c>
      <c r="O225" s="63">
        <v>2019</v>
      </c>
      <c r="P225" s="63"/>
      <c r="Q225" s="63"/>
      <c r="R225" s="64" t="s">
        <v>42</v>
      </c>
      <c r="S225" s="65" t="s">
        <v>997</v>
      </c>
      <c r="T225" s="16">
        <v>43687</v>
      </c>
      <c r="U225" s="16">
        <v>43718</v>
      </c>
      <c r="V225" s="63"/>
      <c r="W225" s="45" t="s">
        <v>998</v>
      </c>
      <c r="X225" s="66">
        <v>1</v>
      </c>
      <c r="Y225" s="69" t="s">
        <v>45</v>
      </c>
      <c r="Z225" s="63"/>
      <c r="AA225" s="63">
        <v>10</v>
      </c>
      <c r="AB225" s="63">
        <v>2019</v>
      </c>
      <c r="AC225" s="68">
        <v>43710</v>
      </c>
      <c r="AD225" s="72">
        <f ca="1">TODAY()-TABLA34[[#This Row],[Fecha radicación informe]]</f>
        <v>1750</v>
      </c>
      <c r="AE225" s="22" t="s">
        <v>46</v>
      </c>
      <c r="AF225" s="14"/>
    </row>
    <row r="226" spans="1:32" ht="409.5" x14ac:dyDescent="0.25">
      <c r="A226" s="44">
        <v>3758</v>
      </c>
      <c r="B226" s="45">
        <v>79</v>
      </c>
      <c r="C226" s="45">
        <v>2019</v>
      </c>
      <c r="D226" s="60" t="s">
        <v>1004</v>
      </c>
      <c r="E226" s="10" t="s">
        <v>34</v>
      </c>
      <c r="F226" s="45"/>
      <c r="G226" s="45"/>
      <c r="H226" s="45" t="s">
        <v>85</v>
      </c>
      <c r="I226" s="61" t="s">
        <v>36</v>
      </c>
      <c r="J226" s="12" t="s">
        <v>37</v>
      </c>
      <c r="K226" s="45" t="s">
        <v>996</v>
      </c>
      <c r="L226" s="45" t="s">
        <v>112</v>
      </c>
      <c r="M226" s="62" t="s">
        <v>970</v>
      </c>
      <c r="N226" s="62" t="s">
        <v>971</v>
      </c>
      <c r="O226" s="63">
        <v>2019</v>
      </c>
      <c r="P226" s="63"/>
      <c r="Q226" s="63"/>
      <c r="R226" s="64" t="s">
        <v>42</v>
      </c>
      <c r="S226" s="65" t="s">
        <v>1005</v>
      </c>
      <c r="T226" s="16">
        <v>43748</v>
      </c>
      <c r="U226" s="16">
        <v>43779</v>
      </c>
      <c r="V226" s="63"/>
      <c r="W226" s="45" t="s">
        <v>1006</v>
      </c>
      <c r="X226" s="66">
        <v>1</v>
      </c>
      <c r="Y226" s="69" t="s">
        <v>45</v>
      </c>
      <c r="Z226" s="63"/>
      <c r="AA226" s="63">
        <v>10</v>
      </c>
      <c r="AB226" s="63">
        <v>2019</v>
      </c>
      <c r="AC226" s="68">
        <v>43710</v>
      </c>
      <c r="AD226" s="72">
        <f ca="1">TODAY()-TABLA34[[#This Row],[Fecha radicación informe]]</f>
        <v>1750</v>
      </c>
      <c r="AE226" s="22" t="s">
        <v>46</v>
      </c>
      <c r="AF226" s="14"/>
    </row>
    <row r="227" spans="1:32" ht="409.5" x14ac:dyDescent="0.25">
      <c r="A227" s="44">
        <v>3759</v>
      </c>
      <c r="B227" s="45">
        <v>80</v>
      </c>
      <c r="C227" s="45">
        <v>2019</v>
      </c>
      <c r="D227" s="60" t="s">
        <v>1007</v>
      </c>
      <c r="E227" s="10" t="s">
        <v>34</v>
      </c>
      <c r="F227" s="45"/>
      <c r="G227" s="45"/>
      <c r="H227" s="45" t="s">
        <v>301</v>
      </c>
      <c r="I227" s="61" t="s">
        <v>36</v>
      </c>
      <c r="J227" s="12" t="s">
        <v>37</v>
      </c>
      <c r="K227" s="45" t="s">
        <v>996</v>
      </c>
      <c r="L227" s="45" t="s">
        <v>112</v>
      </c>
      <c r="M227" s="62" t="s">
        <v>970</v>
      </c>
      <c r="N227" s="62" t="s">
        <v>971</v>
      </c>
      <c r="O227" s="63">
        <v>2019</v>
      </c>
      <c r="P227" s="63"/>
      <c r="Q227" s="63"/>
      <c r="R227" s="64" t="s">
        <v>42</v>
      </c>
      <c r="S227" s="65" t="s">
        <v>1008</v>
      </c>
      <c r="T227" s="16">
        <v>43748</v>
      </c>
      <c r="U227" s="16">
        <v>43779</v>
      </c>
      <c r="V227" s="63"/>
      <c r="W227" s="45" t="s">
        <v>1009</v>
      </c>
      <c r="X227" s="66">
        <v>1</v>
      </c>
      <c r="Y227" s="69" t="s">
        <v>45</v>
      </c>
      <c r="Z227" s="63"/>
      <c r="AA227" s="63">
        <v>10</v>
      </c>
      <c r="AB227" s="63">
        <v>2019</v>
      </c>
      <c r="AC227" s="68">
        <v>43710</v>
      </c>
      <c r="AD227" s="72">
        <f ca="1">TODAY()-TABLA34[[#This Row],[Fecha radicación informe]]</f>
        <v>1750</v>
      </c>
      <c r="AE227" s="22" t="s">
        <v>46</v>
      </c>
      <c r="AF227" s="14"/>
    </row>
    <row r="228" spans="1:32" ht="252" x14ac:dyDescent="0.25">
      <c r="A228" s="44">
        <v>3760</v>
      </c>
      <c r="B228" s="45">
        <v>81</v>
      </c>
      <c r="C228" s="45">
        <v>2019</v>
      </c>
      <c r="D228" s="60" t="s">
        <v>1010</v>
      </c>
      <c r="E228" s="10" t="s">
        <v>34</v>
      </c>
      <c r="F228" s="45"/>
      <c r="G228" s="45"/>
      <c r="H228" s="45" t="s">
        <v>301</v>
      </c>
      <c r="I228" s="61" t="s">
        <v>36</v>
      </c>
      <c r="J228" s="12" t="s">
        <v>37</v>
      </c>
      <c r="K228" s="45" t="s">
        <v>996</v>
      </c>
      <c r="L228" s="45" t="s">
        <v>112</v>
      </c>
      <c r="M228" s="62" t="s">
        <v>970</v>
      </c>
      <c r="N228" s="62" t="s">
        <v>971</v>
      </c>
      <c r="O228" s="63">
        <v>2019</v>
      </c>
      <c r="P228" s="63"/>
      <c r="Q228" s="63"/>
      <c r="R228" s="64" t="s">
        <v>42</v>
      </c>
      <c r="S228" s="65" t="s">
        <v>1011</v>
      </c>
      <c r="T228" s="16">
        <v>43748</v>
      </c>
      <c r="U228" s="16">
        <v>43779</v>
      </c>
      <c r="V228" s="63"/>
      <c r="W228" s="45" t="s">
        <v>1012</v>
      </c>
      <c r="X228" s="66">
        <v>1</v>
      </c>
      <c r="Y228" s="69" t="s">
        <v>45</v>
      </c>
      <c r="Z228" s="63"/>
      <c r="AA228" s="63">
        <v>10</v>
      </c>
      <c r="AB228" s="63">
        <v>2019</v>
      </c>
      <c r="AC228" s="68">
        <v>43710</v>
      </c>
      <c r="AD228" s="72">
        <f ca="1">TODAY()-TABLA34[[#This Row],[Fecha radicación informe]]</f>
        <v>1750</v>
      </c>
      <c r="AE228" s="22" t="s">
        <v>46</v>
      </c>
      <c r="AF228" s="14"/>
    </row>
    <row r="229" spans="1:32" ht="409.5" x14ac:dyDescent="0.25">
      <c r="A229" s="44">
        <v>3761</v>
      </c>
      <c r="B229" s="45">
        <v>82</v>
      </c>
      <c r="C229" s="45">
        <v>2019</v>
      </c>
      <c r="D229" s="60" t="s">
        <v>1013</v>
      </c>
      <c r="E229" s="10" t="s">
        <v>34</v>
      </c>
      <c r="F229" s="45"/>
      <c r="G229" s="45"/>
      <c r="H229" s="45" t="s">
        <v>301</v>
      </c>
      <c r="I229" s="61" t="s">
        <v>36</v>
      </c>
      <c r="J229" s="12" t="s">
        <v>37</v>
      </c>
      <c r="K229" s="45" t="s">
        <v>996</v>
      </c>
      <c r="L229" s="45" t="s">
        <v>112</v>
      </c>
      <c r="M229" s="62" t="s">
        <v>970</v>
      </c>
      <c r="N229" s="62" t="s">
        <v>971</v>
      </c>
      <c r="O229" s="63">
        <v>2019</v>
      </c>
      <c r="P229" s="63"/>
      <c r="Q229" s="63"/>
      <c r="R229" s="64" t="s">
        <v>42</v>
      </c>
      <c r="S229" s="65" t="s">
        <v>1014</v>
      </c>
      <c r="T229" s="16">
        <v>43748</v>
      </c>
      <c r="U229" s="16">
        <v>43779</v>
      </c>
      <c r="V229" s="63"/>
      <c r="W229" s="45" t="s">
        <v>1015</v>
      </c>
      <c r="X229" s="66">
        <v>1</v>
      </c>
      <c r="Y229" s="69" t="s">
        <v>45</v>
      </c>
      <c r="Z229" s="63"/>
      <c r="AA229" s="63">
        <v>10</v>
      </c>
      <c r="AB229" s="63">
        <v>2019</v>
      </c>
      <c r="AC229" s="68">
        <v>43710</v>
      </c>
      <c r="AD229" s="72">
        <f ca="1">TODAY()-TABLA34[[#This Row],[Fecha radicación informe]]</f>
        <v>1750</v>
      </c>
      <c r="AE229" s="22" t="s">
        <v>46</v>
      </c>
      <c r="AF229" s="14"/>
    </row>
    <row r="230" spans="1:32" ht="299.25" x14ac:dyDescent="0.25">
      <c r="A230" s="44">
        <v>3762</v>
      </c>
      <c r="B230" s="45">
        <v>83</v>
      </c>
      <c r="C230" s="45">
        <v>2019</v>
      </c>
      <c r="D230" s="60" t="s">
        <v>1016</v>
      </c>
      <c r="E230" s="10" t="s">
        <v>34</v>
      </c>
      <c r="F230" s="45"/>
      <c r="G230" s="45"/>
      <c r="H230" s="45" t="s">
        <v>781</v>
      </c>
      <c r="I230" s="61" t="s">
        <v>36</v>
      </c>
      <c r="J230" s="12" t="s">
        <v>37</v>
      </c>
      <c r="K230" s="45" t="s">
        <v>1017</v>
      </c>
      <c r="L230" s="45" t="s">
        <v>285</v>
      </c>
      <c r="M230" s="62" t="s">
        <v>970</v>
      </c>
      <c r="N230" s="62" t="s">
        <v>971</v>
      </c>
      <c r="O230" s="63">
        <v>2019</v>
      </c>
      <c r="P230" s="63"/>
      <c r="Q230" s="63"/>
      <c r="R230" s="64" t="s">
        <v>358</v>
      </c>
      <c r="S230" s="65" t="s">
        <v>1018</v>
      </c>
      <c r="T230" s="16">
        <v>43596</v>
      </c>
      <c r="U230" s="16">
        <v>43951</v>
      </c>
      <c r="V230" s="63"/>
      <c r="W230" s="45" t="s">
        <v>1019</v>
      </c>
      <c r="X230" s="66">
        <v>1</v>
      </c>
      <c r="Y230" s="69" t="s">
        <v>45</v>
      </c>
      <c r="Z230" s="63"/>
      <c r="AA230" s="63">
        <v>6</v>
      </c>
      <c r="AB230" s="63">
        <v>2020</v>
      </c>
      <c r="AC230" s="68" t="s">
        <v>943</v>
      </c>
      <c r="AD230" s="72">
        <f ca="1">TODAY()-TABLA34[[#This Row],[Fecha radicación informe]]</f>
        <v>1753</v>
      </c>
      <c r="AE230" s="22" t="s">
        <v>46</v>
      </c>
      <c r="AF230" s="14"/>
    </row>
    <row r="231" spans="1:32" ht="267.75" x14ac:dyDescent="0.25">
      <c r="A231" s="44">
        <v>3763</v>
      </c>
      <c r="B231" s="45">
        <v>84</v>
      </c>
      <c r="C231" s="45">
        <v>2019</v>
      </c>
      <c r="D231" s="60" t="s">
        <v>1020</v>
      </c>
      <c r="E231" s="10" t="s">
        <v>34</v>
      </c>
      <c r="F231" s="45"/>
      <c r="G231" s="45"/>
      <c r="H231" s="45" t="s">
        <v>48</v>
      </c>
      <c r="I231" s="61" t="s">
        <v>308</v>
      </c>
      <c r="J231" s="12" t="s">
        <v>133</v>
      </c>
      <c r="K231" s="45" t="s">
        <v>1021</v>
      </c>
      <c r="L231" s="45" t="s">
        <v>492</v>
      </c>
      <c r="M231" s="62" t="s">
        <v>970</v>
      </c>
      <c r="N231" s="62" t="s">
        <v>971</v>
      </c>
      <c r="O231" s="63">
        <v>2019</v>
      </c>
      <c r="P231" s="63"/>
      <c r="Q231" s="63"/>
      <c r="R231" s="64" t="s">
        <v>358</v>
      </c>
      <c r="S231" s="65" t="s">
        <v>1022</v>
      </c>
      <c r="T231" s="16" t="s">
        <v>1023</v>
      </c>
      <c r="U231" s="16">
        <v>43921</v>
      </c>
      <c r="V231" s="63"/>
      <c r="W231" s="45" t="s">
        <v>1024</v>
      </c>
      <c r="X231" s="66">
        <v>1</v>
      </c>
      <c r="Y231" s="69" t="s">
        <v>45</v>
      </c>
      <c r="Z231" s="63"/>
      <c r="AA231" s="63">
        <v>2</v>
      </c>
      <c r="AB231" s="63">
        <v>2020</v>
      </c>
      <c r="AC231" s="68">
        <v>43710</v>
      </c>
      <c r="AD231" s="72">
        <f ca="1">TODAY()-TABLA34[[#This Row],[Fecha radicación informe]]</f>
        <v>1750</v>
      </c>
      <c r="AE231" s="22" t="s">
        <v>58</v>
      </c>
      <c r="AF231" s="14"/>
    </row>
    <row r="232" spans="1:32" ht="409.5" x14ac:dyDescent="0.25">
      <c r="A232" s="44">
        <v>3764</v>
      </c>
      <c r="B232" s="45">
        <v>85</v>
      </c>
      <c r="C232" s="45">
        <v>2019</v>
      </c>
      <c r="D232" s="60" t="s">
        <v>1025</v>
      </c>
      <c r="E232" s="10" t="s">
        <v>34</v>
      </c>
      <c r="F232" s="45"/>
      <c r="G232" s="45"/>
      <c r="H232" s="45" t="s">
        <v>48</v>
      </c>
      <c r="I232" s="61" t="s">
        <v>308</v>
      </c>
      <c r="J232" s="12" t="s">
        <v>133</v>
      </c>
      <c r="K232" s="45" t="s">
        <v>1021</v>
      </c>
      <c r="L232" s="45" t="s">
        <v>492</v>
      </c>
      <c r="M232" s="62" t="s">
        <v>970</v>
      </c>
      <c r="N232" s="62" t="s">
        <v>971</v>
      </c>
      <c r="O232" s="63">
        <v>2019</v>
      </c>
      <c r="P232" s="63"/>
      <c r="Q232" s="63"/>
      <c r="R232" s="64" t="s">
        <v>358</v>
      </c>
      <c r="S232" s="65" t="s">
        <v>1026</v>
      </c>
      <c r="T232" s="16" t="s">
        <v>1023</v>
      </c>
      <c r="U232" s="16">
        <v>43830</v>
      </c>
      <c r="V232" s="63"/>
      <c r="W232" s="45" t="s">
        <v>1027</v>
      </c>
      <c r="X232" s="66">
        <v>1</v>
      </c>
      <c r="Y232" s="69" t="s">
        <v>45</v>
      </c>
      <c r="Z232" s="63"/>
      <c r="AA232" s="63">
        <v>2</v>
      </c>
      <c r="AB232" s="63">
        <v>2020</v>
      </c>
      <c r="AC232" s="68">
        <v>43710</v>
      </c>
      <c r="AD232" s="72">
        <f ca="1">TODAY()-TABLA34[[#This Row],[Fecha radicación informe]]</f>
        <v>1750</v>
      </c>
      <c r="AE232" s="22" t="s">
        <v>58</v>
      </c>
      <c r="AF232" s="14"/>
    </row>
    <row r="233" spans="1:32" ht="189" x14ac:dyDescent="0.25">
      <c r="A233" s="44">
        <v>3765</v>
      </c>
      <c r="B233" s="45">
        <v>86</v>
      </c>
      <c r="C233" s="45">
        <v>2019</v>
      </c>
      <c r="D233" s="60" t="s">
        <v>1028</v>
      </c>
      <c r="E233" s="10" t="s">
        <v>34</v>
      </c>
      <c r="F233" s="45"/>
      <c r="G233" s="45"/>
      <c r="H233" s="45" t="s">
        <v>85</v>
      </c>
      <c r="I233" s="61" t="s">
        <v>49</v>
      </c>
      <c r="J233" s="70" t="s">
        <v>50</v>
      </c>
      <c r="K233" s="45" t="s">
        <v>1029</v>
      </c>
      <c r="L233" s="45" t="s">
        <v>765</v>
      </c>
      <c r="M233" s="62" t="s">
        <v>1030</v>
      </c>
      <c r="N233" s="62" t="s">
        <v>1031</v>
      </c>
      <c r="O233" s="63">
        <v>2019</v>
      </c>
      <c r="P233" s="63"/>
      <c r="Q233" s="63"/>
      <c r="R233" s="64" t="s">
        <v>42</v>
      </c>
      <c r="S233" s="65" t="s">
        <v>1032</v>
      </c>
      <c r="T233" s="16">
        <v>43799</v>
      </c>
      <c r="U233" s="16">
        <v>43966</v>
      </c>
      <c r="V233" s="63"/>
      <c r="W233" s="45" t="s">
        <v>1033</v>
      </c>
      <c r="X233" s="66">
        <v>1</v>
      </c>
      <c r="Y233" s="69" t="s">
        <v>45</v>
      </c>
      <c r="Z233" s="63"/>
      <c r="AA233" s="63">
        <v>5</v>
      </c>
      <c r="AB233" s="63">
        <v>2020</v>
      </c>
      <c r="AC233" s="68">
        <v>43740</v>
      </c>
      <c r="AD233" s="21">
        <f ca="1">IF(TABLA34[[#This Row],[Fecha radicación informe]]="","",TODAY()-TABLA34[[#This Row],[Fecha radicación informe]])</f>
        <v>1720</v>
      </c>
      <c r="AE233" s="22" t="s">
        <v>758</v>
      </c>
      <c r="AF233" s="14"/>
    </row>
    <row r="234" spans="1:32" ht="378" x14ac:dyDescent="0.25">
      <c r="A234" s="44">
        <v>3766</v>
      </c>
      <c r="B234" s="45">
        <v>87</v>
      </c>
      <c r="C234" s="45">
        <v>2019</v>
      </c>
      <c r="D234" s="60" t="s">
        <v>1034</v>
      </c>
      <c r="E234" s="10" t="s">
        <v>34</v>
      </c>
      <c r="F234" s="45"/>
      <c r="G234" s="45"/>
      <c r="H234" s="45" t="s">
        <v>48</v>
      </c>
      <c r="I234" s="61" t="s">
        <v>140</v>
      </c>
      <c r="J234" s="12" t="s">
        <v>133</v>
      </c>
      <c r="K234" s="45" t="s">
        <v>927</v>
      </c>
      <c r="L234" s="45" t="s">
        <v>210</v>
      </c>
      <c r="M234" s="62" t="s">
        <v>1030</v>
      </c>
      <c r="N234" s="62" t="s">
        <v>1031</v>
      </c>
      <c r="O234" s="63">
        <v>2019</v>
      </c>
      <c r="P234" s="63"/>
      <c r="Q234" s="63"/>
      <c r="R234" s="64"/>
      <c r="S234" s="65"/>
      <c r="T234" s="16"/>
      <c r="U234" s="16"/>
      <c r="V234" s="63"/>
      <c r="W234" s="45" t="s">
        <v>1035</v>
      </c>
      <c r="X234" s="66">
        <v>1</v>
      </c>
      <c r="Y234" s="69" t="s">
        <v>45</v>
      </c>
      <c r="Z234" s="63"/>
      <c r="AA234" s="63">
        <v>11</v>
      </c>
      <c r="AB234" s="63">
        <v>2021</v>
      </c>
      <c r="AC234" s="68">
        <v>43738</v>
      </c>
      <c r="AD234" s="21">
        <f ca="1">IF(TABLA34[[#This Row],[Fecha radicación informe]]="","",TODAY()-TABLA34[[#This Row],[Fecha radicación informe]])</f>
        <v>1722</v>
      </c>
      <c r="AE234" s="22" t="s">
        <v>758</v>
      </c>
      <c r="AF234" s="14"/>
    </row>
    <row r="235" spans="1:32" ht="283.5" x14ac:dyDescent="0.25">
      <c r="A235" s="44">
        <v>3767</v>
      </c>
      <c r="B235" s="45">
        <v>88</v>
      </c>
      <c r="C235" s="45">
        <v>2019</v>
      </c>
      <c r="D235" s="60" t="s">
        <v>1036</v>
      </c>
      <c r="E235" s="10" t="s">
        <v>34</v>
      </c>
      <c r="F235" s="45"/>
      <c r="G235" s="45"/>
      <c r="H235" s="45" t="s">
        <v>120</v>
      </c>
      <c r="I235" s="61" t="s">
        <v>903</v>
      </c>
      <c r="J235" s="12" t="s">
        <v>188</v>
      </c>
      <c r="K235" s="10" t="s">
        <v>205</v>
      </c>
      <c r="L235" s="45" t="s">
        <v>210</v>
      </c>
      <c r="M235" s="62" t="s">
        <v>1030</v>
      </c>
      <c r="N235" s="62" t="s">
        <v>1031</v>
      </c>
      <c r="O235" s="63">
        <v>2019</v>
      </c>
      <c r="P235" s="63"/>
      <c r="Q235" s="63"/>
      <c r="R235" s="64" t="s">
        <v>358</v>
      </c>
      <c r="S235" s="65" t="s">
        <v>1037</v>
      </c>
      <c r="T235" s="16" t="s">
        <v>1038</v>
      </c>
      <c r="U235" s="16">
        <v>44227</v>
      </c>
      <c r="V235" s="63"/>
      <c r="W235" s="45" t="s">
        <v>1039</v>
      </c>
      <c r="X235" s="66">
        <v>1</v>
      </c>
      <c r="Y235" s="69" t="s">
        <v>45</v>
      </c>
      <c r="Z235" s="63"/>
      <c r="AA235" s="63">
        <v>9</v>
      </c>
      <c r="AB235" s="63">
        <v>2021</v>
      </c>
      <c r="AC235" s="68">
        <v>43738</v>
      </c>
      <c r="AD235" s="21">
        <f ca="1">IF(TABLA34[[#This Row],[Fecha radicación informe]]="","",TODAY()-TABLA34[[#This Row],[Fecha radicación informe]])</f>
        <v>1722</v>
      </c>
      <c r="AE235" s="22" t="s">
        <v>758</v>
      </c>
      <c r="AF235" s="14"/>
    </row>
    <row r="236" spans="1:32" ht="409.5" x14ac:dyDescent="0.25">
      <c r="A236" s="44">
        <v>3768</v>
      </c>
      <c r="B236" s="45">
        <v>89</v>
      </c>
      <c r="C236" s="45">
        <v>2019</v>
      </c>
      <c r="D236" s="60" t="s">
        <v>1040</v>
      </c>
      <c r="E236" s="10" t="s">
        <v>34</v>
      </c>
      <c r="F236" s="45"/>
      <c r="G236" s="45"/>
      <c r="H236" s="45" t="s">
        <v>120</v>
      </c>
      <c r="I236" s="61" t="s">
        <v>903</v>
      </c>
      <c r="J236" s="12" t="s">
        <v>188</v>
      </c>
      <c r="K236" s="10" t="s">
        <v>205</v>
      </c>
      <c r="L236" s="45" t="s">
        <v>210</v>
      </c>
      <c r="M236" s="62" t="s">
        <v>1030</v>
      </c>
      <c r="N236" s="62" t="s">
        <v>1031</v>
      </c>
      <c r="O236" s="63">
        <v>2019</v>
      </c>
      <c r="P236" s="63"/>
      <c r="Q236" s="63"/>
      <c r="R236" s="64" t="s">
        <v>358</v>
      </c>
      <c r="S236" s="65" t="s">
        <v>1041</v>
      </c>
      <c r="T236" s="16" t="s">
        <v>1038</v>
      </c>
      <c r="U236" s="16">
        <v>44227</v>
      </c>
      <c r="V236" s="63"/>
      <c r="W236" s="45" t="s">
        <v>1042</v>
      </c>
      <c r="X236" s="66">
        <v>1</v>
      </c>
      <c r="Y236" s="69" t="s">
        <v>45</v>
      </c>
      <c r="Z236" s="63"/>
      <c r="AA236" s="63">
        <v>11</v>
      </c>
      <c r="AB236" s="63">
        <v>2021</v>
      </c>
      <c r="AC236" s="68">
        <v>43738</v>
      </c>
      <c r="AD236" s="21">
        <f ca="1">IF(TABLA34[[#This Row],[Fecha radicación informe]]="","",TODAY()-TABLA34[[#This Row],[Fecha radicación informe]])</f>
        <v>1722</v>
      </c>
      <c r="AE236" s="22" t="s">
        <v>758</v>
      </c>
      <c r="AF236" s="14"/>
    </row>
    <row r="237" spans="1:32" ht="409.5" x14ac:dyDescent="0.25">
      <c r="A237" s="44">
        <v>3769</v>
      </c>
      <c r="B237" s="45">
        <v>90</v>
      </c>
      <c r="C237" s="45">
        <v>2019</v>
      </c>
      <c r="D237" s="60" t="s">
        <v>1043</v>
      </c>
      <c r="E237" s="10" t="s">
        <v>34</v>
      </c>
      <c r="F237" s="45"/>
      <c r="G237" s="45"/>
      <c r="H237" s="45" t="s">
        <v>35</v>
      </c>
      <c r="I237" s="61" t="s">
        <v>36</v>
      </c>
      <c r="J237" s="12" t="s">
        <v>37</v>
      </c>
      <c r="K237" s="45" t="s">
        <v>1044</v>
      </c>
      <c r="L237" s="45" t="s">
        <v>100</v>
      </c>
      <c r="M237" s="62" t="s">
        <v>1045</v>
      </c>
      <c r="N237" s="62" t="s">
        <v>1046</v>
      </c>
      <c r="O237" s="63">
        <v>2019</v>
      </c>
      <c r="P237" s="63"/>
      <c r="Q237" s="63"/>
      <c r="R237" s="64" t="s">
        <v>42</v>
      </c>
      <c r="S237" s="65" t="s">
        <v>1047</v>
      </c>
      <c r="T237" s="75" t="s">
        <v>1048</v>
      </c>
      <c r="U237" s="75">
        <v>44012</v>
      </c>
      <c r="V237" s="63"/>
      <c r="W237" s="45" t="s">
        <v>1049</v>
      </c>
      <c r="X237" s="66">
        <v>1</v>
      </c>
      <c r="Y237" s="69" t="s">
        <v>45</v>
      </c>
      <c r="Z237" s="63"/>
      <c r="AA237" s="63">
        <v>7</v>
      </c>
      <c r="AB237" s="63">
        <v>2020</v>
      </c>
      <c r="AC237" s="68" t="s">
        <v>1050</v>
      </c>
      <c r="AD237" s="21">
        <f ca="1">IF(TABLA34[[#This Row],[Fecha radicación informe]]="","",TODAY()-TABLA34[[#This Row],[Fecha radicación informe]])</f>
        <v>1693</v>
      </c>
      <c r="AE237" s="22" t="s">
        <v>46</v>
      </c>
      <c r="AF237" s="14"/>
    </row>
    <row r="238" spans="1:32" ht="409.5" x14ac:dyDescent="0.25">
      <c r="A238" s="44">
        <v>3770</v>
      </c>
      <c r="B238" s="45">
        <v>91</v>
      </c>
      <c r="C238" s="45">
        <v>2019</v>
      </c>
      <c r="D238" s="60" t="s">
        <v>1051</v>
      </c>
      <c r="E238" s="10" t="s">
        <v>34</v>
      </c>
      <c r="F238" s="45"/>
      <c r="G238" s="45"/>
      <c r="H238" s="45" t="s">
        <v>85</v>
      </c>
      <c r="I238" s="61" t="s">
        <v>36</v>
      </c>
      <c r="J238" s="12" t="s">
        <v>37</v>
      </c>
      <c r="K238" s="45" t="s">
        <v>1044</v>
      </c>
      <c r="L238" s="45" t="s">
        <v>100</v>
      </c>
      <c r="M238" s="62" t="s">
        <v>1045</v>
      </c>
      <c r="N238" s="62" t="s">
        <v>1046</v>
      </c>
      <c r="O238" s="63">
        <v>2019</v>
      </c>
      <c r="P238" s="63"/>
      <c r="Q238" s="63"/>
      <c r="R238" s="64" t="s">
        <v>42</v>
      </c>
      <c r="S238" s="65" t="s">
        <v>1052</v>
      </c>
      <c r="T238" s="75" t="s">
        <v>1048</v>
      </c>
      <c r="U238" s="75">
        <v>44012</v>
      </c>
      <c r="V238" s="63"/>
      <c r="W238" s="45" t="s">
        <v>1053</v>
      </c>
      <c r="X238" s="66">
        <v>1</v>
      </c>
      <c r="Y238" s="69" t="s">
        <v>45</v>
      </c>
      <c r="Z238" s="63"/>
      <c r="AA238" s="63">
        <v>6</v>
      </c>
      <c r="AB238" s="63">
        <v>2020</v>
      </c>
      <c r="AC238" s="68" t="s">
        <v>1050</v>
      </c>
      <c r="AD238" s="21">
        <f ca="1">IF(TABLA34[[#This Row],[Fecha radicación informe]]="","",TODAY()-TABLA34[[#This Row],[Fecha radicación informe]])</f>
        <v>1693</v>
      </c>
      <c r="AE238" s="22" t="s">
        <v>46</v>
      </c>
      <c r="AF238" s="14"/>
    </row>
    <row r="239" spans="1:32" ht="409.5" x14ac:dyDescent="0.25">
      <c r="A239" s="44">
        <v>3771</v>
      </c>
      <c r="B239" s="45">
        <v>92</v>
      </c>
      <c r="C239" s="45">
        <v>2019</v>
      </c>
      <c r="D239" s="60" t="s">
        <v>1054</v>
      </c>
      <c r="E239" s="10" t="s">
        <v>34</v>
      </c>
      <c r="F239" s="45"/>
      <c r="G239" s="45"/>
      <c r="H239" s="45" t="s">
        <v>35</v>
      </c>
      <c r="I239" s="61" t="s">
        <v>36</v>
      </c>
      <c r="J239" s="12" t="s">
        <v>37</v>
      </c>
      <c r="K239" s="45" t="s">
        <v>1044</v>
      </c>
      <c r="L239" s="45" t="s">
        <v>100</v>
      </c>
      <c r="M239" s="62" t="s">
        <v>1045</v>
      </c>
      <c r="N239" s="62" t="s">
        <v>1046</v>
      </c>
      <c r="O239" s="63">
        <v>2019</v>
      </c>
      <c r="P239" s="63"/>
      <c r="Q239" s="63"/>
      <c r="R239" s="64" t="s">
        <v>42</v>
      </c>
      <c r="S239" s="65" t="s">
        <v>1055</v>
      </c>
      <c r="T239" s="75" t="s">
        <v>1048</v>
      </c>
      <c r="U239" s="75">
        <v>44135</v>
      </c>
      <c r="V239" s="63"/>
      <c r="W239" s="45" t="s">
        <v>1056</v>
      </c>
      <c r="X239" s="66">
        <v>1</v>
      </c>
      <c r="Y239" s="69" t="s">
        <v>45</v>
      </c>
      <c r="Z239" s="63"/>
      <c r="AA239" s="63">
        <v>10</v>
      </c>
      <c r="AB239" s="63">
        <v>2020</v>
      </c>
      <c r="AC239" s="68" t="s">
        <v>1050</v>
      </c>
      <c r="AD239" s="21">
        <f ca="1">IF(TABLA34[[#This Row],[Fecha radicación informe]]="","",TODAY()-TABLA34[[#This Row],[Fecha radicación informe]])</f>
        <v>1693</v>
      </c>
      <c r="AE239" s="22" t="s">
        <v>46</v>
      </c>
      <c r="AF239" s="14"/>
    </row>
    <row r="240" spans="1:32" ht="346.5" x14ac:dyDescent="0.25">
      <c r="A240" s="44">
        <v>3772</v>
      </c>
      <c r="B240" s="45">
        <v>93</v>
      </c>
      <c r="C240" s="45">
        <v>2019</v>
      </c>
      <c r="D240" s="60" t="s">
        <v>1057</v>
      </c>
      <c r="E240" s="10" t="s">
        <v>34</v>
      </c>
      <c r="F240" s="45"/>
      <c r="G240" s="45"/>
      <c r="H240" s="45" t="s">
        <v>85</v>
      </c>
      <c r="I240" s="61" t="s">
        <v>36</v>
      </c>
      <c r="J240" s="12" t="s">
        <v>37</v>
      </c>
      <c r="K240" s="45" t="s">
        <v>1044</v>
      </c>
      <c r="L240" s="45" t="s">
        <v>100</v>
      </c>
      <c r="M240" s="62" t="s">
        <v>1045</v>
      </c>
      <c r="N240" s="62" t="s">
        <v>1046</v>
      </c>
      <c r="O240" s="63">
        <v>2019</v>
      </c>
      <c r="P240" s="63"/>
      <c r="Q240" s="63"/>
      <c r="R240" s="64" t="s">
        <v>42</v>
      </c>
      <c r="S240" s="65" t="s">
        <v>1058</v>
      </c>
      <c r="T240" s="75" t="s">
        <v>1048</v>
      </c>
      <c r="U240" s="75">
        <v>44012</v>
      </c>
      <c r="V240" s="63"/>
      <c r="W240" s="45" t="s">
        <v>1059</v>
      </c>
      <c r="X240" s="66">
        <v>1</v>
      </c>
      <c r="Y240" s="69" t="s">
        <v>45</v>
      </c>
      <c r="Z240" s="63"/>
      <c r="AA240" s="63">
        <v>5</v>
      </c>
      <c r="AB240" s="63">
        <v>2020</v>
      </c>
      <c r="AC240" s="68" t="s">
        <v>1050</v>
      </c>
      <c r="AD240" s="21">
        <f ca="1">IF(TABLA34[[#This Row],[Fecha radicación informe]]="","",TODAY()-TABLA34[[#This Row],[Fecha radicación informe]])</f>
        <v>1693</v>
      </c>
      <c r="AE240" s="22" t="s">
        <v>46</v>
      </c>
      <c r="AF240" s="14"/>
    </row>
    <row r="241" spans="1:32" ht="409.5" x14ac:dyDescent="0.25">
      <c r="A241" s="44">
        <v>3773</v>
      </c>
      <c r="B241" s="45">
        <v>94</v>
      </c>
      <c r="C241" s="45">
        <v>2019</v>
      </c>
      <c r="D241" s="60" t="s">
        <v>1060</v>
      </c>
      <c r="E241" s="10" t="s">
        <v>34</v>
      </c>
      <c r="F241" s="45"/>
      <c r="G241" s="45"/>
      <c r="H241" s="45" t="s">
        <v>85</v>
      </c>
      <c r="I241" s="61" t="s">
        <v>36</v>
      </c>
      <c r="J241" s="12" t="s">
        <v>37</v>
      </c>
      <c r="K241" s="45" t="s">
        <v>1044</v>
      </c>
      <c r="L241" s="45" t="s">
        <v>100</v>
      </c>
      <c r="M241" s="62" t="s">
        <v>1045</v>
      </c>
      <c r="N241" s="62" t="s">
        <v>1046</v>
      </c>
      <c r="O241" s="63">
        <v>2019</v>
      </c>
      <c r="P241" s="63"/>
      <c r="Q241" s="63"/>
      <c r="R241" s="64" t="s">
        <v>42</v>
      </c>
      <c r="S241" s="65" t="s">
        <v>1061</v>
      </c>
      <c r="T241" s="75" t="s">
        <v>1048</v>
      </c>
      <c r="U241" s="75">
        <v>44012</v>
      </c>
      <c r="V241" s="63"/>
      <c r="W241" s="45" t="s">
        <v>1062</v>
      </c>
      <c r="X241" s="66">
        <v>1</v>
      </c>
      <c r="Y241" s="69" t="s">
        <v>45</v>
      </c>
      <c r="Z241" s="63"/>
      <c r="AA241" s="63">
        <v>6</v>
      </c>
      <c r="AB241" s="63">
        <v>2020</v>
      </c>
      <c r="AC241" s="68" t="s">
        <v>1050</v>
      </c>
      <c r="AD241" s="21">
        <f ca="1">IF(TABLA34[[#This Row],[Fecha radicación informe]]="","",TODAY()-TABLA34[[#This Row],[Fecha radicación informe]])</f>
        <v>1693</v>
      </c>
      <c r="AE241" s="22" t="s">
        <v>46</v>
      </c>
      <c r="AF241" s="14"/>
    </row>
    <row r="242" spans="1:32" ht="409.5" x14ac:dyDescent="0.25">
      <c r="A242" s="44">
        <v>3775</v>
      </c>
      <c r="B242" s="45">
        <v>96</v>
      </c>
      <c r="C242" s="45">
        <v>2019</v>
      </c>
      <c r="D242" s="60" t="s">
        <v>1068</v>
      </c>
      <c r="E242" s="10" t="s">
        <v>34</v>
      </c>
      <c r="F242" s="45"/>
      <c r="G242" s="45"/>
      <c r="H242" s="45" t="s">
        <v>85</v>
      </c>
      <c r="I242" s="61" t="s">
        <v>36</v>
      </c>
      <c r="J242" s="70" t="s">
        <v>98</v>
      </c>
      <c r="K242" s="45" t="s">
        <v>1069</v>
      </c>
      <c r="L242" s="45" t="s">
        <v>285</v>
      </c>
      <c r="M242" s="62" t="s">
        <v>1045</v>
      </c>
      <c r="N242" s="62" t="s">
        <v>1046</v>
      </c>
      <c r="O242" s="63">
        <v>2019</v>
      </c>
      <c r="P242" s="63"/>
      <c r="Q242" s="63"/>
      <c r="R242" s="64" t="s">
        <v>358</v>
      </c>
      <c r="S242" s="65" t="s">
        <v>1070</v>
      </c>
      <c r="T242" s="75" t="s">
        <v>1071</v>
      </c>
      <c r="U242" s="75">
        <v>43861</v>
      </c>
      <c r="V242" s="63"/>
      <c r="W242" s="45" t="s">
        <v>1072</v>
      </c>
      <c r="X242" s="66">
        <v>1</v>
      </c>
      <c r="Y242" s="69" t="s">
        <v>45</v>
      </c>
      <c r="Z242" s="63"/>
      <c r="AA242" s="63">
        <v>6</v>
      </c>
      <c r="AB242" s="63">
        <v>2020</v>
      </c>
      <c r="AC242" s="68" t="s">
        <v>1073</v>
      </c>
      <c r="AD242" s="21">
        <f ca="1">IF(TABLA34[[#This Row],[Fecha radicación informe]]="","",TODAY()-TABLA34[[#This Row],[Fecha radicación informe]])</f>
        <v>1691</v>
      </c>
      <c r="AE242" s="22" t="s">
        <v>46</v>
      </c>
      <c r="AF242" s="14"/>
    </row>
    <row r="243" spans="1:32" ht="346.5" x14ac:dyDescent="0.25">
      <c r="A243" s="44">
        <v>3776</v>
      </c>
      <c r="B243" s="45">
        <v>97</v>
      </c>
      <c r="C243" s="45">
        <v>2019</v>
      </c>
      <c r="D243" s="60" t="s">
        <v>1074</v>
      </c>
      <c r="E243" s="10" t="s">
        <v>34</v>
      </c>
      <c r="F243" s="45"/>
      <c r="G243" s="45"/>
      <c r="H243" s="45" t="s">
        <v>35</v>
      </c>
      <c r="I243" s="61" t="s">
        <v>36</v>
      </c>
      <c r="J243" s="70" t="s">
        <v>98</v>
      </c>
      <c r="K243" s="45" t="s">
        <v>1069</v>
      </c>
      <c r="L243" s="45" t="s">
        <v>285</v>
      </c>
      <c r="M243" s="62" t="s">
        <v>1045</v>
      </c>
      <c r="N243" s="62" t="s">
        <v>1046</v>
      </c>
      <c r="O243" s="63">
        <v>2019</v>
      </c>
      <c r="P243" s="63"/>
      <c r="Q243" s="63"/>
      <c r="R243" s="64" t="s">
        <v>358</v>
      </c>
      <c r="S243" s="65" t="s">
        <v>1075</v>
      </c>
      <c r="T243" s="75" t="s">
        <v>1071</v>
      </c>
      <c r="U243" s="75">
        <v>43861</v>
      </c>
      <c r="V243" s="63"/>
      <c r="W243" s="45" t="s">
        <v>1076</v>
      </c>
      <c r="X243" s="66">
        <v>1</v>
      </c>
      <c r="Y243" s="69" t="s">
        <v>45</v>
      </c>
      <c r="Z243" s="63"/>
      <c r="AA243" s="63">
        <v>6</v>
      </c>
      <c r="AB243" s="63">
        <v>2020</v>
      </c>
      <c r="AC243" s="68" t="s">
        <v>1073</v>
      </c>
      <c r="AD243" s="21">
        <f ca="1">IF(TABLA34[[#This Row],[Fecha radicación informe]]="","",TODAY()-TABLA34[[#This Row],[Fecha radicación informe]])</f>
        <v>1691</v>
      </c>
      <c r="AE243" s="22" t="s">
        <v>46</v>
      </c>
      <c r="AF243" s="14"/>
    </row>
    <row r="244" spans="1:32" ht="299.25" x14ac:dyDescent="0.25">
      <c r="A244" s="44">
        <v>3777</v>
      </c>
      <c r="B244" s="45">
        <v>98</v>
      </c>
      <c r="C244" s="45">
        <v>2019</v>
      </c>
      <c r="D244" s="60" t="s">
        <v>1077</v>
      </c>
      <c r="E244" s="10" t="s">
        <v>34</v>
      </c>
      <c r="F244" s="45"/>
      <c r="G244" s="45"/>
      <c r="H244" s="45" t="s">
        <v>48</v>
      </c>
      <c r="I244" s="61" t="s">
        <v>36</v>
      </c>
      <c r="J244" s="70" t="s">
        <v>98</v>
      </c>
      <c r="K244" s="45" t="s">
        <v>1069</v>
      </c>
      <c r="L244" s="45" t="s">
        <v>285</v>
      </c>
      <c r="M244" s="62" t="s">
        <v>1045</v>
      </c>
      <c r="N244" s="62" t="s">
        <v>1046</v>
      </c>
      <c r="O244" s="63">
        <v>2019</v>
      </c>
      <c r="P244" s="63"/>
      <c r="Q244" s="63"/>
      <c r="R244" s="64" t="s">
        <v>358</v>
      </c>
      <c r="S244" s="65" t="s">
        <v>1078</v>
      </c>
      <c r="T244" s="75">
        <v>43816</v>
      </c>
      <c r="U244" s="75">
        <v>43826</v>
      </c>
      <c r="V244" s="63"/>
      <c r="W244" s="45" t="s">
        <v>1079</v>
      </c>
      <c r="X244" s="66">
        <v>1</v>
      </c>
      <c r="Y244" s="69" t="s">
        <v>45</v>
      </c>
      <c r="Z244" s="63"/>
      <c r="AA244" s="63">
        <v>6</v>
      </c>
      <c r="AB244" s="63">
        <v>2020</v>
      </c>
      <c r="AC244" s="68" t="s">
        <v>1073</v>
      </c>
      <c r="AD244" s="21">
        <f ca="1">IF(TABLA34[[#This Row],[Fecha radicación informe]]="","",TODAY()-TABLA34[[#This Row],[Fecha radicación informe]])</f>
        <v>1691</v>
      </c>
      <c r="AE244" s="22" t="s">
        <v>46</v>
      </c>
      <c r="AF244" s="14"/>
    </row>
    <row r="245" spans="1:32" ht="299.25" x14ac:dyDescent="0.25">
      <c r="A245" s="44">
        <v>3779</v>
      </c>
      <c r="B245" s="45">
        <v>100</v>
      </c>
      <c r="C245" s="45">
        <v>2019</v>
      </c>
      <c r="D245" s="60" t="s">
        <v>1085</v>
      </c>
      <c r="E245" s="10" t="s">
        <v>34</v>
      </c>
      <c r="F245" s="45"/>
      <c r="G245" s="45"/>
      <c r="H245" s="45" t="s">
        <v>301</v>
      </c>
      <c r="I245" s="61" t="s">
        <v>36</v>
      </c>
      <c r="J245" s="12" t="s">
        <v>37</v>
      </c>
      <c r="K245" s="45" t="s">
        <v>677</v>
      </c>
      <c r="L245" s="45" t="s">
        <v>279</v>
      </c>
      <c r="M245" s="62" t="s">
        <v>1045</v>
      </c>
      <c r="N245" s="62" t="s">
        <v>1046</v>
      </c>
      <c r="O245" s="63">
        <v>2019</v>
      </c>
      <c r="P245" s="63"/>
      <c r="Q245" s="63"/>
      <c r="R245" s="64" t="s">
        <v>42</v>
      </c>
      <c r="S245" s="65" t="s">
        <v>1086</v>
      </c>
      <c r="T245" s="75" t="s">
        <v>1087</v>
      </c>
      <c r="U245" s="75">
        <v>43832</v>
      </c>
      <c r="V245" s="63"/>
      <c r="W245" s="45" t="s">
        <v>1088</v>
      </c>
      <c r="X245" s="66">
        <v>1</v>
      </c>
      <c r="Y245" s="69" t="s">
        <v>45</v>
      </c>
      <c r="Z245" s="63"/>
      <c r="AA245" s="63">
        <v>1</v>
      </c>
      <c r="AB245" s="63">
        <v>2020</v>
      </c>
      <c r="AC245" s="68" t="s">
        <v>1089</v>
      </c>
      <c r="AD245" s="21">
        <f ca="1">IF(TABLA34[[#This Row],[Fecha radicación informe]]="","",TODAY()-TABLA34[[#This Row],[Fecha radicación informe]])</f>
        <v>1692</v>
      </c>
      <c r="AE245" s="22" t="s">
        <v>58</v>
      </c>
      <c r="AF245" s="14"/>
    </row>
    <row r="246" spans="1:32" ht="241.5" customHeight="1" x14ac:dyDescent="0.25">
      <c r="A246" s="44">
        <v>3780</v>
      </c>
      <c r="B246" s="45">
        <v>101</v>
      </c>
      <c r="C246" s="45">
        <v>2019</v>
      </c>
      <c r="D246" s="60" t="s">
        <v>1090</v>
      </c>
      <c r="E246" s="10" t="s">
        <v>34</v>
      </c>
      <c r="F246" s="45"/>
      <c r="G246" s="45"/>
      <c r="H246" s="45" t="s">
        <v>85</v>
      </c>
      <c r="I246" s="61" t="s">
        <v>49</v>
      </c>
      <c r="J246" s="70" t="s">
        <v>50</v>
      </c>
      <c r="K246" s="45" t="s">
        <v>1091</v>
      </c>
      <c r="L246" s="45" t="s">
        <v>765</v>
      </c>
      <c r="M246" s="62" t="s">
        <v>1092</v>
      </c>
      <c r="N246" s="62" t="s">
        <v>1046</v>
      </c>
      <c r="O246" s="63">
        <v>2019</v>
      </c>
      <c r="P246" s="63"/>
      <c r="Q246" s="63"/>
      <c r="R246" s="64" t="s">
        <v>358</v>
      </c>
      <c r="S246" s="65" t="s">
        <v>1093</v>
      </c>
      <c r="T246" s="75">
        <v>43811</v>
      </c>
      <c r="U246" s="75">
        <v>44135</v>
      </c>
      <c r="V246" s="63"/>
      <c r="W246" s="45" t="s">
        <v>1094</v>
      </c>
      <c r="X246" s="66">
        <v>1</v>
      </c>
      <c r="Y246" s="69" t="s">
        <v>45</v>
      </c>
      <c r="Z246" s="63"/>
      <c r="AA246" s="63">
        <v>12</v>
      </c>
      <c r="AB246" s="63">
        <v>2020</v>
      </c>
      <c r="AC246" s="68">
        <v>43769</v>
      </c>
      <c r="AD246" s="21">
        <f ca="1">IF(TABLA34[[#This Row],[Fecha radicación informe]]="","",TODAY()-TABLA34[[#This Row],[Fecha radicación informe]])</f>
        <v>1691</v>
      </c>
      <c r="AE246" s="22" t="s">
        <v>758</v>
      </c>
      <c r="AF246" s="14"/>
    </row>
    <row r="247" spans="1:32" ht="179.25" customHeight="1" x14ac:dyDescent="0.25">
      <c r="A247" s="44">
        <v>3781</v>
      </c>
      <c r="B247" s="45">
        <v>102</v>
      </c>
      <c r="C247" s="45">
        <v>2019</v>
      </c>
      <c r="D247" s="60" t="s">
        <v>1095</v>
      </c>
      <c r="E247" s="10" t="s">
        <v>34</v>
      </c>
      <c r="F247" s="45"/>
      <c r="G247" s="45"/>
      <c r="H247" s="45" t="s">
        <v>85</v>
      </c>
      <c r="I247" s="61" t="s">
        <v>49</v>
      </c>
      <c r="J247" s="70" t="s">
        <v>50</v>
      </c>
      <c r="K247" s="45" t="s">
        <v>1091</v>
      </c>
      <c r="L247" s="45" t="s">
        <v>765</v>
      </c>
      <c r="M247" s="62" t="s">
        <v>1045</v>
      </c>
      <c r="N247" s="62" t="s">
        <v>1046</v>
      </c>
      <c r="O247" s="63">
        <v>2019</v>
      </c>
      <c r="P247" s="63"/>
      <c r="Q247" s="63"/>
      <c r="R247" s="64" t="s">
        <v>358</v>
      </c>
      <c r="S247" s="65" t="s">
        <v>1096</v>
      </c>
      <c r="T247" s="75">
        <v>43811</v>
      </c>
      <c r="U247" s="75">
        <v>44043</v>
      </c>
      <c r="V247" s="63"/>
      <c r="W247" s="45" t="s">
        <v>1097</v>
      </c>
      <c r="X247" s="66">
        <v>1</v>
      </c>
      <c r="Y247" s="69" t="s">
        <v>45</v>
      </c>
      <c r="Z247" s="63"/>
      <c r="AA247" s="63">
        <v>6</v>
      </c>
      <c r="AB247" s="63">
        <v>2020</v>
      </c>
      <c r="AC247" s="68">
        <v>43769</v>
      </c>
      <c r="AD247" s="21">
        <f ca="1">IF(TABLA34[[#This Row],[Fecha radicación informe]]="","",TODAY()-TABLA34[[#This Row],[Fecha radicación informe]])</f>
        <v>1691</v>
      </c>
      <c r="AE247" s="22" t="s">
        <v>758</v>
      </c>
      <c r="AF247" s="14"/>
    </row>
    <row r="248" spans="1:32" ht="409.5" x14ac:dyDescent="0.25">
      <c r="A248" s="44">
        <v>3782</v>
      </c>
      <c r="B248" s="45">
        <v>103</v>
      </c>
      <c r="C248" s="45">
        <v>2019</v>
      </c>
      <c r="D248" s="60" t="s">
        <v>1098</v>
      </c>
      <c r="E248" s="10" t="s">
        <v>34</v>
      </c>
      <c r="F248" s="45"/>
      <c r="G248" s="45"/>
      <c r="H248" s="45" t="s">
        <v>781</v>
      </c>
      <c r="I248" s="61" t="s">
        <v>121</v>
      </c>
      <c r="J248" s="70" t="s">
        <v>77</v>
      </c>
      <c r="K248" s="45" t="s">
        <v>1099</v>
      </c>
      <c r="L248" s="45" t="s">
        <v>79</v>
      </c>
      <c r="M248" s="62" t="s">
        <v>1045</v>
      </c>
      <c r="N248" s="62" t="s">
        <v>1046</v>
      </c>
      <c r="O248" s="63">
        <v>2019</v>
      </c>
      <c r="P248" s="63"/>
      <c r="Q248" s="63"/>
      <c r="R248" s="64" t="s">
        <v>42</v>
      </c>
      <c r="S248" s="65" t="s">
        <v>1100</v>
      </c>
      <c r="T248" s="75">
        <v>43811</v>
      </c>
      <c r="U248" s="75">
        <v>44012</v>
      </c>
      <c r="V248" s="63"/>
      <c r="W248" s="45" t="s">
        <v>1101</v>
      </c>
      <c r="X248" s="66">
        <v>1</v>
      </c>
      <c r="Y248" s="69" t="s">
        <v>45</v>
      </c>
      <c r="Z248" s="63"/>
      <c r="AA248" s="63">
        <v>9</v>
      </c>
      <c r="AB248" s="63">
        <v>2020</v>
      </c>
      <c r="AC248" s="68" t="s">
        <v>1073</v>
      </c>
      <c r="AD248" s="21">
        <f ca="1">IF(TABLA34[[#This Row],[Fecha radicación informe]]="","",TODAY()-TABLA34[[#This Row],[Fecha radicación informe]])</f>
        <v>1691</v>
      </c>
      <c r="AE248" s="22" t="s">
        <v>58</v>
      </c>
      <c r="AF248" s="14"/>
    </row>
    <row r="249" spans="1:32" ht="409.5" x14ac:dyDescent="0.25">
      <c r="A249" s="44">
        <v>3783</v>
      </c>
      <c r="B249" s="45">
        <v>104</v>
      </c>
      <c r="C249" s="45">
        <v>2019</v>
      </c>
      <c r="D249" s="60" t="s">
        <v>1102</v>
      </c>
      <c r="E249" s="10" t="s">
        <v>34</v>
      </c>
      <c r="F249" s="45"/>
      <c r="G249" s="45"/>
      <c r="H249" s="45" t="s">
        <v>781</v>
      </c>
      <c r="I249" s="61" t="s">
        <v>187</v>
      </c>
      <c r="J249" s="12" t="s">
        <v>188</v>
      </c>
      <c r="K249" s="45" t="s">
        <v>884</v>
      </c>
      <c r="L249" s="45" t="s">
        <v>79</v>
      </c>
      <c r="M249" s="62" t="s">
        <v>1045</v>
      </c>
      <c r="N249" s="62" t="s">
        <v>1046</v>
      </c>
      <c r="O249" s="63">
        <v>2019</v>
      </c>
      <c r="P249" s="63"/>
      <c r="Q249" s="63"/>
      <c r="R249" s="64" t="s">
        <v>358</v>
      </c>
      <c r="S249" s="65" t="s">
        <v>1103</v>
      </c>
      <c r="T249" s="75">
        <v>43811</v>
      </c>
      <c r="U249" s="75">
        <v>43889</v>
      </c>
      <c r="V249" s="63"/>
      <c r="W249" s="45" t="s">
        <v>1104</v>
      </c>
      <c r="X249" s="66">
        <v>1</v>
      </c>
      <c r="Y249" s="69" t="s">
        <v>45</v>
      </c>
      <c r="Z249" s="63"/>
      <c r="AA249" s="63">
        <v>6</v>
      </c>
      <c r="AB249" s="63">
        <v>2020</v>
      </c>
      <c r="AC249" s="68" t="s">
        <v>1073</v>
      </c>
      <c r="AD249" s="21">
        <f ca="1">IF(TABLA34[[#This Row],[Fecha radicación informe]]="","",TODAY()-TABLA34[[#This Row],[Fecha radicación informe]])</f>
        <v>1691</v>
      </c>
      <c r="AE249" s="22" t="s">
        <v>58</v>
      </c>
      <c r="AF249" s="14"/>
    </row>
    <row r="250" spans="1:32" ht="409.5" x14ac:dyDescent="0.25">
      <c r="A250" s="44">
        <v>3785</v>
      </c>
      <c r="B250" s="45">
        <v>106</v>
      </c>
      <c r="C250" s="45">
        <v>2019</v>
      </c>
      <c r="D250" s="60" t="s">
        <v>1114</v>
      </c>
      <c r="E250" s="10" t="s">
        <v>34</v>
      </c>
      <c r="F250" s="45"/>
      <c r="G250" s="45"/>
      <c r="H250" s="45" t="s">
        <v>85</v>
      </c>
      <c r="I250" s="61" t="s">
        <v>49</v>
      </c>
      <c r="J250" s="70" t="s">
        <v>50</v>
      </c>
      <c r="K250" s="45" t="s">
        <v>1091</v>
      </c>
      <c r="L250" s="45" t="s">
        <v>492</v>
      </c>
      <c r="M250" s="62" t="s">
        <v>1108</v>
      </c>
      <c r="N250" s="62" t="s">
        <v>1109</v>
      </c>
      <c r="O250" s="63">
        <v>2019</v>
      </c>
      <c r="P250" s="63"/>
      <c r="Q250" s="63"/>
      <c r="R250" s="64" t="s">
        <v>358</v>
      </c>
      <c r="S250" s="65" t="s">
        <v>1115</v>
      </c>
      <c r="T250" s="75" t="s">
        <v>1038</v>
      </c>
      <c r="U250" s="75">
        <v>44286</v>
      </c>
      <c r="V250" s="63"/>
      <c r="W250" s="45" t="s">
        <v>1116</v>
      </c>
      <c r="X250" s="66">
        <v>1</v>
      </c>
      <c r="Y250" s="69" t="s">
        <v>45</v>
      </c>
      <c r="Z250" s="63"/>
      <c r="AA250" s="63">
        <v>3</v>
      </c>
      <c r="AB250" s="63">
        <v>2021</v>
      </c>
      <c r="AC250" s="68">
        <v>43802</v>
      </c>
      <c r="AD250" s="21">
        <f ca="1">TODAY()-TABLA34[[#This Row],[Fecha radicación informe]]</f>
        <v>1658</v>
      </c>
      <c r="AE250" s="22" t="s">
        <v>58</v>
      </c>
      <c r="AF250" s="14"/>
    </row>
    <row r="251" spans="1:32" ht="409.5" x14ac:dyDescent="0.25">
      <c r="A251" s="44">
        <v>3786</v>
      </c>
      <c r="B251" s="45">
        <v>107</v>
      </c>
      <c r="C251" s="45">
        <v>2019</v>
      </c>
      <c r="D251" s="60" t="s">
        <v>1117</v>
      </c>
      <c r="E251" s="10" t="s">
        <v>34</v>
      </c>
      <c r="F251" s="45"/>
      <c r="G251" s="45"/>
      <c r="H251" s="45" t="s">
        <v>85</v>
      </c>
      <c r="I251" s="61" t="s">
        <v>49</v>
      </c>
      <c r="J251" s="70" t="s">
        <v>50</v>
      </c>
      <c r="K251" s="45" t="s">
        <v>1029</v>
      </c>
      <c r="L251" s="45" t="s">
        <v>492</v>
      </c>
      <c r="M251" s="62" t="s">
        <v>1108</v>
      </c>
      <c r="N251" s="62" t="s">
        <v>1109</v>
      </c>
      <c r="O251" s="63">
        <v>2019</v>
      </c>
      <c r="P251" s="63"/>
      <c r="Q251" s="63"/>
      <c r="R251" s="64" t="s">
        <v>358</v>
      </c>
      <c r="S251" s="65" t="s">
        <v>1118</v>
      </c>
      <c r="T251" s="75" t="s">
        <v>1038</v>
      </c>
      <c r="U251" s="75">
        <v>44286</v>
      </c>
      <c r="V251" s="63"/>
      <c r="W251" s="45" t="s">
        <v>1116</v>
      </c>
      <c r="X251" s="66">
        <v>1</v>
      </c>
      <c r="Y251" s="69" t="s">
        <v>45</v>
      </c>
      <c r="Z251" s="63"/>
      <c r="AA251" s="63">
        <v>3</v>
      </c>
      <c r="AB251" s="63">
        <v>2021</v>
      </c>
      <c r="AC251" s="68">
        <v>43802</v>
      </c>
      <c r="AD251" s="21">
        <f ca="1">TODAY()-TABLA34[[#This Row],[Fecha radicación informe]]</f>
        <v>1658</v>
      </c>
      <c r="AE251" s="22" t="s">
        <v>58</v>
      </c>
      <c r="AF251" s="14"/>
    </row>
    <row r="252" spans="1:32" ht="409.5" x14ac:dyDescent="0.25">
      <c r="A252" s="44">
        <v>3787</v>
      </c>
      <c r="B252" s="45">
        <v>108</v>
      </c>
      <c r="C252" s="45">
        <v>2019</v>
      </c>
      <c r="D252" s="60" t="s">
        <v>1119</v>
      </c>
      <c r="E252" s="10" t="s">
        <v>34</v>
      </c>
      <c r="F252" s="45"/>
      <c r="G252" s="45"/>
      <c r="H252" s="45" t="s">
        <v>85</v>
      </c>
      <c r="I252" s="61" t="s">
        <v>49</v>
      </c>
      <c r="J252" s="70" t="s">
        <v>50</v>
      </c>
      <c r="K252" s="45" t="s">
        <v>1091</v>
      </c>
      <c r="L252" s="45" t="s">
        <v>492</v>
      </c>
      <c r="M252" s="62" t="s">
        <v>1108</v>
      </c>
      <c r="N252" s="62" t="s">
        <v>1109</v>
      </c>
      <c r="O252" s="63">
        <v>2019</v>
      </c>
      <c r="P252" s="63"/>
      <c r="Q252" s="63"/>
      <c r="R252" s="64" t="s">
        <v>358</v>
      </c>
      <c r="S252" s="65" t="s">
        <v>1120</v>
      </c>
      <c r="T252" s="75" t="s">
        <v>1038</v>
      </c>
      <c r="U252" s="75">
        <v>44286</v>
      </c>
      <c r="V252" s="63"/>
      <c r="W252" s="45" t="s">
        <v>1116</v>
      </c>
      <c r="X252" s="66">
        <v>1</v>
      </c>
      <c r="Y252" s="69" t="s">
        <v>45</v>
      </c>
      <c r="Z252" s="63"/>
      <c r="AA252" s="63">
        <v>3</v>
      </c>
      <c r="AB252" s="63">
        <v>2021</v>
      </c>
      <c r="AC252" s="68">
        <v>43802</v>
      </c>
      <c r="AD252" s="21">
        <f ca="1">TODAY()-TABLA34[[#This Row],[Fecha radicación informe]]</f>
        <v>1658</v>
      </c>
      <c r="AE252" s="22" t="s">
        <v>58</v>
      </c>
      <c r="AF252" s="14"/>
    </row>
    <row r="253" spans="1:32" ht="409.5" x14ac:dyDescent="0.25">
      <c r="A253" s="44">
        <v>3788</v>
      </c>
      <c r="B253" s="45">
        <v>109</v>
      </c>
      <c r="C253" s="45">
        <v>2019</v>
      </c>
      <c r="D253" s="60" t="s">
        <v>1121</v>
      </c>
      <c r="E253" s="10" t="s">
        <v>34</v>
      </c>
      <c r="F253" s="45"/>
      <c r="G253" s="45"/>
      <c r="H253" s="45" t="s">
        <v>85</v>
      </c>
      <c r="I253" s="61" t="s">
        <v>49</v>
      </c>
      <c r="J253" s="70" t="s">
        <v>50</v>
      </c>
      <c r="K253" s="45" t="s">
        <v>1029</v>
      </c>
      <c r="L253" s="45" t="s">
        <v>492</v>
      </c>
      <c r="M253" s="62" t="s">
        <v>1108</v>
      </c>
      <c r="N253" s="62" t="s">
        <v>1109</v>
      </c>
      <c r="O253" s="63">
        <v>2019</v>
      </c>
      <c r="P253" s="63"/>
      <c r="Q253" s="63"/>
      <c r="R253" s="64" t="s">
        <v>358</v>
      </c>
      <c r="S253" s="65" t="s">
        <v>1120</v>
      </c>
      <c r="T253" s="75" t="s">
        <v>1038</v>
      </c>
      <c r="U253" s="75">
        <v>44286</v>
      </c>
      <c r="V253" s="63"/>
      <c r="W253" s="45" t="s">
        <v>1116</v>
      </c>
      <c r="X253" s="66">
        <v>1</v>
      </c>
      <c r="Y253" s="69" t="s">
        <v>45</v>
      </c>
      <c r="Z253" s="63"/>
      <c r="AA253" s="63">
        <v>3</v>
      </c>
      <c r="AB253" s="63">
        <v>2021</v>
      </c>
      <c r="AC253" s="68">
        <v>43802</v>
      </c>
      <c r="AD253" s="21">
        <f ca="1">TODAY()-TABLA34[[#This Row],[Fecha radicación informe]]</f>
        <v>1658</v>
      </c>
      <c r="AE253" s="22" t="s">
        <v>58</v>
      </c>
      <c r="AF253" s="14"/>
    </row>
    <row r="254" spans="1:32" ht="252" x14ac:dyDescent="0.25">
      <c r="A254" s="44">
        <v>3789</v>
      </c>
      <c r="B254" s="45">
        <v>110</v>
      </c>
      <c r="C254" s="45">
        <v>2019</v>
      </c>
      <c r="D254" s="60" t="s">
        <v>1122</v>
      </c>
      <c r="E254" s="10" t="s">
        <v>34</v>
      </c>
      <c r="F254" s="45"/>
      <c r="G254" s="45"/>
      <c r="H254" s="45" t="s">
        <v>35</v>
      </c>
      <c r="I254" s="61" t="s">
        <v>36</v>
      </c>
      <c r="J254" s="70" t="s">
        <v>98</v>
      </c>
      <c r="K254" s="45" t="s">
        <v>374</v>
      </c>
      <c r="L254" s="45" t="s">
        <v>100</v>
      </c>
      <c r="M254" s="62" t="s">
        <v>1108</v>
      </c>
      <c r="N254" s="62" t="s">
        <v>1109</v>
      </c>
      <c r="O254" s="63">
        <v>2019</v>
      </c>
      <c r="P254" s="63"/>
      <c r="Q254" s="63"/>
      <c r="R254" s="64" t="s">
        <v>42</v>
      </c>
      <c r="S254" s="65" t="s">
        <v>1123</v>
      </c>
      <c r="T254" s="75" t="s">
        <v>1124</v>
      </c>
      <c r="U254" s="75">
        <v>43861</v>
      </c>
      <c r="V254" s="63"/>
      <c r="W254" s="45" t="s">
        <v>1125</v>
      </c>
      <c r="X254" s="66">
        <v>1</v>
      </c>
      <c r="Y254" s="69" t="s">
        <v>45</v>
      </c>
      <c r="Z254" s="63"/>
      <c r="AA254" s="63">
        <v>1</v>
      </c>
      <c r="AB254" s="63">
        <v>2020</v>
      </c>
      <c r="AC254" s="68">
        <v>43804</v>
      </c>
      <c r="AD254" s="21">
        <f ca="1">TODAY()-TABLA34[[#This Row],[Fecha radicación informe]]</f>
        <v>1656</v>
      </c>
      <c r="AE254" s="22" t="s">
        <v>46</v>
      </c>
      <c r="AF254" s="14"/>
    </row>
    <row r="255" spans="1:32" ht="409.5" x14ac:dyDescent="0.25">
      <c r="A255" s="44">
        <v>3790</v>
      </c>
      <c r="B255" s="45">
        <v>111</v>
      </c>
      <c r="C255" s="45">
        <v>2019</v>
      </c>
      <c r="D255" s="60" t="s">
        <v>1126</v>
      </c>
      <c r="E255" s="10" t="s">
        <v>34</v>
      </c>
      <c r="F255" s="45"/>
      <c r="G255" s="45"/>
      <c r="H255" s="45" t="s">
        <v>301</v>
      </c>
      <c r="I255" s="61" t="s">
        <v>36</v>
      </c>
      <c r="J255" s="70" t="s">
        <v>98</v>
      </c>
      <c r="K255" s="45" t="s">
        <v>374</v>
      </c>
      <c r="L255" s="45" t="s">
        <v>100</v>
      </c>
      <c r="M255" s="62" t="s">
        <v>1108</v>
      </c>
      <c r="N255" s="62" t="s">
        <v>1109</v>
      </c>
      <c r="O255" s="63">
        <v>2019</v>
      </c>
      <c r="P255" s="63"/>
      <c r="Q255" s="63"/>
      <c r="R255" s="64" t="s">
        <v>42</v>
      </c>
      <c r="S255" s="65" t="s">
        <v>1127</v>
      </c>
      <c r="T255" s="75" t="s">
        <v>1124</v>
      </c>
      <c r="U255" s="75">
        <v>43861</v>
      </c>
      <c r="V255" s="63"/>
      <c r="W255" s="45" t="s">
        <v>1128</v>
      </c>
      <c r="X255" s="66">
        <v>1</v>
      </c>
      <c r="Y255" s="69" t="s">
        <v>45</v>
      </c>
      <c r="Z255" s="63"/>
      <c r="AA255" s="63">
        <v>3</v>
      </c>
      <c r="AB255" s="63">
        <v>2020</v>
      </c>
      <c r="AC255" s="68">
        <v>43804</v>
      </c>
      <c r="AD255" s="21">
        <f ca="1">TODAY()-TABLA34[[#This Row],[Fecha radicación informe]]</f>
        <v>1656</v>
      </c>
      <c r="AE255" s="22" t="s">
        <v>46</v>
      </c>
      <c r="AF255" s="14"/>
    </row>
    <row r="256" spans="1:32" ht="409.5" x14ac:dyDescent="0.25">
      <c r="A256" s="44">
        <v>3791</v>
      </c>
      <c r="B256" s="45">
        <v>112</v>
      </c>
      <c r="C256" s="45">
        <v>2019</v>
      </c>
      <c r="D256" s="60" t="s">
        <v>1129</v>
      </c>
      <c r="E256" s="10" t="s">
        <v>34</v>
      </c>
      <c r="F256" s="45"/>
      <c r="G256" s="45"/>
      <c r="H256" s="45" t="s">
        <v>35</v>
      </c>
      <c r="I256" s="61" t="s">
        <v>36</v>
      </c>
      <c r="J256" s="70" t="s">
        <v>98</v>
      </c>
      <c r="K256" s="45" t="s">
        <v>374</v>
      </c>
      <c r="L256" s="45" t="s">
        <v>100</v>
      </c>
      <c r="M256" s="62" t="s">
        <v>1108</v>
      </c>
      <c r="N256" s="62" t="s">
        <v>1109</v>
      </c>
      <c r="O256" s="63">
        <v>2019</v>
      </c>
      <c r="P256" s="63"/>
      <c r="Q256" s="63"/>
      <c r="R256" s="64" t="s">
        <v>42</v>
      </c>
      <c r="S256" s="65" t="s">
        <v>1130</v>
      </c>
      <c r="T256" s="75" t="s">
        <v>1124</v>
      </c>
      <c r="U256" s="75">
        <v>43861</v>
      </c>
      <c r="V256" s="63"/>
      <c r="W256" s="45" t="s">
        <v>1131</v>
      </c>
      <c r="X256" s="66">
        <v>1</v>
      </c>
      <c r="Y256" s="69" t="s">
        <v>45</v>
      </c>
      <c r="Z256" s="63"/>
      <c r="AA256" s="63">
        <v>2</v>
      </c>
      <c r="AB256" s="63">
        <v>2020</v>
      </c>
      <c r="AC256" s="68">
        <v>43804</v>
      </c>
      <c r="AD256" s="21">
        <f ca="1">TODAY()-TABLA34[[#This Row],[Fecha radicación informe]]</f>
        <v>1656</v>
      </c>
      <c r="AE256" s="22" t="s">
        <v>46</v>
      </c>
      <c r="AF256" s="14"/>
    </row>
    <row r="257" spans="1:32" ht="409.5" x14ac:dyDescent="0.25">
      <c r="A257" s="44">
        <v>3793</v>
      </c>
      <c r="B257" s="45">
        <v>114</v>
      </c>
      <c r="C257" s="45">
        <v>2019</v>
      </c>
      <c r="D257" s="60" t="s">
        <v>1136</v>
      </c>
      <c r="E257" s="10" t="s">
        <v>34</v>
      </c>
      <c r="F257" s="45"/>
      <c r="G257" s="45"/>
      <c r="H257" s="45" t="s">
        <v>35</v>
      </c>
      <c r="I257" s="61" t="s">
        <v>36</v>
      </c>
      <c r="J257" s="12" t="s">
        <v>37</v>
      </c>
      <c r="K257" s="45" t="s">
        <v>1137</v>
      </c>
      <c r="L257" s="10" t="s">
        <v>39</v>
      </c>
      <c r="M257" s="62" t="s">
        <v>1108</v>
      </c>
      <c r="N257" s="62" t="s">
        <v>1109</v>
      </c>
      <c r="O257" s="63">
        <v>2019</v>
      </c>
      <c r="P257" s="63"/>
      <c r="Q257" s="63"/>
      <c r="R257" s="64" t="s">
        <v>42</v>
      </c>
      <c r="S257" s="65" t="s">
        <v>1138</v>
      </c>
      <c r="T257" s="75" t="s">
        <v>1139</v>
      </c>
      <c r="U257" s="75" t="s">
        <v>1140</v>
      </c>
      <c r="V257" s="63"/>
      <c r="W257" s="45" t="s">
        <v>1141</v>
      </c>
      <c r="X257" s="66">
        <v>1</v>
      </c>
      <c r="Y257" s="69" t="s">
        <v>45</v>
      </c>
      <c r="Z257" s="63"/>
      <c r="AA257" s="63">
        <v>1</v>
      </c>
      <c r="AB257" s="63">
        <v>2022</v>
      </c>
      <c r="AC257" s="68" t="s">
        <v>1142</v>
      </c>
      <c r="AD257" s="21">
        <f ca="1">TODAY()-TABLA34[[#This Row],[Fecha radicación informe]]</f>
        <v>1669</v>
      </c>
      <c r="AE257" s="22" t="s">
        <v>46</v>
      </c>
      <c r="AF257" s="14"/>
    </row>
    <row r="258" spans="1:32" ht="409.5" x14ac:dyDescent="0.25">
      <c r="A258" s="44">
        <v>3794</v>
      </c>
      <c r="B258" s="45">
        <v>115</v>
      </c>
      <c r="C258" s="45">
        <v>2019</v>
      </c>
      <c r="D258" s="60" t="s">
        <v>1143</v>
      </c>
      <c r="E258" s="10" t="s">
        <v>34</v>
      </c>
      <c r="F258" s="45"/>
      <c r="G258" s="45"/>
      <c r="H258" s="45" t="s">
        <v>35</v>
      </c>
      <c r="I258" s="61" t="s">
        <v>36</v>
      </c>
      <c r="J258" s="12" t="s">
        <v>37</v>
      </c>
      <c r="K258" s="45" t="s">
        <v>1137</v>
      </c>
      <c r="L258" s="10" t="s">
        <v>39</v>
      </c>
      <c r="M258" s="62" t="s">
        <v>1108</v>
      </c>
      <c r="N258" s="62" t="s">
        <v>1109</v>
      </c>
      <c r="O258" s="63">
        <v>2019</v>
      </c>
      <c r="P258" s="63"/>
      <c r="Q258" s="63"/>
      <c r="R258" s="64" t="s">
        <v>42</v>
      </c>
      <c r="S258" s="65" t="s">
        <v>1144</v>
      </c>
      <c r="T258" s="75" t="s">
        <v>1139</v>
      </c>
      <c r="U258" s="75">
        <v>44012</v>
      </c>
      <c r="V258" s="63"/>
      <c r="W258" s="45" t="s">
        <v>1145</v>
      </c>
      <c r="X258" s="66">
        <v>1</v>
      </c>
      <c r="Y258" s="69" t="s">
        <v>45</v>
      </c>
      <c r="Z258" s="63"/>
      <c r="AA258" s="63">
        <v>7</v>
      </c>
      <c r="AB258" s="63">
        <v>2020</v>
      </c>
      <c r="AC258" s="68" t="s">
        <v>1142</v>
      </c>
      <c r="AD258" s="21">
        <f ca="1">TODAY()-TABLA34[[#This Row],[Fecha radicación informe]]</f>
        <v>1669</v>
      </c>
      <c r="AE258" s="22" t="s">
        <v>46</v>
      </c>
      <c r="AF258" s="14"/>
    </row>
    <row r="259" spans="1:32" ht="409.5" x14ac:dyDescent="0.25">
      <c r="A259" s="9">
        <v>3795</v>
      </c>
      <c r="B259" s="10">
        <v>116</v>
      </c>
      <c r="C259" s="10">
        <v>2019</v>
      </c>
      <c r="D259" s="59" t="s">
        <v>1146</v>
      </c>
      <c r="E259" s="10" t="s">
        <v>34</v>
      </c>
      <c r="F259" s="10"/>
      <c r="G259" s="10"/>
      <c r="H259" s="10" t="s">
        <v>85</v>
      </c>
      <c r="I259" s="61" t="s">
        <v>36</v>
      </c>
      <c r="J259" s="12" t="s">
        <v>37</v>
      </c>
      <c r="K259" s="45" t="s">
        <v>1137</v>
      </c>
      <c r="L259" s="45" t="s">
        <v>112</v>
      </c>
      <c r="M259" s="62" t="s">
        <v>1108</v>
      </c>
      <c r="N259" s="62" t="s">
        <v>1109</v>
      </c>
      <c r="O259" s="63">
        <v>2019</v>
      </c>
      <c r="P259" s="14"/>
      <c r="Q259" s="14"/>
      <c r="R259" s="15" t="s">
        <v>42</v>
      </c>
      <c r="S259" s="25" t="s">
        <v>1147</v>
      </c>
      <c r="T259" s="16" t="s">
        <v>1139</v>
      </c>
      <c r="U259" s="16">
        <v>44012</v>
      </c>
      <c r="V259" s="14"/>
      <c r="W259" s="10" t="s">
        <v>1148</v>
      </c>
      <c r="X259" s="66">
        <v>1</v>
      </c>
      <c r="Y259" s="69" t="s">
        <v>45</v>
      </c>
      <c r="Z259" s="14"/>
      <c r="AA259" s="14">
        <v>6</v>
      </c>
      <c r="AB259" s="14">
        <v>2020</v>
      </c>
      <c r="AC259" s="68" t="s">
        <v>1142</v>
      </c>
      <c r="AD259" s="21">
        <f ca="1">TODAY()-TABLA34[[#This Row],[Fecha radicación informe]]</f>
        <v>1669</v>
      </c>
      <c r="AE259" s="22" t="s">
        <v>46</v>
      </c>
      <c r="AF259" s="14"/>
    </row>
    <row r="260" spans="1:32" ht="283.5" x14ac:dyDescent="0.25">
      <c r="A260" s="44">
        <v>3796</v>
      </c>
      <c r="B260" s="45">
        <v>117</v>
      </c>
      <c r="C260" s="45">
        <v>2019</v>
      </c>
      <c r="D260" s="60" t="s">
        <v>1149</v>
      </c>
      <c r="E260" s="10" t="s">
        <v>34</v>
      </c>
      <c r="F260" s="45"/>
      <c r="G260" s="45"/>
      <c r="H260" s="45" t="s">
        <v>48</v>
      </c>
      <c r="I260" s="61" t="s">
        <v>308</v>
      </c>
      <c r="J260" s="12" t="s">
        <v>133</v>
      </c>
      <c r="K260" s="45" t="s">
        <v>927</v>
      </c>
      <c r="L260" s="45" t="s">
        <v>210</v>
      </c>
      <c r="M260" s="62" t="s">
        <v>1150</v>
      </c>
      <c r="N260" s="62" t="s">
        <v>1151</v>
      </c>
      <c r="O260" s="63">
        <v>2019</v>
      </c>
      <c r="P260" s="63"/>
      <c r="Q260" s="63"/>
      <c r="R260" s="64" t="s">
        <v>358</v>
      </c>
      <c r="S260" s="65" t="s">
        <v>1152</v>
      </c>
      <c r="T260" s="75">
        <v>44048</v>
      </c>
      <c r="U260" s="75">
        <v>44012</v>
      </c>
      <c r="V260" s="63"/>
      <c r="W260" s="45" t="s">
        <v>1153</v>
      </c>
      <c r="X260" s="66">
        <v>1</v>
      </c>
      <c r="Y260" s="69" t="s">
        <v>45</v>
      </c>
      <c r="Z260" s="63"/>
      <c r="AA260" s="63">
        <v>8</v>
      </c>
      <c r="AB260" s="63">
        <v>2020</v>
      </c>
      <c r="AC260" s="68" t="s">
        <v>1048</v>
      </c>
      <c r="AD260" s="21">
        <f ca="1">TODAY()-TABLA34[[#This Row],[Fecha radicación informe]]</f>
        <v>1645</v>
      </c>
      <c r="AE260" s="22" t="s">
        <v>58</v>
      </c>
      <c r="AF260" s="14"/>
    </row>
    <row r="261" spans="1:32" ht="204.75" x14ac:dyDescent="0.25">
      <c r="A261" s="44">
        <v>3797</v>
      </c>
      <c r="B261" s="45">
        <v>118</v>
      </c>
      <c r="C261" s="45">
        <v>2019</v>
      </c>
      <c r="D261" s="60" t="s">
        <v>1154</v>
      </c>
      <c r="E261" s="10" t="s">
        <v>34</v>
      </c>
      <c r="F261" s="45"/>
      <c r="G261" s="45"/>
      <c r="H261" s="45" t="s">
        <v>48</v>
      </c>
      <c r="I261" s="61" t="s">
        <v>308</v>
      </c>
      <c r="J261" s="12" t="s">
        <v>133</v>
      </c>
      <c r="K261" s="45" t="s">
        <v>927</v>
      </c>
      <c r="L261" s="45" t="s">
        <v>210</v>
      </c>
      <c r="M261" s="62" t="s">
        <v>1150</v>
      </c>
      <c r="N261" s="62" t="s">
        <v>1151</v>
      </c>
      <c r="O261" s="63">
        <v>2019</v>
      </c>
      <c r="P261" s="63"/>
      <c r="Q261" s="63"/>
      <c r="R261" s="64" t="s">
        <v>358</v>
      </c>
      <c r="S261" s="65" t="s">
        <v>1155</v>
      </c>
      <c r="T261" s="75">
        <v>44048</v>
      </c>
      <c r="U261" s="75">
        <v>44377</v>
      </c>
      <c r="V261" s="63"/>
      <c r="W261" s="45" t="s">
        <v>1156</v>
      </c>
      <c r="X261" s="66">
        <v>1</v>
      </c>
      <c r="Y261" s="69" t="s">
        <v>45</v>
      </c>
      <c r="Z261" s="63"/>
      <c r="AA261" s="63">
        <v>7</v>
      </c>
      <c r="AB261" s="63">
        <v>2021</v>
      </c>
      <c r="AC261" s="68" t="s">
        <v>1048</v>
      </c>
      <c r="AD261" s="21">
        <f ca="1">TODAY()-TABLA34[[#This Row],[Fecha radicación informe]]</f>
        <v>1645</v>
      </c>
      <c r="AE261" s="22" t="s">
        <v>58</v>
      </c>
      <c r="AF261" s="14"/>
    </row>
    <row r="262" spans="1:32" ht="378" x14ac:dyDescent="0.25">
      <c r="A262" s="44">
        <v>3798</v>
      </c>
      <c r="B262" s="45">
        <v>119</v>
      </c>
      <c r="C262" s="45">
        <v>2019</v>
      </c>
      <c r="D262" s="60" t="s">
        <v>1157</v>
      </c>
      <c r="E262" s="10" t="s">
        <v>34</v>
      </c>
      <c r="F262" s="45"/>
      <c r="G262" s="45"/>
      <c r="H262" s="45" t="s">
        <v>48</v>
      </c>
      <c r="I262" s="61" t="s">
        <v>308</v>
      </c>
      <c r="J262" s="12" t="s">
        <v>133</v>
      </c>
      <c r="K262" s="45" t="s">
        <v>927</v>
      </c>
      <c r="L262" s="45" t="s">
        <v>210</v>
      </c>
      <c r="M262" s="62" t="s">
        <v>1150</v>
      </c>
      <c r="N262" s="62" t="s">
        <v>1151</v>
      </c>
      <c r="O262" s="63">
        <v>2019</v>
      </c>
      <c r="P262" s="63"/>
      <c r="Q262" s="63"/>
      <c r="R262" s="64" t="s">
        <v>358</v>
      </c>
      <c r="S262" s="65" t="s">
        <v>1158</v>
      </c>
      <c r="T262" s="75">
        <v>44048</v>
      </c>
      <c r="U262" s="75">
        <v>44377</v>
      </c>
      <c r="V262" s="63"/>
      <c r="W262" s="45" t="s">
        <v>1159</v>
      </c>
      <c r="X262" s="66">
        <v>1</v>
      </c>
      <c r="Y262" s="69" t="s">
        <v>45</v>
      </c>
      <c r="Z262" s="63"/>
      <c r="AA262" s="63">
        <v>7</v>
      </c>
      <c r="AB262" s="63">
        <v>2021</v>
      </c>
      <c r="AC262" s="68" t="s">
        <v>1048</v>
      </c>
      <c r="AD262" s="21">
        <f ca="1">TODAY()-TABLA34[[#This Row],[Fecha radicación informe]]</f>
        <v>1645</v>
      </c>
      <c r="AE262" s="22" t="s">
        <v>58</v>
      </c>
      <c r="AF262" s="14"/>
    </row>
    <row r="263" spans="1:32" ht="393.75" x14ac:dyDescent="0.25">
      <c r="A263" s="44">
        <v>3799</v>
      </c>
      <c r="B263" s="45">
        <v>120</v>
      </c>
      <c r="C263" s="45">
        <v>2019</v>
      </c>
      <c r="D263" s="60" t="s">
        <v>1160</v>
      </c>
      <c r="E263" s="10" t="s">
        <v>34</v>
      </c>
      <c r="F263" s="45"/>
      <c r="G263" s="45"/>
      <c r="H263" s="45" t="s">
        <v>85</v>
      </c>
      <c r="I263" s="61" t="s">
        <v>49</v>
      </c>
      <c r="J263" s="70" t="s">
        <v>50</v>
      </c>
      <c r="K263" s="45" t="s">
        <v>1029</v>
      </c>
      <c r="L263" s="45" t="s">
        <v>765</v>
      </c>
      <c r="M263" s="62" t="s">
        <v>1150</v>
      </c>
      <c r="N263" s="62" t="s">
        <v>1151</v>
      </c>
      <c r="O263" s="63">
        <v>2019</v>
      </c>
      <c r="P263" s="63"/>
      <c r="Q263" s="63"/>
      <c r="R263" s="64" t="s">
        <v>358</v>
      </c>
      <c r="S263" s="65" t="s">
        <v>1161</v>
      </c>
      <c r="T263" s="75" t="s">
        <v>1038</v>
      </c>
      <c r="U263" s="75">
        <v>43921</v>
      </c>
      <c r="V263" s="63"/>
      <c r="W263" s="45" t="s">
        <v>1162</v>
      </c>
      <c r="X263" s="66">
        <v>1</v>
      </c>
      <c r="Y263" s="69" t="s">
        <v>45</v>
      </c>
      <c r="Z263" s="63"/>
      <c r="AA263" s="63">
        <v>3</v>
      </c>
      <c r="AB263" s="63">
        <v>2020</v>
      </c>
      <c r="AC263" s="68" t="s">
        <v>1163</v>
      </c>
      <c r="AD263" s="21">
        <f ca="1">TODAY()-TABLA34[[#This Row],[Fecha radicación informe]]</f>
        <v>1642</v>
      </c>
      <c r="AE263" s="22" t="s">
        <v>758</v>
      </c>
      <c r="AF263" s="14"/>
    </row>
    <row r="264" spans="1:32" ht="220.5" x14ac:dyDescent="0.25">
      <c r="A264" s="44">
        <v>3801</v>
      </c>
      <c r="B264" s="45">
        <v>122</v>
      </c>
      <c r="C264" s="45">
        <v>2019</v>
      </c>
      <c r="D264" s="60" t="s">
        <v>1169</v>
      </c>
      <c r="E264" s="10" t="s">
        <v>34</v>
      </c>
      <c r="F264" s="77"/>
      <c r="G264" s="77"/>
      <c r="H264" s="77" t="s">
        <v>85</v>
      </c>
      <c r="I264" s="61" t="s">
        <v>60</v>
      </c>
      <c r="J264" s="70" t="s">
        <v>61</v>
      </c>
      <c r="K264" s="45" t="s">
        <v>952</v>
      </c>
      <c r="L264" s="45" t="s">
        <v>100</v>
      </c>
      <c r="M264" s="62" t="s">
        <v>1150</v>
      </c>
      <c r="N264" s="62" t="s">
        <v>1151</v>
      </c>
      <c r="O264" s="63">
        <v>2019</v>
      </c>
      <c r="P264" s="63"/>
      <c r="Q264" s="63"/>
      <c r="R264" s="64" t="s">
        <v>42</v>
      </c>
      <c r="S264" s="65" t="s">
        <v>1170</v>
      </c>
      <c r="T264" s="75" t="s">
        <v>1171</v>
      </c>
      <c r="U264" s="75">
        <v>43889</v>
      </c>
      <c r="V264" s="63"/>
      <c r="W264" s="45" t="s">
        <v>1172</v>
      </c>
      <c r="X264" s="66">
        <v>1</v>
      </c>
      <c r="Y264" s="69" t="s">
        <v>45</v>
      </c>
      <c r="Z264" s="63"/>
      <c r="AA264" s="63">
        <v>2</v>
      </c>
      <c r="AB264" s="63">
        <v>2020</v>
      </c>
      <c r="AC264" s="68" t="s">
        <v>1167</v>
      </c>
      <c r="AD264" s="21">
        <f ca="1">TODAY()-TABLA34[[#This Row],[Fecha radicación informe]]</f>
        <v>1644</v>
      </c>
      <c r="AE264" s="22" t="s">
        <v>58</v>
      </c>
      <c r="AF264" s="14"/>
    </row>
    <row r="265" spans="1:32" ht="409.5" x14ac:dyDescent="0.25">
      <c r="A265" s="44">
        <v>3803</v>
      </c>
      <c r="B265" s="45">
        <v>124</v>
      </c>
      <c r="C265" s="45">
        <v>2019</v>
      </c>
      <c r="D265" s="60" t="s">
        <v>1177</v>
      </c>
      <c r="E265" s="10" t="s">
        <v>34</v>
      </c>
      <c r="F265" s="45"/>
      <c r="G265" s="45"/>
      <c r="H265" s="45" t="s">
        <v>35</v>
      </c>
      <c r="I265" s="61" t="s">
        <v>36</v>
      </c>
      <c r="J265" s="70" t="s">
        <v>98</v>
      </c>
      <c r="K265" s="45" t="s">
        <v>1178</v>
      </c>
      <c r="L265" s="10" t="s">
        <v>39</v>
      </c>
      <c r="M265" s="62" t="s">
        <v>1150</v>
      </c>
      <c r="N265" s="62" t="s">
        <v>1151</v>
      </c>
      <c r="O265" s="63">
        <v>2019</v>
      </c>
      <c r="P265" s="63"/>
      <c r="Q265" s="63"/>
      <c r="R265" s="64" t="s">
        <v>358</v>
      </c>
      <c r="S265" s="65" t="s">
        <v>1179</v>
      </c>
      <c r="T265" s="75">
        <v>43817</v>
      </c>
      <c r="U265" s="75">
        <v>44043</v>
      </c>
      <c r="V265" s="63"/>
      <c r="W265" s="45" t="s">
        <v>1180</v>
      </c>
      <c r="X265" s="66">
        <v>1</v>
      </c>
      <c r="Y265" s="69" t="s">
        <v>45</v>
      </c>
      <c r="Z265" s="63"/>
      <c r="AA265" s="63">
        <v>7</v>
      </c>
      <c r="AB265" s="63">
        <v>2020</v>
      </c>
      <c r="AC265" s="68" t="s">
        <v>1023</v>
      </c>
      <c r="AD265" s="21">
        <f ca="1">TODAY()-TABLA34[[#This Row],[Fecha radicación informe]]</f>
        <v>1643</v>
      </c>
      <c r="AE265" s="22" t="s">
        <v>46</v>
      </c>
      <c r="AF265" s="14"/>
    </row>
    <row r="266" spans="1:32" ht="409.5" x14ac:dyDescent="0.25">
      <c r="A266" s="44">
        <v>3804</v>
      </c>
      <c r="B266" s="45">
        <v>125</v>
      </c>
      <c r="C266" s="45">
        <v>2019</v>
      </c>
      <c r="D266" s="60" t="s">
        <v>1181</v>
      </c>
      <c r="E266" s="10" t="s">
        <v>34</v>
      </c>
      <c r="F266" s="45"/>
      <c r="G266" s="45"/>
      <c r="H266" s="45" t="s">
        <v>35</v>
      </c>
      <c r="I266" s="61" t="s">
        <v>36</v>
      </c>
      <c r="J266" s="70" t="s">
        <v>98</v>
      </c>
      <c r="K266" s="45" t="s">
        <v>1178</v>
      </c>
      <c r="L266" s="10" t="s">
        <v>39</v>
      </c>
      <c r="M266" s="62" t="s">
        <v>1150</v>
      </c>
      <c r="N266" s="62" t="s">
        <v>1151</v>
      </c>
      <c r="O266" s="63">
        <v>2019</v>
      </c>
      <c r="P266" s="63"/>
      <c r="Q266" s="63"/>
      <c r="R266" s="64" t="s">
        <v>436</v>
      </c>
      <c r="S266" s="65" t="s">
        <v>1182</v>
      </c>
      <c r="T266" s="75">
        <v>43817</v>
      </c>
      <c r="U266" s="75">
        <v>44185</v>
      </c>
      <c r="V266" s="63"/>
      <c r="W266" s="45" t="s">
        <v>1183</v>
      </c>
      <c r="X266" s="66">
        <v>1</v>
      </c>
      <c r="Y266" s="69" t="s">
        <v>45</v>
      </c>
      <c r="Z266" s="63"/>
      <c r="AA266" s="63">
        <v>1</v>
      </c>
      <c r="AB266" s="63">
        <v>2021</v>
      </c>
      <c r="AC266" s="68" t="s">
        <v>1023</v>
      </c>
      <c r="AD266" s="21">
        <f ca="1">TODAY()-TABLA34[[#This Row],[Fecha radicación informe]]</f>
        <v>1643</v>
      </c>
      <c r="AE266" s="22" t="s">
        <v>46</v>
      </c>
      <c r="AF266" s="14"/>
    </row>
    <row r="267" spans="1:32" ht="409.5" x14ac:dyDescent="0.25">
      <c r="A267" s="44">
        <v>3805</v>
      </c>
      <c r="B267" s="45">
        <v>126</v>
      </c>
      <c r="C267" s="45">
        <v>2019</v>
      </c>
      <c r="D267" s="60" t="s">
        <v>1184</v>
      </c>
      <c r="E267" s="10" t="s">
        <v>34</v>
      </c>
      <c r="F267" s="45"/>
      <c r="G267" s="45"/>
      <c r="H267" s="45" t="s">
        <v>35</v>
      </c>
      <c r="I267" s="61" t="s">
        <v>36</v>
      </c>
      <c r="J267" s="70" t="s">
        <v>98</v>
      </c>
      <c r="K267" s="45" t="s">
        <v>1178</v>
      </c>
      <c r="L267" s="10" t="s">
        <v>39</v>
      </c>
      <c r="M267" s="62" t="s">
        <v>1150</v>
      </c>
      <c r="N267" s="62" t="s">
        <v>1151</v>
      </c>
      <c r="O267" s="63">
        <v>2019</v>
      </c>
      <c r="P267" s="63"/>
      <c r="Q267" s="63"/>
      <c r="R267" s="64"/>
      <c r="S267" s="65" t="s">
        <v>1185</v>
      </c>
      <c r="T267" s="75">
        <v>44043</v>
      </c>
      <c r="U267" s="75">
        <v>44078</v>
      </c>
      <c r="V267" s="63"/>
      <c r="W267" s="45" t="s">
        <v>1186</v>
      </c>
      <c r="X267" s="66">
        <v>1</v>
      </c>
      <c r="Y267" s="69" t="s">
        <v>45</v>
      </c>
      <c r="Z267" s="63"/>
      <c r="AA267" s="63">
        <v>9</v>
      </c>
      <c r="AB267" s="63">
        <v>2020</v>
      </c>
      <c r="AC267" s="68" t="s">
        <v>1023</v>
      </c>
      <c r="AD267" s="21">
        <f ca="1">TODAY()-TABLA34[[#This Row],[Fecha radicación informe]]</f>
        <v>1643</v>
      </c>
      <c r="AE267" s="22" t="s">
        <v>46</v>
      </c>
      <c r="AF267" s="14"/>
    </row>
    <row r="268" spans="1:32" ht="409.5" x14ac:dyDescent="0.25">
      <c r="A268" s="44">
        <v>3807</v>
      </c>
      <c r="B268" s="45">
        <v>128</v>
      </c>
      <c r="C268" s="45">
        <v>2019</v>
      </c>
      <c r="D268" s="60" t="s">
        <v>1191</v>
      </c>
      <c r="E268" s="10" t="s">
        <v>34</v>
      </c>
      <c r="F268" s="45"/>
      <c r="G268" s="45"/>
      <c r="H268" s="45" t="s">
        <v>35</v>
      </c>
      <c r="I268" s="61" t="s">
        <v>36</v>
      </c>
      <c r="J268" s="70" t="s">
        <v>98</v>
      </c>
      <c r="K268" s="45" t="s">
        <v>1178</v>
      </c>
      <c r="L268" s="10" t="s">
        <v>39</v>
      </c>
      <c r="M268" s="62" t="s">
        <v>1150</v>
      </c>
      <c r="N268" s="62" t="s">
        <v>1151</v>
      </c>
      <c r="O268" s="63">
        <v>2019</v>
      </c>
      <c r="P268" s="63"/>
      <c r="Q268" s="63"/>
      <c r="R268" s="64" t="s">
        <v>42</v>
      </c>
      <c r="S268" s="65" t="s">
        <v>1192</v>
      </c>
      <c r="T268" s="75">
        <v>43817</v>
      </c>
      <c r="U268" s="75">
        <v>44043</v>
      </c>
      <c r="V268" s="63"/>
      <c r="W268" s="45" t="s">
        <v>1193</v>
      </c>
      <c r="X268" s="66">
        <v>1</v>
      </c>
      <c r="Y268" s="69" t="s">
        <v>45</v>
      </c>
      <c r="Z268" s="63"/>
      <c r="AA268" s="63">
        <v>8</v>
      </c>
      <c r="AB268" s="63">
        <v>2020</v>
      </c>
      <c r="AC268" s="68" t="s">
        <v>1023</v>
      </c>
      <c r="AD268" s="21">
        <f ca="1">TODAY()-TABLA34[[#This Row],[Fecha radicación informe]]</f>
        <v>1643</v>
      </c>
      <c r="AE268" s="22" t="s">
        <v>46</v>
      </c>
      <c r="AF268" s="14"/>
    </row>
    <row r="269" spans="1:32" ht="409.5" x14ac:dyDescent="0.25">
      <c r="A269" s="44">
        <v>3808</v>
      </c>
      <c r="B269" s="45">
        <v>129</v>
      </c>
      <c r="C269" s="45">
        <v>2019</v>
      </c>
      <c r="D269" s="60" t="s">
        <v>1194</v>
      </c>
      <c r="E269" s="10" t="s">
        <v>34</v>
      </c>
      <c r="F269" s="45"/>
      <c r="G269" s="45"/>
      <c r="H269" s="45" t="s">
        <v>35</v>
      </c>
      <c r="I269" s="61" t="s">
        <v>36</v>
      </c>
      <c r="J269" s="70" t="s">
        <v>98</v>
      </c>
      <c r="K269" s="45" t="s">
        <v>1178</v>
      </c>
      <c r="L269" s="10" t="s">
        <v>39</v>
      </c>
      <c r="M269" s="62" t="s">
        <v>1150</v>
      </c>
      <c r="N269" s="62" t="s">
        <v>1151</v>
      </c>
      <c r="O269" s="63">
        <v>2019</v>
      </c>
      <c r="P269" s="63"/>
      <c r="Q269" s="63"/>
      <c r="R269" s="64" t="s">
        <v>358</v>
      </c>
      <c r="S269" s="65" t="s">
        <v>1195</v>
      </c>
      <c r="T269" s="75">
        <v>43817</v>
      </c>
      <c r="U269" s="75">
        <v>44135</v>
      </c>
      <c r="V269" s="63"/>
      <c r="W269" s="45" t="s">
        <v>1196</v>
      </c>
      <c r="X269" s="66">
        <v>1</v>
      </c>
      <c r="Y269" s="69" t="s">
        <v>45</v>
      </c>
      <c r="Z269" s="63"/>
      <c r="AA269" s="63">
        <v>10</v>
      </c>
      <c r="AB269" s="63">
        <v>2020</v>
      </c>
      <c r="AC269" s="68" t="s">
        <v>1023</v>
      </c>
      <c r="AD269" s="21">
        <f ca="1">TODAY()-TABLA34[[#This Row],[Fecha radicación informe]]</f>
        <v>1643</v>
      </c>
      <c r="AE269" s="22" t="s">
        <v>46</v>
      </c>
      <c r="AF269" s="14"/>
    </row>
    <row r="270" spans="1:32" ht="315" x14ac:dyDescent="0.25">
      <c r="A270" s="44">
        <v>3810</v>
      </c>
      <c r="B270" s="45">
        <v>131</v>
      </c>
      <c r="C270" s="45">
        <v>2019</v>
      </c>
      <c r="D270" s="60" t="s">
        <v>1201</v>
      </c>
      <c r="E270" s="10" t="s">
        <v>34</v>
      </c>
      <c r="F270" s="45"/>
      <c r="G270" s="45"/>
      <c r="H270" s="45" t="s">
        <v>781</v>
      </c>
      <c r="I270" s="61" t="s">
        <v>36</v>
      </c>
      <c r="J270" s="12" t="s">
        <v>37</v>
      </c>
      <c r="K270" s="45" t="s">
        <v>390</v>
      </c>
      <c r="L270" s="45" t="s">
        <v>285</v>
      </c>
      <c r="M270" s="62" t="s">
        <v>1108</v>
      </c>
      <c r="N270" s="62" t="s">
        <v>1109</v>
      </c>
      <c r="O270" s="63">
        <v>2019</v>
      </c>
      <c r="P270" s="63"/>
      <c r="Q270" s="63"/>
      <c r="R270" s="64"/>
      <c r="S270" s="65" t="s">
        <v>1202</v>
      </c>
      <c r="T270" s="75">
        <v>43924</v>
      </c>
      <c r="U270" s="75">
        <v>44012</v>
      </c>
      <c r="V270" s="63"/>
      <c r="W270" s="45" t="s">
        <v>1203</v>
      </c>
      <c r="X270" s="66">
        <v>1</v>
      </c>
      <c r="Y270" s="69" t="s">
        <v>45</v>
      </c>
      <c r="Z270" s="63"/>
      <c r="AA270" s="63" t="s">
        <v>393</v>
      </c>
      <c r="AB270" s="63">
        <v>2020</v>
      </c>
      <c r="AC270" s="68" t="s">
        <v>1023</v>
      </c>
      <c r="AD270" s="21">
        <f ca="1">TODAY()-TABLA34[[#This Row],[Fecha radicación informe]]</f>
        <v>1643</v>
      </c>
      <c r="AE270" s="22" t="s">
        <v>46</v>
      </c>
      <c r="AF270" s="14"/>
    </row>
    <row r="271" spans="1:32" ht="409.5" x14ac:dyDescent="0.25">
      <c r="A271" s="44">
        <v>3811</v>
      </c>
      <c r="B271" s="45">
        <v>132</v>
      </c>
      <c r="C271" s="45">
        <v>2019</v>
      </c>
      <c r="D271" s="60" t="s">
        <v>1204</v>
      </c>
      <c r="E271" s="10" t="s">
        <v>34</v>
      </c>
      <c r="F271" s="45"/>
      <c r="G271" s="45"/>
      <c r="H271" s="45" t="s">
        <v>85</v>
      </c>
      <c r="I271" s="61" t="s">
        <v>36</v>
      </c>
      <c r="J271" s="12" t="s">
        <v>37</v>
      </c>
      <c r="K271" s="45" t="s">
        <v>390</v>
      </c>
      <c r="L271" s="45" t="s">
        <v>285</v>
      </c>
      <c r="M271" s="62" t="s">
        <v>1108</v>
      </c>
      <c r="N271" s="62" t="s">
        <v>1109</v>
      </c>
      <c r="O271" s="63">
        <v>2019</v>
      </c>
      <c r="P271" s="63"/>
      <c r="Q271" s="63"/>
      <c r="R271" s="64"/>
      <c r="S271" s="65" t="s">
        <v>1205</v>
      </c>
      <c r="T271" s="75">
        <v>43924</v>
      </c>
      <c r="U271" s="75">
        <v>44012</v>
      </c>
      <c r="V271" s="63"/>
      <c r="W271" s="45" t="s">
        <v>1206</v>
      </c>
      <c r="X271" s="66">
        <v>1</v>
      </c>
      <c r="Y271" s="69" t="s">
        <v>45</v>
      </c>
      <c r="Z271" s="63"/>
      <c r="AA271" s="63">
        <v>6</v>
      </c>
      <c r="AB271" s="63">
        <v>2020</v>
      </c>
      <c r="AC271" s="68" t="s">
        <v>1023</v>
      </c>
      <c r="AD271" s="21">
        <f ca="1">TODAY()-TABLA34[[#This Row],[Fecha radicación informe]]</f>
        <v>1643</v>
      </c>
      <c r="AE271" s="22" t="s">
        <v>46</v>
      </c>
      <c r="AF271" s="14"/>
    </row>
    <row r="272" spans="1:32" ht="173.25" x14ac:dyDescent="0.25">
      <c r="A272" s="44">
        <v>3812</v>
      </c>
      <c r="B272" s="45">
        <v>1</v>
      </c>
      <c r="C272" s="45">
        <v>2020</v>
      </c>
      <c r="D272" s="60" t="s">
        <v>1207</v>
      </c>
      <c r="E272" s="10" t="s">
        <v>34</v>
      </c>
      <c r="F272" s="45"/>
      <c r="G272" s="45"/>
      <c r="H272" s="45" t="s">
        <v>85</v>
      </c>
      <c r="I272" s="61" t="s">
        <v>49</v>
      </c>
      <c r="J272" s="70" t="s">
        <v>50</v>
      </c>
      <c r="K272" s="45" t="s">
        <v>1091</v>
      </c>
      <c r="L272" s="45" t="s">
        <v>765</v>
      </c>
      <c r="M272" s="62" t="s">
        <v>1208</v>
      </c>
      <c r="N272" s="62" t="s">
        <v>216</v>
      </c>
      <c r="O272" s="63">
        <v>2020</v>
      </c>
      <c r="P272" s="63"/>
      <c r="Q272" s="63"/>
      <c r="R272" s="64"/>
      <c r="S272" s="65" t="s">
        <v>1032</v>
      </c>
      <c r="T272" s="75">
        <v>43920</v>
      </c>
      <c r="U272" s="75">
        <v>43966</v>
      </c>
      <c r="V272" s="63"/>
      <c r="W272" s="45" t="s">
        <v>1209</v>
      </c>
      <c r="X272" s="66">
        <v>1</v>
      </c>
      <c r="Y272" s="69" t="s">
        <v>45</v>
      </c>
      <c r="Z272" s="63"/>
      <c r="AA272" s="63">
        <v>5</v>
      </c>
      <c r="AB272" s="63">
        <v>2020</v>
      </c>
      <c r="AC272" s="68" t="s">
        <v>1210</v>
      </c>
      <c r="AD272" s="21">
        <f ca="1">TODAY()-TABLA34[[#This Row],[Fecha radicación informe]]</f>
        <v>1571</v>
      </c>
      <c r="AE272" s="22" t="s">
        <v>58</v>
      </c>
      <c r="AF272" s="14"/>
    </row>
    <row r="273" spans="1:32" ht="409.5" x14ac:dyDescent="0.25">
      <c r="A273" s="44">
        <v>3813</v>
      </c>
      <c r="B273" s="45">
        <v>2</v>
      </c>
      <c r="C273" s="45">
        <v>2020</v>
      </c>
      <c r="D273" s="60" t="s">
        <v>1211</v>
      </c>
      <c r="E273" s="10" t="s">
        <v>34</v>
      </c>
      <c r="F273" s="45"/>
      <c r="G273" s="45"/>
      <c r="H273" s="45" t="s">
        <v>85</v>
      </c>
      <c r="I273" s="61" t="s">
        <v>49</v>
      </c>
      <c r="J273" s="70" t="s">
        <v>50</v>
      </c>
      <c r="K273" s="10" t="s">
        <v>180</v>
      </c>
      <c r="L273" s="45" t="s">
        <v>765</v>
      </c>
      <c r="M273" s="62" t="s">
        <v>1208</v>
      </c>
      <c r="N273" s="62" t="s">
        <v>216</v>
      </c>
      <c r="O273" s="63">
        <v>2020</v>
      </c>
      <c r="P273" s="63"/>
      <c r="Q273" s="63"/>
      <c r="R273" s="64"/>
      <c r="S273" s="65" t="s">
        <v>1212</v>
      </c>
      <c r="T273" s="75">
        <v>43920</v>
      </c>
      <c r="U273" s="75">
        <v>44439</v>
      </c>
      <c r="V273" s="63"/>
      <c r="W273" s="45" t="s">
        <v>1213</v>
      </c>
      <c r="X273" s="66">
        <v>1</v>
      </c>
      <c r="Y273" s="69" t="s">
        <v>45</v>
      </c>
      <c r="Z273" s="63"/>
      <c r="AA273" s="63">
        <v>9</v>
      </c>
      <c r="AB273" s="63">
        <v>2021</v>
      </c>
      <c r="AC273" s="68" t="s">
        <v>1210</v>
      </c>
      <c r="AD273" s="21">
        <f ca="1">TODAY()-TABLA34[[#This Row],[Fecha radicación informe]]</f>
        <v>1571</v>
      </c>
      <c r="AE273" s="22" t="s">
        <v>58</v>
      </c>
      <c r="AF273" s="14"/>
    </row>
    <row r="274" spans="1:32" ht="299.25" x14ac:dyDescent="0.25">
      <c r="A274" s="44">
        <v>3814</v>
      </c>
      <c r="B274" s="45">
        <v>3</v>
      </c>
      <c r="C274" s="45">
        <v>2020</v>
      </c>
      <c r="D274" s="60" t="s">
        <v>1214</v>
      </c>
      <c r="E274" s="10" t="s">
        <v>34</v>
      </c>
      <c r="F274" s="45"/>
      <c r="G274" s="45"/>
      <c r="H274" s="45" t="s">
        <v>85</v>
      </c>
      <c r="I274" s="61" t="s">
        <v>49</v>
      </c>
      <c r="J274" s="70" t="s">
        <v>50</v>
      </c>
      <c r="K274" s="45" t="s">
        <v>1091</v>
      </c>
      <c r="L274" s="45" t="s">
        <v>765</v>
      </c>
      <c r="M274" s="62" t="s">
        <v>1208</v>
      </c>
      <c r="N274" s="62" t="s">
        <v>216</v>
      </c>
      <c r="O274" s="63">
        <v>2020</v>
      </c>
      <c r="P274" s="63"/>
      <c r="Q274" s="63"/>
      <c r="R274" s="64" t="s">
        <v>358</v>
      </c>
      <c r="S274" s="65" t="s">
        <v>1215</v>
      </c>
      <c r="T274" s="75">
        <v>43957</v>
      </c>
      <c r="U274" s="75">
        <v>44135</v>
      </c>
      <c r="V274" s="63"/>
      <c r="W274" s="45" t="s">
        <v>1216</v>
      </c>
      <c r="X274" s="66">
        <v>1</v>
      </c>
      <c r="Y274" s="69" t="s">
        <v>45</v>
      </c>
      <c r="Z274" s="63"/>
      <c r="AA274" s="63">
        <v>10</v>
      </c>
      <c r="AB274" s="63">
        <v>2020</v>
      </c>
      <c r="AC274" s="68" t="s">
        <v>1210</v>
      </c>
      <c r="AD274" s="21">
        <f ca="1">TODAY()-TABLA34[[#This Row],[Fecha radicación informe]]</f>
        <v>1571</v>
      </c>
      <c r="AE274" s="22" t="s">
        <v>58</v>
      </c>
      <c r="AF274" s="14"/>
    </row>
    <row r="275" spans="1:32" ht="409.5" x14ac:dyDescent="0.25">
      <c r="A275" s="44">
        <v>3815</v>
      </c>
      <c r="B275" s="45">
        <v>4</v>
      </c>
      <c r="C275" s="45">
        <v>2020</v>
      </c>
      <c r="D275" s="60" t="s">
        <v>1217</v>
      </c>
      <c r="E275" s="10" t="s">
        <v>34</v>
      </c>
      <c r="F275" s="45"/>
      <c r="G275" s="45"/>
      <c r="H275" s="45" t="s">
        <v>781</v>
      </c>
      <c r="I275" s="61" t="s">
        <v>76</v>
      </c>
      <c r="J275" s="70" t="s">
        <v>77</v>
      </c>
      <c r="K275" s="45" t="s">
        <v>1218</v>
      </c>
      <c r="L275" s="45" t="s">
        <v>79</v>
      </c>
      <c r="M275" s="62" t="s">
        <v>1219</v>
      </c>
      <c r="N275" s="62" t="s">
        <v>889</v>
      </c>
      <c r="O275" s="63">
        <v>2020</v>
      </c>
      <c r="P275" s="63"/>
      <c r="Q275" s="63"/>
      <c r="R275" s="64" t="s">
        <v>358</v>
      </c>
      <c r="S275" s="65" t="s">
        <v>1220</v>
      </c>
      <c r="T275" s="75">
        <v>44141</v>
      </c>
      <c r="U275" s="75">
        <v>44408</v>
      </c>
      <c r="V275" s="63"/>
      <c r="W275" s="45" t="s">
        <v>1221</v>
      </c>
      <c r="X275" s="66">
        <v>1</v>
      </c>
      <c r="Y275" s="69" t="s">
        <v>45</v>
      </c>
      <c r="Z275" s="63"/>
      <c r="AA275" s="63">
        <v>4</v>
      </c>
      <c r="AB275" s="63">
        <v>2021</v>
      </c>
      <c r="AC275" s="68">
        <v>43955</v>
      </c>
      <c r="AD275" s="21">
        <f ca="1">TODAY()-TABLA34[[#This Row],[Fecha radicación informe]]</f>
        <v>1505</v>
      </c>
      <c r="AE275" s="22" t="s">
        <v>58</v>
      </c>
      <c r="AF275" s="14"/>
    </row>
    <row r="276" spans="1:32" ht="362.25" x14ac:dyDescent="0.25">
      <c r="A276" s="44">
        <v>3816</v>
      </c>
      <c r="B276" s="45">
        <v>5</v>
      </c>
      <c r="C276" s="45">
        <v>2020</v>
      </c>
      <c r="D276" s="60" t="s">
        <v>1222</v>
      </c>
      <c r="E276" s="10" t="s">
        <v>34</v>
      </c>
      <c r="F276" s="45"/>
      <c r="G276" s="45"/>
      <c r="H276" s="45" t="s">
        <v>781</v>
      </c>
      <c r="I276" s="61" t="s">
        <v>187</v>
      </c>
      <c r="J276" s="12" t="s">
        <v>188</v>
      </c>
      <c r="K276" s="45" t="s">
        <v>884</v>
      </c>
      <c r="L276" s="45" t="s">
        <v>79</v>
      </c>
      <c r="M276" s="62" t="s">
        <v>1219</v>
      </c>
      <c r="N276" s="62" t="s">
        <v>889</v>
      </c>
      <c r="O276" s="63">
        <v>2020</v>
      </c>
      <c r="P276" s="63"/>
      <c r="Q276" s="63"/>
      <c r="R276" s="64" t="s">
        <v>358</v>
      </c>
      <c r="S276" s="65" t="s">
        <v>1223</v>
      </c>
      <c r="T276" s="75" t="s">
        <v>1224</v>
      </c>
      <c r="U276" s="75">
        <v>44196</v>
      </c>
      <c r="V276" s="63"/>
      <c r="W276" s="45" t="s">
        <v>1225</v>
      </c>
      <c r="X276" s="66">
        <v>1</v>
      </c>
      <c r="Y276" s="69" t="s">
        <v>45</v>
      </c>
      <c r="Z276" s="63"/>
      <c r="AA276" s="63">
        <v>7</v>
      </c>
      <c r="AB276" s="63">
        <v>2020</v>
      </c>
      <c r="AC276" s="68">
        <v>43955</v>
      </c>
      <c r="AD276" s="21">
        <f ca="1">TODAY()-TABLA34[[#This Row],[Fecha radicación informe]]</f>
        <v>1505</v>
      </c>
      <c r="AE276" s="22" t="s">
        <v>58</v>
      </c>
      <c r="AF276" s="14"/>
    </row>
    <row r="277" spans="1:32" ht="346.5" x14ac:dyDescent="0.25">
      <c r="A277" s="44">
        <v>3818</v>
      </c>
      <c r="B277" s="45">
        <v>7</v>
      </c>
      <c r="C277" s="45">
        <v>2020</v>
      </c>
      <c r="D277" s="60" t="s">
        <v>1230</v>
      </c>
      <c r="E277" s="10" t="s">
        <v>34</v>
      </c>
      <c r="F277" s="45"/>
      <c r="G277" s="45"/>
      <c r="H277" s="45" t="s">
        <v>301</v>
      </c>
      <c r="I277" s="61" t="s">
        <v>308</v>
      </c>
      <c r="J277" s="12" t="s">
        <v>133</v>
      </c>
      <c r="K277" s="45" t="s">
        <v>927</v>
      </c>
      <c r="L277" s="45" t="s">
        <v>279</v>
      </c>
      <c r="M277" s="62" t="s">
        <v>1219</v>
      </c>
      <c r="N277" s="62" t="s">
        <v>889</v>
      </c>
      <c r="O277" s="63">
        <v>2020</v>
      </c>
      <c r="P277" s="63"/>
      <c r="Q277" s="63"/>
      <c r="R277" s="64" t="s">
        <v>358</v>
      </c>
      <c r="S277" s="65" t="s">
        <v>1231</v>
      </c>
      <c r="T277" s="75" t="s">
        <v>1232</v>
      </c>
      <c r="U277" s="75">
        <v>44184</v>
      </c>
      <c r="V277" s="63"/>
      <c r="W277" s="45" t="s">
        <v>1233</v>
      </c>
      <c r="X277" s="66">
        <v>1</v>
      </c>
      <c r="Y277" s="69" t="s">
        <v>45</v>
      </c>
      <c r="Z277" s="63"/>
      <c r="AA277" s="63">
        <v>4</v>
      </c>
      <c r="AB277" s="63">
        <v>2021</v>
      </c>
      <c r="AC277" s="68">
        <v>43956</v>
      </c>
      <c r="AD277" s="21">
        <f ca="1">TODAY()-TABLA34[[#This Row],[Fecha radicación informe]]</f>
        <v>1504</v>
      </c>
      <c r="AE277" s="22" t="s">
        <v>758</v>
      </c>
      <c r="AF277" s="14"/>
    </row>
    <row r="278" spans="1:32" ht="409.5" x14ac:dyDescent="0.25">
      <c r="A278" s="44">
        <v>3819</v>
      </c>
      <c r="B278" s="45">
        <v>8</v>
      </c>
      <c r="C278" s="45">
        <v>2020</v>
      </c>
      <c r="D278" s="60" t="s">
        <v>1234</v>
      </c>
      <c r="E278" s="10" t="s">
        <v>34</v>
      </c>
      <c r="F278" s="45"/>
      <c r="G278" s="45"/>
      <c r="H278" s="45" t="s">
        <v>301</v>
      </c>
      <c r="I278" s="61" t="s">
        <v>308</v>
      </c>
      <c r="J278" s="12" t="s">
        <v>133</v>
      </c>
      <c r="K278" s="45" t="s">
        <v>927</v>
      </c>
      <c r="L278" s="45" t="s">
        <v>279</v>
      </c>
      <c r="M278" s="62" t="s">
        <v>1219</v>
      </c>
      <c r="N278" s="62" t="s">
        <v>889</v>
      </c>
      <c r="O278" s="63">
        <v>2020</v>
      </c>
      <c r="P278" s="63"/>
      <c r="Q278" s="63"/>
      <c r="R278" s="64" t="s">
        <v>42</v>
      </c>
      <c r="S278" s="65" t="s">
        <v>1235</v>
      </c>
      <c r="T278" s="75">
        <v>44116</v>
      </c>
      <c r="U278" s="75">
        <v>44147</v>
      </c>
      <c r="V278" s="63"/>
      <c r="W278" s="45" t="s">
        <v>1236</v>
      </c>
      <c r="X278" s="66">
        <v>1</v>
      </c>
      <c r="Y278" s="69" t="s">
        <v>45</v>
      </c>
      <c r="Z278" s="63"/>
      <c r="AA278" s="63">
        <v>12</v>
      </c>
      <c r="AB278" s="63">
        <v>2020</v>
      </c>
      <c r="AC278" s="68">
        <v>43956</v>
      </c>
      <c r="AD278" s="21">
        <f ca="1">TODAY()-TABLA34[[#This Row],[Fecha radicación informe]]</f>
        <v>1504</v>
      </c>
      <c r="AE278" s="22" t="s">
        <v>758</v>
      </c>
      <c r="AF278" s="14"/>
    </row>
    <row r="279" spans="1:32" ht="126" x14ac:dyDescent="0.25">
      <c r="A279" s="44">
        <v>3820</v>
      </c>
      <c r="B279" s="45">
        <v>9</v>
      </c>
      <c r="C279" s="45">
        <v>2020</v>
      </c>
      <c r="D279" s="60" t="s">
        <v>1237</v>
      </c>
      <c r="E279" s="10" t="s">
        <v>34</v>
      </c>
      <c r="F279" s="45"/>
      <c r="G279" s="45"/>
      <c r="H279" s="45" t="s">
        <v>48</v>
      </c>
      <c r="I279" s="61" t="s">
        <v>140</v>
      </c>
      <c r="J279" s="12" t="s">
        <v>133</v>
      </c>
      <c r="K279" s="45" t="s">
        <v>927</v>
      </c>
      <c r="L279" s="45" t="s">
        <v>210</v>
      </c>
      <c r="M279" s="62" t="s">
        <v>1219</v>
      </c>
      <c r="N279" s="62" t="s">
        <v>889</v>
      </c>
      <c r="O279" s="63">
        <v>2020</v>
      </c>
      <c r="P279" s="63"/>
      <c r="Q279" s="63"/>
      <c r="R279" s="64" t="s">
        <v>358</v>
      </c>
      <c r="S279" s="65" t="s">
        <v>1238</v>
      </c>
      <c r="T279" s="75">
        <v>44111</v>
      </c>
      <c r="U279" s="75">
        <v>44074</v>
      </c>
      <c r="V279" s="63"/>
      <c r="W279" s="45" t="s">
        <v>1239</v>
      </c>
      <c r="X279" s="66">
        <v>1</v>
      </c>
      <c r="Y279" s="69" t="s">
        <v>45</v>
      </c>
      <c r="Z279" s="63"/>
      <c r="AA279" s="63">
        <v>9</v>
      </c>
      <c r="AB279" s="63">
        <v>2020</v>
      </c>
      <c r="AC279" s="68">
        <v>43956</v>
      </c>
      <c r="AD279" s="21">
        <f ca="1">TODAY()-TABLA34[[#This Row],[Fecha radicación informe]]</f>
        <v>1504</v>
      </c>
      <c r="AE279" s="22" t="s">
        <v>58</v>
      </c>
      <c r="AF279" s="14"/>
    </row>
    <row r="280" spans="1:32" ht="126" x14ac:dyDescent="0.25">
      <c r="A280" s="44">
        <v>3821</v>
      </c>
      <c r="B280" s="45">
        <v>10</v>
      </c>
      <c r="C280" s="45">
        <v>2020</v>
      </c>
      <c r="D280" s="60" t="s">
        <v>1240</v>
      </c>
      <c r="E280" s="10" t="s">
        <v>34</v>
      </c>
      <c r="F280" s="45"/>
      <c r="G280" s="45"/>
      <c r="H280" s="45" t="s">
        <v>48</v>
      </c>
      <c r="I280" s="61" t="s">
        <v>140</v>
      </c>
      <c r="J280" s="12" t="s">
        <v>133</v>
      </c>
      <c r="K280" s="45" t="s">
        <v>927</v>
      </c>
      <c r="L280" s="45" t="s">
        <v>210</v>
      </c>
      <c r="M280" s="62" t="s">
        <v>1219</v>
      </c>
      <c r="N280" s="62" t="s">
        <v>889</v>
      </c>
      <c r="O280" s="63">
        <v>2020</v>
      </c>
      <c r="P280" s="63"/>
      <c r="Q280" s="63"/>
      <c r="R280" s="64" t="s">
        <v>358</v>
      </c>
      <c r="S280" s="65" t="s">
        <v>1241</v>
      </c>
      <c r="T280" s="75">
        <v>44111</v>
      </c>
      <c r="U280" s="75">
        <v>44043</v>
      </c>
      <c r="V280" s="63"/>
      <c r="W280" s="45" t="s">
        <v>1242</v>
      </c>
      <c r="X280" s="66">
        <v>1</v>
      </c>
      <c r="Y280" s="69" t="s">
        <v>45</v>
      </c>
      <c r="Z280" s="63"/>
      <c r="AA280" s="63">
        <v>9</v>
      </c>
      <c r="AB280" s="63">
        <v>2020</v>
      </c>
      <c r="AC280" s="68">
        <v>43956</v>
      </c>
      <c r="AD280" s="21">
        <f ca="1">TODAY()-TABLA34[[#This Row],[Fecha radicación informe]]</f>
        <v>1504</v>
      </c>
      <c r="AE280" s="22" t="s">
        <v>58</v>
      </c>
      <c r="AF280" s="14"/>
    </row>
    <row r="281" spans="1:32" ht="409.5" x14ac:dyDescent="0.25">
      <c r="A281" s="44">
        <v>3822</v>
      </c>
      <c r="B281" s="45">
        <v>11</v>
      </c>
      <c r="C281" s="45">
        <v>2020</v>
      </c>
      <c r="D281" s="60" t="s">
        <v>1243</v>
      </c>
      <c r="E281" s="10" t="s">
        <v>34</v>
      </c>
      <c r="F281" s="45"/>
      <c r="G281" s="45"/>
      <c r="H281" s="45" t="s">
        <v>35</v>
      </c>
      <c r="I281" s="61" t="s">
        <v>36</v>
      </c>
      <c r="J281" s="12" t="s">
        <v>188</v>
      </c>
      <c r="K281" s="10" t="s">
        <v>273</v>
      </c>
      <c r="L281" s="45" t="s">
        <v>100</v>
      </c>
      <c r="M281" s="62" t="s">
        <v>1244</v>
      </c>
      <c r="N281" s="62" t="s">
        <v>802</v>
      </c>
      <c r="O281" s="63">
        <v>2020</v>
      </c>
      <c r="P281" s="63"/>
      <c r="Q281" s="63"/>
      <c r="R281" s="64" t="s">
        <v>358</v>
      </c>
      <c r="S281" s="65" t="s">
        <v>1245</v>
      </c>
      <c r="T281" s="75">
        <v>43983</v>
      </c>
      <c r="U281" s="75">
        <v>44196</v>
      </c>
      <c r="V281" s="63"/>
      <c r="W281" s="45" t="s">
        <v>1246</v>
      </c>
      <c r="X281" s="66">
        <v>1</v>
      </c>
      <c r="Y281" s="69" t="s">
        <v>45</v>
      </c>
      <c r="Z281" s="63"/>
      <c r="AA281" s="63">
        <v>6</v>
      </c>
      <c r="AB281" s="63">
        <v>2020</v>
      </c>
      <c r="AC281" s="68" t="s">
        <v>1247</v>
      </c>
      <c r="AD281" s="21">
        <f ca="1">TODAY()-TABLA34[[#This Row],[Fecha radicación informe]]</f>
        <v>1480</v>
      </c>
      <c r="AE281" s="22" t="s">
        <v>46</v>
      </c>
      <c r="AF281" s="14"/>
    </row>
    <row r="282" spans="1:32" ht="409.5" x14ac:dyDescent="0.25">
      <c r="A282" s="44">
        <v>3823</v>
      </c>
      <c r="B282" s="45">
        <v>12</v>
      </c>
      <c r="C282" s="45">
        <v>2020</v>
      </c>
      <c r="D282" s="60" t="s">
        <v>1248</v>
      </c>
      <c r="E282" s="10" t="s">
        <v>34</v>
      </c>
      <c r="F282" s="45"/>
      <c r="G282" s="45"/>
      <c r="H282" s="45" t="s">
        <v>35</v>
      </c>
      <c r="I282" s="61" t="s">
        <v>36</v>
      </c>
      <c r="J282" s="12" t="s">
        <v>188</v>
      </c>
      <c r="K282" s="10" t="s">
        <v>273</v>
      </c>
      <c r="L282" s="45" t="s">
        <v>100</v>
      </c>
      <c r="M282" s="62" t="s">
        <v>1244</v>
      </c>
      <c r="N282" s="62" t="s">
        <v>802</v>
      </c>
      <c r="O282" s="63">
        <v>2020</v>
      </c>
      <c r="P282" s="63"/>
      <c r="Q282" s="63"/>
      <c r="R282" s="64" t="s">
        <v>358</v>
      </c>
      <c r="S282" s="65" t="s">
        <v>1249</v>
      </c>
      <c r="T282" s="75">
        <v>43983</v>
      </c>
      <c r="U282" s="75">
        <v>44196</v>
      </c>
      <c r="V282" s="63"/>
      <c r="W282" s="45" t="s">
        <v>1250</v>
      </c>
      <c r="X282" s="66">
        <v>1</v>
      </c>
      <c r="Y282" s="69" t="s">
        <v>45</v>
      </c>
      <c r="Z282" s="63"/>
      <c r="AA282" s="63">
        <v>11</v>
      </c>
      <c r="AB282" s="63">
        <v>2020</v>
      </c>
      <c r="AC282" s="68" t="s">
        <v>1247</v>
      </c>
      <c r="AD282" s="21">
        <f ca="1">TODAY()-TABLA34[[#This Row],[Fecha radicación informe]]</f>
        <v>1480</v>
      </c>
      <c r="AE282" s="22" t="s">
        <v>46</v>
      </c>
      <c r="AF282" s="14"/>
    </row>
    <row r="283" spans="1:32" ht="204.75" x14ac:dyDescent="0.25">
      <c r="A283" s="44">
        <v>3824</v>
      </c>
      <c r="B283" s="45">
        <v>13</v>
      </c>
      <c r="C283" s="45">
        <v>2020</v>
      </c>
      <c r="D283" s="60" t="s">
        <v>1251</v>
      </c>
      <c r="E283" s="10" t="s">
        <v>34</v>
      </c>
      <c r="F283" s="45"/>
      <c r="G283" s="45"/>
      <c r="H283" s="45" t="s">
        <v>35</v>
      </c>
      <c r="I283" s="61" t="s">
        <v>36</v>
      </c>
      <c r="J283" s="12" t="s">
        <v>37</v>
      </c>
      <c r="K283" s="45" t="s">
        <v>1252</v>
      </c>
      <c r="L283" s="45" t="s">
        <v>100</v>
      </c>
      <c r="M283" s="62" t="s">
        <v>1244</v>
      </c>
      <c r="N283" s="62" t="s">
        <v>802</v>
      </c>
      <c r="O283" s="63">
        <v>2020</v>
      </c>
      <c r="P283" s="63"/>
      <c r="Q283" s="63"/>
      <c r="R283" s="64" t="s">
        <v>42</v>
      </c>
      <c r="S283" s="65" t="s">
        <v>1253</v>
      </c>
      <c r="T283" s="75">
        <v>43983</v>
      </c>
      <c r="U283" s="75">
        <v>44012</v>
      </c>
      <c r="V283" s="63"/>
      <c r="W283" s="45" t="s">
        <v>1254</v>
      </c>
      <c r="X283" s="66">
        <v>1</v>
      </c>
      <c r="Y283" s="69" t="s">
        <v>45</v>
      </c>
      <c r="Z283" s="63"/>
      <c r="AA283" s="63">
        <v>6</v>
      </c>
      <c r="AB283" s="63">
        <v>2020</v>
      </c>
      <c r="AC283" s="68" t="s">
        <v>1247</v>
      </c>
      <c r="AD283" s="21">
        <f ca="1">TODAY()-TABLA34[[#This Row],[Fecha radicación informe]]</f>
        <v>1480</v>
      </c>
      <c r="AE283" s="22" t="s">
        <v>46</v>
      </c>
      <c r="AF283" s="14"/>
    </row>
    <row r="284" spans="1:32" ht="409.5" x14ac:dyDescent="0.25">
      <c r="A284" s="44">
        <v>3827</v>
      </c>
      <c r="B284" s="45">
        <v>16</v>
      </c>
      <c r="C284" s="45">
        <v>2020</v>
      </c>
      <c r="D284" s="60" t="s">
        <v>1266</v>
      </c>
      <c r="E284" s="10" t="s">
        <v>34</v>
      </c>
      <c r="F284" s="45"/>
      <c r="G284" s="45"/>
      <c r="H284" s="45" t="s">
        <v>48</v>
      </c>
      <c r="I284" s="61" t="s">
        <v>36</v>
      </c>
      <c r="J284" s="12" t="s">
        <v>37</v>
      </c>
      <c r="K284" s="45" t="s">
        <v>541</v>
      </c>
      <c r="L284" s="45" t="s">
        <v>100</v>
      </c>
      <c r="M284" s="62" t="s">
        <v>1267</v>
      </c>
      <c r="N284" s="62" t="s">
        <v>852</v>
      </c>
      <c r="O284" s="63">
        <v>2020</v>
      </c>
      <c r="P284" s="63"/>
      <c r="Q284" s="63"/>
      <c r="R284" s="64" t="s">
        <v>42</v>
      </c>
      <c r="S284" s="65" t="s">
        <v>1268</v>
      </c>
      <c r="T284" s="75">
        <v>43898</v>
      </c>
      <c r="U284" s="75">
        <v>44135</v>
      </c>
      <c r="V284" s="63"/>
      <c r="W284" s="45" t="s">
        <v>1269</v>
      </c>
      <c r="X284" s="66">
        <v>1</v>
      </c>
      <c r="Y284" s="69" t="s">
        <v>45</v>
      </c>
      <c r="Z284" s="63"/>
      <c r="AA284" s="63">
        <v>10</v>
      </c>
      <c r="AB284" s="63">
        <v>2020</v>
      </c>
      <c r="AC284" s="68">
        <v>44015</v>
      </c>
      <c r="AD284" s="21">
        <f ca="1">TODAY()-TABLA34[[#This Row],[Fecha radicación informe]]</f>
        <v>1445</v>
      </c>
      <c r="AE284" s="22" t="s">
        <v>46</v>
      </c>
      <c r="AF284" s="14"/>
    </row>
    <row r="285" spans="1:32" ht="409.5" x14ac:dyDescent="0.25">
      <c r="A285" s="44">
        <v>3829</v>
      </c>
      <c r="B285" s="45">
        <v>18</v>
      </c>
      <c r="C285" s="45">
        <v>2020</v>
      </c>
      <c r="D285" s="60" t="s">
        <v>1275</v>
      </c>
      <c r="E285" s="10" t="s">
        <v>34</v>
      </c>
      <c r="F285" s="45"/>
      <c r="G285" s="45"/>
      <c r="H285" s="45" t="s">
        <v>301</v>
      </c>
      <c r="I285" s="61" t="s">
        <v>308</v>
      </c>
      <c r="J285" s="12" t="s">
        <v>133</v>
      </c>
      <c r="K285" s="45" t="s">
        <v>927</v>
      </c>
      <c r="L285" s="45" t="s">
        <v>279</v>
      </c>
      <c r="M285" s="62" t="s">
        <v>1267</v>
      </c>
      <c r="N285" s="62" t="s">
        <v>852</v>
      </c>
      <c r="O285" s="63">
        <v>2020</v>
      </c>
      <c r="P285" s="63"/>
      <c r="Q285" s="63"/>
      <c r="R285" s="64" t="s">
        <v>358</v>
      </c>
      <c r="S285" s="65" t="s">
        <v>1276</v>
      </c>
      <c r="T285" s="75" t="s">
        <v>1277</v>
      </c>
      <c r="U285" s="75">
        <v>44196</v>
      </c>
      <c r="V285" s="63"/>
      <c r="W285" s="45" t="s">
        <v>1278</v>
      </c>
      <c r="X285" s="66">
        <v>1</v>
      </c>
      <c r="Y285" s="69" t="s">
        <v>45</v>
      </c>
      <c r="Z285" s="63"/>
      <c r="AA285" s="63">
        <v>7</v>
      </c>
      <c r="AB285" s="63">
        <v>2021</v>
      </c>
      <c r="AC285" s="68">
        <v>44013</v>
      </c>
      <c r="AD285" s="21">
        <f ca="1">TODAY()-TABLA34[[#This Row],[Fecha radicación informe]]</f>
        <v>1447</v>
      </c>
      <c r="AE285" s="22" t="s">
        <v>58</v>
      </c>
      <c r="AF285" s="14"/>
    </row>
    <row r="286" spans="1:32" ht="409.5" x14ac:dyDescent="0.25">
      <c r="A286" s="44">
        <v>3830</v>
      </c>
      <c r="B286" s="45">
        <v>19</v>
      </c>
      <c r="C286" s="45">
        <v>2020</v>
      </c>
      <c r="D286" s="60" t="s">
        <v>1279</v>
      </c>
      <c r="E286" s="10" t="s">
        <v>34</v>
      </c>
      <c r="F286" s="45"/>
      <c r="G286" s="45"/>
      <c r="H286" s="45" t="s">
        <v>301</v>
      </c>
      <c r="I286" s="61" t="s">
        <v>308</v>
      </c>
      <c r="J286" s="12" t="s">
        <v>133</v>
      </c>
      <c r="K286" s="45" t="s">
        <v>927</v>
      </c>
      <c r="L286" s="45" t="s">
        <v>279</v>
      </c>
      <c r="M286" s="62" t="s">
        <v>1267</v>
      </c>
      <c r="N286" s="62" t="s">
        <v>852</v>
      </c>
      <c r="O286" s="63">
        <v>2020</v>
      </c>
      <c r="P286" s="63"/>
      <c r="Q286" s="63"/>
      <c r="R286" s="64" t="s">
        <v>358</v>
      </c>
      <c r="S286" s="65" t="s">
        <v>1280</v>
      </c>
      <c r="T286" s="75" t="s">
        <v>1277</v>
      </c>
      <c r="U286" s="75">
        <v>44196</v>
      </c>
      <c r="V286" s="63"/>
      <c r="W286" s="45" t="s">
        <v>1281</v>
      </c>
      <c r="X286" s="66">
        <v>1</v>
      </c>
      <c r="Y286" s="69" t="s">
        <v>45</v>
      </c>
      <c r="Z286" s="63"/>
      <c r="AA286" s="63">
        <v>7</v>
      </c>
      <c r="AB286" s="63">
        <v>2021</v>
      </c>
      <c r="AC286" s="68">
        <v>44013</v>
      </c>
      <c r="AD286" s="21">
        <f ca="1">TODAY()-TABLA34[[#This Row],[Fecha radicación informe]]</f>
        <v>1447</v>
      </c>
      <c r="AE286" s="22" t="s">
        <v>58</v>
      </c>
      <c r="AF286" s="14"/>
    </row>
    <row r="287" spans="1:32" ht="315" x14ac:dyDescent="0.25">
      <c r="A287" s="44">
        <v>3831</v>
      </c>
      <c r="B287" s="45">
        <v>20</v>
      </c>
      <c r="C287" s="45">
        <v>2020</v>
      </c>
      <c r="D287" s="60" t="s">
        <v>1282</v>
      </c>
      <c r="E287" s="10" t="s">
        <v>34</v>
      </c>
      <c r="F287" s="45"/>
      <c r="G287" s="45"/>
      <c r="H287" s="45" t="s">
        <v>186</v>
      </c>
      <c r="I287" s="61" t="s">
        <v>187</v>
      </c>
      <c r="J287" s="12" t="s">
        <v>188</v>
      </c>
      <c r="K287" s="45" t="s">
        <v>884</v>
      </c>
      <c r="L287" s="45" t="s">
        <v>123</v>
      </c>
      <c r="M287" s="62" t="s">
        <v>1267</v>
      </c>
      <c r="N287" s="62" t="s">
        <v>852</v>
      </c>
      <c r="O287" s="63">
        <v>2020</v>
      </c>
      <c r="P287" s="63"/>
      <c r="Q287" s="63"/>
      <c r="R287" s="64" t="s">
        <v>358</v>
      </c>
      <c r="S287" s="65" t="s">
        <v>1283</v>
      </c>
      <c r="T287" s="75">
        <v>44111</v>
      </c>
      <c r="U287" s="75">
        <v>44135</v>
      </c>
      <c r="V287" s="63"/>
      <c r="W287" s="45" t="s">
        <v>1284</v>
      </c>
      <c r="X287" s="66">
        <v>1</v>
      </c>
      <c r="Y287" s="69" t="s">
        <v>45</v>
      </c>
      <c r="Z287" s="63"/>
      <c r="AA287" s="63">
        <v>10</v>
      </c>
      <c r="AB287" s="63">
        <v>2020</v>
      </c>
      <c r="AC287" s="68" t="s">
        <v>1285</v>
      </c>
      <c r="AD287" s="21">
        <f ca="1">TODAY()-TABLA34[[#This Row],[Fecha radicación informe]]</f>
        <v>1452</v>
      </c>
      <c r="AE287" s="22" t="s">
        <v>58</v>
      </c>
      <c r="AF287" s="14"/>
    </row>
    <row r="288" spans="1:32" ht="409.5" x14ac:dyDescent="0.25">
      <c r="A288" s="44">
        <v>3832</v>
      </c>
      <c r="B288" s="45">
        <v>21</v>
      </c>
      <c r="C288" s="45">
        <v>2020</v>
      </c>
      <c r="D288" s="60" t="s">
        <v>1286</v>
      </c>
      <c r="E288" s="10" t="s">
        <v>34</v>
      </c>
      <c r="F288" s="45"/>
      <c r="G288" s="45"/>
      <c r="H288" s="45" t="s">
        <v>85</v>
      </c>
      <c r="I288" s="61" t="s">
        <v>49</v>
      </c>
      <c r="J288" s="70" t="s">
        <v>50</v>
      </c>
      <c r="K288" s="45" t="s">
        <v>1029</v>
      </c>
      <c r="L288" s="45" t="s">
        <v>765</v>
      </c>
      <c r="M288" s="62" t="s">
        <v>1267</v>
      </c>
      <c r="N288" s="62" t="s">
        <v>852</v>
      </c>
      <c r="O288" s="63">
        <v>2020</v>
      </c>
      <c r="P288" s="63"/>
      <c r="Q288" s="63"/>
      <c r="R288" s="64"/>
      <c r="S288" s="65" t="s">
        <v>1287</v>
      </c>
      <c r="T288" s="75">
        <v>44074</v>
      </c>
      <c r="U288" s="75">
        <v>44286</v>
      </c>
      <c r="V288" s="63"/>
      <c r="W288" s="45" t="s">
        <v>1288</v>
      </c>
      <c r="X288" s="66">
        <v>1</v>
      </c>
      <c r="Y288" s="69" t="s">
        <v>45</v>
      </c>
      <c r="Z288" s="63"/>
      <c r="AA288" s="63">
        <v>12</v>
      </c>
      <c r="AB288" s="63">
        <v>2020</v>
      </c>
      <c r="AC288" s="68" t="s">
        <v>1285</v>
      </c>
      <c r="AD288" s="21">
        <f ca="1">TODAY()-TABLA34[[#This Row],[Fecha radicación informe]]</f>
        <v>1452</v>
      </c>
      <c r="AE288" s="22" t="s">
        <v>58</v>
      </c>
      <c r="AF288" s="14"/>
    </row>
    <row r="289" spans="1:32" ht="409.5" x14ac:dyDescent="0.25">
      <c r="A289" s="44">
        <v>3833</v>
      </c>
      <c r="B289" s="45">
        <v>22</v>
      </c>
      <c r="C289" s="45">
        <v>2020</v>
      </c>
      <c r="D289" s="60" t="s">
        <v>1289</v>
      </c>
      <c r="E289" s="10" t="s">
        <v>34</v>
      </c>
      <c r="F289" s="45"/>
      <c r="G289" s="45"/>
      <c r="H289" s="45" t="s">
        <v>301</v>
      </c>
      <c r="I289" s="61" t="s">
        <v>308</v>
      </c>
      <c r="J289" s="12" t="s">
        <v>133</v>
      </c>
      <c r="K289" s="45" t="s">
        <v>927</v>
      </c>
      <c r="L289" s="45" t="s">
        <v>279</v>
      </c>
      <c r="M289" s="62" t="s">
        <v>1290</v>
      </c>
      <c r="N289" s="62" t="s">
        <v>914</v>
      </c>
      <c r="O289" s="63">
        <v>2020</v>
      </c>
      <c r="P289" s="63"/>
      <c r="Q289" s="63"/>
      <c r="R289" s="64" t="s">
        <v>436</v>
      </c>
      <c r="S289" s="65" t="s">
        <v>1291</v>
      </c>
      <c r="T289" s="75" t="s">
        <v>1277</v>
      </c>
      <c r="U289" s="75">
        <v>44196</v>
      </c>
      <c r="V289" s="63"/>
      <c r="W289" s="45" t="s">
        <v>1292</v>
      </c>
      <c r="X289" s="66">
        <v>1</v>
      </c>
      <c r="Y289" s="69" t="s">
        <v>45</v>
      </c>
      <c r="Z289" s="63"/>
      <c r="AA289" s="63">
        <v>7</v>
      </c>
      <c r="AB289" s="63">
        <v>2021</v>
      </c>
      <c r="AC289" s="68">
        <v>43990</v>
      </c>
      <c r="AD289" s="21">
        <f ca="1">TODAY()-TABLA34[[#This Row],[Fecha radicación informe]]</f>
        <v>1470</v>
      </c>
      <c r="AE289" s="22" t="s">
        <v>758</v>
      </c>
      <c r="AF289" s="14"/>
    </row>
    <row r="290" spans="1:32" ht="409.5" x14ac:dyDescent="0.25">
      <c r="A290" s="44">
        <v>3834</v>
      </c>
      <c r="B290" s="45">
        <v>23</v>
      </c>
      <c r="C290" s="45">
        <v>2020</v>
      </c>
      <c r="D290" s="60" t="s">
        <v>1293</v>
      </c>
      <c r="E290" s="10" t="s">
        <v>34</v>
      </c>
      <c r="F290" s="45"/>
      <c r="G290" s="45"/>
      <c r="H290" s="45" t="s">
        <v>48</v>
      </c>
      <c r="I290" s="61" t="s">
        <v>308</v>
      </c>
      <c r="J290" s="12" t="s">
        <v>133</v>
      </c>
      <c r="K290" s="45" t="s">
        <v>927</v>
      </c>
      <c r="L290" s="45" t="s">
        <v>279</v>
      </c>
      <c r="M290" s="62" t="s">
        <v>1290</v>
      </c>
      <c r="N290" s="62" t="s">
        <v>914</v>
      </c>
      <c r="O290" s="63">
        <v>2020</v>
      </c>
      <c r="P290" s="63"/>
      <c r="Q290" s="63"/>
      <c r="R290" s="64" t="s">
        <v>436</v>
      </c>
      <c r="S290" s="65" t="s">
        <v>1294</v>
      </c>
      <c r="T290" s="75" t="s">
        <v>1277</v>
      </c>
      <c r="U290" s="75">
        <v>44196</v>
      </c>
      <c r="V290" s="63"/>
      <c r="W290" s="45" t="s">
        <v>1295</v>
      </c>
      <c r="X290" s="66">
        <v>1</v>
      </c>
      <c r="Y290" s="69" t="s">
        <v>45</v>
      </c>
      <c r="Z290" s="63"/>
      <c r="AA290" s="63">
        <v>7</v>
      </c>
      <c r="AB290" s="63">
        <v>2021</v>
      </c>
      <c r="AC290" s="68" t="s">
        <v>1296</v>
      </c>
      <c r="AD290" s="21">
        <f ca="1">TODAY()-TABLA34[[#This Row],[Fecha radicación informe]]</f>
        <v>1417</v>
      </c>
      <c r="AE290" s="22" t="s">
        <v>758</v>
      </c>
      <c r="AF290" s="14"/>
    </row>
    <row r="291" spans="1:32" ht="267.75" x14ac:dyDescent="0.25">
      <c r="A291" s="44">
        <v>3836</v>
      </c>
      <c r="B291" s="45">
        <v>25</v>
      </c>
      <c r="C291" s="45">
        <v>2020</v>
      </c>
      <c r="D291" s="60" t="s">
        <v>1301</v>
      </c>
      <c r="E291" s="10" t="s">
        <v>34</v>
      </c>
      <c r="F291" s="45"/>
      <c r="G291" s="45"/>
      <c r="H291" s="45" t="s">
        <v>301</v>
      </c>
      <c r="I291" s="61" t="s">
        <v>308</v>
      </c>
      <c r="J291" s="12" t="s">
        <v>133</v>
      </c>
      <c r="K291" s="45" t="s">
        <v>927</v>
      </c>
      <c r="L291" s="45" t="s">
        <v>279</v>
      </c>
      <c r="M291" s="62" t="s">
        <v>1290</v>
      </c>
      <c r="N291" s="62" t="s">
        <v>914</v>
      </c>
      <c r="O291" s="63">
        <v>2020</v>
      </c>
      <c r="P291" s="63"/>
      <c r="Q291" s="63"/>
      <c r="R291" s="64" t="s">
        <v>436</v>
      </c>
      <c r="S291" s="65" t="s">
        <v>1302</v>
      </c>
      <c r="T291" s="75" t="s">
        <v>1277</v>
      </c>
      <c r="U291" s="75">
        <v>44316</v>
      </c>
      <c r="V291" s="63"/>
      <c r="W291" s="45" t="s">
        <v>1303</v>
      </c>
      <c r="X291" s="66">
        <v>1</v>
      </c>
      <c r="Y291" s="69" t="s">
        <v>45</v>
      </c>
      <c r="Z291" s="63"/>
      <c r="AA291" s="63" t="s">
        <v>451</v>
      </c>
      <c r="AB291" s="63">
        <v>2021</v>
      </c>
      <c r="AC291" s="68" t="s">
        <v>1296</v>
      </c>
      <c r="AD291" s="21">
        <f ca="1">TODAY()-TABLA34[[#This Row],[Fecha radicación informe]]</f>
        <v>1417</v>
      </c>
      <c r="AE291" s="22" t="s">
        <v>758</v>
      </c>
      <c r="AF291" s="14"/>
    </row>
    <row r="292" spans="1:32" ht="409.5" x14ac:dyDescent="0.25">
      <c r="A292" s="44">
        <v>3837</v>
      </c>
      <c r="B292" s="45">
        <v>26</v>
      </c>
      <c r="C292" s="45">
        <v>2020</v>
      </c>
      <c r="D292" s="60" t="s">
        <v>1304</v>
      </c>
      <c r="E292" s="10" t="s">
        <v>34</v>
      </c>
      <c r="F292" s="45"/>
      <c r="G292" s="45"/>
      <c r="H292" s="45" t="s">
        <v>48</v>
      </c>
      <c r="I292" s="61" t="s">
        <v>36</v>
      </c>
      <c r="J292" s="12" t="s">
        <v>37</v>
      </c>
      <c r="K292" s="10" t="s">
        <v>352</v>
      </c>
      <c r="L292" s="45" t="s">
        <v>100</v>
      </c>
      <c r="M292" s="62" t="s">
        <v>1305</v>
      </c>
      <c r="N292" s="62" t="s">
        <v>971</v>
      </c>
      <c r="O292" s="63">
        <v>2020</v>
      </c>
      <c r="P292" s="63"/>
      <c r="Q292" s="63"/>
      <c r="R292" s="64" t="s">
        <v>42</v>
      </c>
      <c r="S292" s="65" t="s">
        <v>1306</v>
      </c>
      <c r="T292" s="75" t="s">
        <v>1307</v>
      </c>
      <c r="U292" s="75">
        <v>44180</v>
      </c>
      <c r="V292" s="63"/>
      <c r="W292" s="45" t="s">
        <v>1308</v>
      </c>
      <c r="X292" s="66">
        <v>1</v>
      </c>
      <c r="Y292" s="69" t="s">
        <v>45</v>
      </c>
      <c r="Z292" s="63"/>
      <c r="AA292" s="63">
        <v>12</v>
      </c>
      <c r="AB292" s="63">
        <v>2020</v>
      </c>
      <c r="AC292" s="68" t="s">
        <v>1309</v>
      </c>
      <c r="AD292" s="21">
        <f ca="1">TODAY()-TABLA34[[#This Row],[Fecha radicación informe]]</f>
        <v>1389</v>
      </c>
      <c r="AE292" s="22" t="s">
        <v>46</v>
      </c>
      <c r="AF292" s="14"/>
    </row>
    <row r="293" spans="1:32" ht="315" x14ac:dyDescent="0.25">
      <c r="A293" s="44">
        <v>3838</v>
      </c>
      <c r="B293" s="45">
        <v>27</v>
      </c>
      <c r="C293" s="45">
        <v>2020</v>
      </c>
      <c r="D293" s="60" t="s">
        <v>1310</v>
      </c>
      <c r="E293" s="10" t="s">
        <v>34</v>
      </c>
      <c r="F293" s="45"/>
      <c r="G293" s="45"/>
      <c r="H293" s="45" t="s">
        <v>35</v>
      </c>
      <c r="I293" s="61" t="s">
        <v>36</v>
      </c>
      <c r="J293" s="12" t="s">
        <v>37</v>
      </c>
      <c r="K293" s="10" t="s">
        <v>352</v>
      </c>
      <c r="L293" s="45" t="s">
        <v>100</v>
      </c>
      <c r="M293" s="62" t="s">
        <v>1305</v>
      </c>
      <c r="N293" s="62" t="s">
        <v>971</v>
      </c>
      <c r="O293" s="63">
        <v>2020</v>
      </c>
      <c r="P293" s="63"/>
      <c r="Q293" s="63"/>
      <c r="R293" s="64" t="s">
        <v>42</v>
      </c>
      <c r="S293" s="65" t="s">
        <v>1311</v>
      </c>
      <c r="T293" s="75" t="s">
        <v>1307</v>
      </c>
      <c r="U293" s="75">
        <v>44286</v>
      </c>
      <c r="V293" s="63"/>
      <c r="W293" s="45" t="s">
        <v>1312</v>
      </c>
      <c r="X293" s="66">
        <v>1</v>
      </c>
      <c r="Y293" s="69" t="s">
        <v>45</v>
      </c>
      <c r="Z293" s="63"/>
      <c r="AA293" s="63">
        <v>12</v>
      </c>
      <c r="AB293" s="63">
        <v>2020</v>
      </c>
      <c r="AC293" s="68" t="s">
        <v>1309</v>
      </c>
      <c r="AD293" s="21">
        <f ca="1">TODAY()-TABLA34[[#This Row],[Fecha radicación informe]]</f>
        <v>1389</v>
      </c>
      <c r="AE293" s="22" t="s">
        <v>46</v>
      </c>
      <c r="AF293" s="14"/>
    </row>
    <row r="294" spans="1:32" ht="409.5" x14ac:dyDescent="0.25">
      <c r="A294" s="44">
        <v>3841</v>
      </c>
      <c r="B294" s="45">
        <v>30</v>
      </c>
      <c r="C294" s="45">
        <v>2020</v>
      </c>
      <c r="D294" s="60" t="s">
        <v>1325</v>
      </c>
      <c r="E294" s="10" t="s">
        <v>34</v>
      </c>
      <c r="F294" s="45"/>
      <c r="G294" s="45"/>
      <c r="H294" s="45" t="s">
        <v>35</v>
      </c>
      <c r="I294" s="61" t="s">
        <v>36</v>
      </c>
      <c r="J294" s="70" t="s">
        <v>98</v>
      </c>
      <c r="K294" s="45" t="s">
        <v>1314</v>
      </c>
      <c r="L294" s="45" t="s">
        <v>39</v>
      </c>
      <c r="M294" s="62" t="s">
        <v>1305</v>
      </c>
      <c r="N294" s="62" t="s">
        <v>971</v>
      </c>
      <c r="O294" s="63">
        <v>2020</v>
      </c>
      <c r="P294" s="63"/>
      <c r="Q294" s="63"/>
      <c r="R294" s="64" t="s">
        <v>42</v>
      </c>
      <c r="S294" s="65" t="s">
        <v>1326</v>
      </c>
      <c r="T294" s="75">
        <v>44053</v>
      </c>
      <c r="U294" s="75" t="s">
        <v>1327</v>
      </c>
      <c r="V294" s="63"/>
      <c r="W294" s="45" t="s">
        <v>1328</v>
      </c>
      <c r="X294" s="66">
        <v>1</v>
      </c>
      <c r="Y294" s="69" t="s">
        <v>45</v>
      </c>
      <c r="Z294" s="63"/>
      <c r="AA294" s="63">
        <v>12</v>
      </c>
      <c r="AB294" s="63">
        <v>2021</v>
      </c>
      <c r="AC294" s="68">
        <v>44077</v>
      </c>
      <c r="AD294" s="21">
        <f ca="1">TODAY()-TABLA34[[#This Row],[Fecha radicación informe]]</f>
        <v>1383</v>
      </c>
      <c r="AE294" s="22" t="s">
        <v>46</v>
      </c>
      <c r="AF294" s="14"/>
    </row>
    <row r="295" spans="1:32" ht="409.5" x14ac:dyDescent="0.25">
      <c r="A295" s="44">
        <v>3842</v>
      </c>
      <c r="B295" s="45">
        <v>31</v>
      </c>
      <c r="C295" s="45">
        <v>2020</v>
      </c>
      <c r="D295" s="60" t="s">
        <v>1329</v>
      </c>
      <c r="E295" s="10" t="s">
        <v>34</v>
      </c>
      <c r="F295" s="45"/>
      <c r="G295" s="45"/>
      <c r="H295" s="45" t="s">
        <v>120</v>
      </c>
      <c r="I295" s="61" t="s">
        <v>903</v>
      </c>
      <c r="J295" s="12" t="s">
        <v>188</v>
      </c>
      <c r="K295" s="45" t="s">
        <v>884</v>
      </c>
      <c r="L295" s="45" t="s">
        <v>123</v>
      </c>
      <c r="M295" s="62" t="s">
        <v>1330</v>
      </c>
      <c r="N295" s="62" t="s">
        <v>1031</v>
      </c>
      <c r="O295" s="63">
        <v>2020</v>
      </c>
      <c r="P295" s="63"/>
      <c r="Q295" s="63"/>
      <c r="R295" s="64" t="s">
        <v>436</v>
      </c>
      <c r="S295" s="65" t="s">
        <v>1331</v>
      </c>
      <c r="T295" s="75" t="s">
        <v>1332</v>
      </c>
      <c r="U295" s="75">
        <v>44165</v>
      </c>
      <c r="V295" s="63"/>
      <c r="W295" s="45" t="s">
        <v>1333</v>
      </c>
      <c r="X295" s="66">
        <v>1</v>
      </c>
      <c r="Y295" s="69" t="s">
        <v>45</v>
      </c>
      <c r="Z295" s="63"/>
      <c r="AA295" s="63">
        <v>11</v>
      </c>
      <c r="AB295" s="63">
        <v>2020</v>
      </c>
      <c r="AC295" s="68" t="s">
        <v>1334</v>
      </c>
      <c r="AD295" s="21">
        <f ca="1">TODAY()-TABLA34[[#This Row],[Fecha radicación informe]]</f>
        <v>1356</v>
      </c>
      <c r="AE295" s="22" t="s">
        <v>58</v>
      </c>
      <c r="AF295" s="14"/>
    </row>
    <row r="296" spans="1:32" ht="409.5" x14ac:dyDescent="0.25">
      <c r="A296" s="44">
        <v>3843</v>
      </c>
      <c r="B296" s="45">
        <v>32</v>
      </c>
      <c r="C296" s="45">
        <v>2020</v>
      </c>
      <c r="D296" s="60" t="s">
        <v>1335</v>
      </c>
      <c r="E296" s="10" t="s">
        <v>34</v>
      </c>
      <c r="F296" s="45"/>
      <c r="G296" s="45"/>
      <c r="H296" s="45" t="s">
        <v>301</v>
      </c>
      <c r="I296" s="61" t="s">
        <v>308</v>
      </c>
      <c r="J296" s="12" t="s">
        <v>133</v>
      </c>
      <c r="K296" s="45" t="s">
        <v>927</v>
      </c>
      <c r="L296" s="45" t="s">
        <v>279</v>
      </c>
      <c r="M296" s="62" t="s">
        <v>1330</v>
      </c>
      <c r="N296" s="62" t="s">
        <v>1031</v>
      </c>
      <c r="O296" s="63">
        <v>2020</v>
      </c>
      <c r="P296" s="63"/>
      <c r="Q296" s="63"/>
      <c r="R296" s="64" t="s">
        <v>358</v>
      </c>
      <c r="S296" s="65" t="s">
        <v>1336</v>
      </c>
      <c r="T296" s="75">
        <v>44116</v>
      </c>
      <c r="U296" s="75">
        <v>44286</v>
      </c>
      <c r="V296" s="63"/>
      <c r="W296" s="45" t="s">
        <v>1337</v>
      </c>
      <c r="X296" s="66">
        <v>1</v>
      </c>
      <c r="Y296" s="69" t="s">
        <v>45</v>
      </c>
      <c r="Z296" s="63"/>
      <c r="AA296" s="63">
        <v>9</v>
      </c>
      <c r="AB296" s="63">
        <v>2021</v>
      </c>
      <c r="AC296" s="68">
        <v>44109</v>
      </c>
      <c r="AD296" s="21">
        <f ca="1">TODAY()-TABLA34[[#This Row],[Fecha radicación informe]]</f>
        <v>1351</v>
      </c>
      <c r="AE296" s="22" t="s">
        <v>58</v>
      </c>
      <c r="AF296" s="14"/>
    </row>
    <row r="297" spans="1:32" ht="409.5" x14ac:dyDescent="0.25">
      <c r="A297" s="44">
        <v>3844</v>
      </c>
      <c r="B297" s="45">
        <v>33</v>
      </c>
      <c r="C297" s="45">
        <v>2020</v>
      </c>
      <c r="D297" s="60" t="s">
        <v>1338</v>
      </c>
      <c r="E297" s="10" t="s">
        <v>34</v>
      </c>
      <c r="F297" s="45"/>
      <c r="G297" s="45"/>
      <c r="H297" s="45" t="s">
        <v>85</v>
      </c>
      <c r="I297" s="61" t="s">
        <v>903</v>
      </c>
      <c r="J297" s="70" t="s">
        <v>50</v>
      </c>
      <c r="K297" s="10" t="s">
        <v>180</v>
      </c>
      <c r="L297" s="45" t="s">
        <v>765</v>
      </c>
      <c r="M297" s="62" t="s">
        <v>1330</v>
      </c>
      <c r="N297" s="62" t="s">
        <v>1031</v>
      </c>
      <c r="O297" s="63">
        <v>2020</v>
      </c>
      <c r="P297" s="63"/>
      <c r="Q297" s="63"/>
      <c r="R297" s="64" t="s">
        <v>358</v>
      </c>
      <c r="S297" s="65" t="s">
        <v>1339</v>
      </c>
      <c r="T297" s="75" t="s">
        <v>1340</v>
      </c>
      <c r="U297" s="75">
        <v>44439</v>
      </c>
      <c r="V297" s="63"/>
      <c r="W297" s="45" t="s">
        <v>1341</v>
      </c>
      <c r="X297" s="66">
        <v>1</v>
      </c>
      <c r="Y297" s="69" t="s">
        <v>45</v>
      </c>
      <c r="Z297" s="63"/>
      <c r="AA297" s="63">
        <v>9</v>
      </c>
      <c r="AB297" s="63">
        <v>2021</v>
      </c>
      <c r="AC297" s="68" t="s">
        <v>1334</v>
      </c>
      <c r="AD297" s="79">
        <f ca="1">TODAY()-TABLA34[[#This Row],[Fecha radicación informe]]</f>
        <v>1356</v>
      </c>
      <c r="AE297" s="22" t="s">
        <v>58</v>
      </c>
      <c r="AF297" s="14"/>
    </row>
    <row r="298" spans="1:32" ht="409.5" x14ac:dyDescent="0.25">
      <c r="A298" s="44">
        <v>3845</v>
      </c>
      <c r="B298" s="45">
        <v>34</v>
      </c>
      <c r="C298" s="45">
        <v>2020</v>
      </c>
      <c r="D298" s="60" t="s">
        <v>1342</v>
      </c>
      <c r="E298" s="10" t="s">
        <v>34</v>
      </c>
      <c r="F298" s="45"/>
      <c r="G298" s="45"/>
      <c r="H298" s="45" t="s">
        <v>85</v>
      </c>
      <c r="I298" s="61" t="s">
        <v>49</v>
      </c>
      <c r="J298" s="70" t="s">
        <v>50</v>
      </c>
      <c r="K298" s="10" t="s">
        <v>180</v>
      </c>
      <c r="L298" s="45" t="s">
        <v>765</v>
      </c>
      <c r="M298" s="62" t="s">
        <v>1330</v>
      </c>
      <c r="N298" s="62" t="s">
        <v>1031</v>
      </c>
      <c r="O298" s="63">
        <v>2020</v>
      </c>
      <c r="P298" s="63"/>
      <c r="Q298" s="63"/>
      <c r="R298" s="64" t="s">
        <v>358</v>
      </c>
      <c r="S298" s="65" t="s">
        <v>1343</v>
      </c>
      <c r="T298" s="75" t="s">
        <v>1340</v>
      </c>
      <c r="U298" s="75">
        <v>44439</v>
      </c>
      <c r="V298" s="63"/>
      <c r="W298" s="45" t="s">
        <v>1344</v>
      </c>
      <c r="X298" s="66">
        <v>1</v>
      </c>
      <c r="Y298" s="69" t="s">
        <v>45</v>
      </c>
      <c r="Z298" s="63"/>
      <c r="AA298" s="63">
        <v>9</v>
      </c>
      <c r="AB298" s="63">
        <v>2021</v>
      </c>
      <c r="AC298" s="68" t="s">
        <v>1334</v>
      </c>
      <c r="AD298" s="79">
        <f ca="1">TODAY()-TABLA34[[#This Row],[Fecha radicación informe]]</f>
        <v>1356</v>
      </c>
      <c r="AE298" s="22" t="s">
        <v>58</v>
      </c>
      <c r="AF298" s="14"/>
    </row>
    <row r="299" spans="1:32" ht="409.5" x14ac:dyDescent="0.25">
      <c r="A299" s="44">
        <v>3846</v>
      </c>
      <c r="B299" s="45">
        <v>35</v>
      </c>
      <c r="C299" s="45">
        <v>2020</v>
      </c>
      <c r="D299" s="60" t="s">
        <v>1345</v>
      </c>
      <c r="E299" s="10" t="s">
        <v>34</v>
      </c>
      <c r="F299" s="45"/>
      <c r="G299" s="45"/>
      <c r="H299" s="45" t="s">
        <v>85</v>
      </c>
      <c r="I299" s="61" t="s">
        <v>49</v>
      </c>
      <c r="J299" s="70" t="s">
        <v>50</v>
      </c>
      <c r="K299" s="10" t="s">
        <v>180</v>
      </c>
      <c r="L299" s="45" t="s">
        <v>765</v>
      </c>
      <c r="M299" s="62" t="s">
        <v>1330</v>
      </c>
      <c r="N299" s="62" t="s">
        <v>1031</v>
      </c>
      <c r="O299" s="63">
        <v>2020</v>
      </c>
      <c r="P299" s="63"/>
      <c r="Q299" s="63"/>
      <c r="R299" s="64" t="s">
        <v>358</v>
      </c>
      <c r="S299" s="65" t="s">
        <v>1346</v>
      </c>
      <c r="T299" s="75" t="s">
        <v>1340</v>
      </c>
      <c r="U299" s="75">
        <v>44439</v>
      </c>
      <c r="V299" s="63"/>
      <c r="W299" s="45" t="s">
        <v>1347</v>
      </c>
      <c r="X299" s="66">
        <v>1</v>
      </c>
      <c r="Y299" s="69" t="s">
        <v>45</v>
      </c>
      <c r="Z299" s="63"/>
      <c r="AA299" s="63">
        <v>9</v>
      </c>
      <c r="AB299" s="63">
        <v>2021</v>
      </c>
      <c r="AC299" s="68" t="s">
        <v>1334</v>
      </c>
      <c r="AD299" s="79">
        <f ca="1">TODAY()-TABLA34[[#This Row],[Fecha radicación informe]]</f>
        <v>1356</v>
      </c>
      <c r="AE299" s="22" t="s">
        <v>58</v>
      </c>
      <c r="AF299" s="14"/>
    </row>
    <row r="300" spans="1:32" ht="346.5" x14ac:dyDescent="0.25">
      <c r="A300" s="44">
        <v>3847</v>
      </c>
      <c r="B300" s="45">
        <v>36</v>
      </c>
      <c r="C300" s="45">
        <v>2020</v>
      </c>
      <c r="D300" s="60" t="s">
        <v>1348</v>
      </c>
      <c r="E300" s="10" t="s">
        <v>34</v>
      </c>
      <c r="F300" s="45"/>
      <c r="G300" s="45"/>
      <c r="H300" s="45" t="s">
        <v>85</v>
      </c>
      <c r="I300" s="61" t="s">
        <v>170</v>
      </c>
      <c r="J300" s="70" t="s">
        <v>77</v>
      </c>
      <c r="K300" s="45" t="s">
        <v>782</v>
      </c>
      <c r="L300" s="45" t="s">
        <v>63</v>
      </c>
      <c r="M300" s="62" t="s">
        <v>1330</v>
      </c>
      <c r="N300" s="62" t="s">
        <v>1031</v>
      </c>
      <c r="O300" s="63">
        <v>2020</v>
      </c>
      <c r="P300" s="63"/>
      <c r="Q300" s="63"/>
      <c r="R300" s="64"/>
      <c r="S300" s="65" t="s">
        <v>1349</v>
      </c>
      <c r="T300" s="75">
        <v>44410</v>
      </c>
      <c r="U300" s="75">
        <v>44545</v>
      </c>
      <c r="V300" s="63"/>
      <c r="W300" s="45" t="s">
        <v>1350</v>
      </c>
      <c r="X300" s="66">
        <v>1</v>
      </c>
      <c r="Y300" s="69" t="s">
        <v>45</v>
      </c>
      <c r="Z300" s="63"/>
      <c r="AA300" s="63">
        <v>11</v>
      </c>
      <c r="AB300" s="63">
        <v>2021</v>
      </c>
      <c r="AC300" s="68" t="s">
        <v>1334</v>
      </c>
      <c r="AD300" s="79">
        <f ca="1">TODAY()-TABLA34[[#This Row],[Fecha radicación informe]]</f>
        <v>1356</v>
      </c>
      <c r="AE300" s="22" t="s">
        <v>58</v>
      </c>
      <c r="AF300" s="14"/>
    </row>
    <row r="301" spans="1:32" ht="126" x14ac:dyDescent="0.25">
      <c r="A301" s="44">
        <v>3848</v>
      </c>
      <c r="B301" s="45">
        <v>37</v>
      </c>
      <c r="C301" s="45">
        <v>2020</v>
      </c>
      <c r="D301" s="60" t="s">
        <v>1351</v>
      </c>
      <c r="E301" s="10" t="s">
        <v>34</v>
      </c>
      <c r="F301" s="45"/>
      <c r="G301" s="45"/>
      <c r="H301" s="45" t="s">
        <v>85</v>
      </c>
      <c r="I301" s="61" t="s">
        <v>170</v>
      </c>
      <c r="J301" s="70" t="s">
        <v>77</v>
      </c>
      <c r="K301" s="45" t="s">
        <v>782</v>
      </c>
      <c r="L301" s="45" t="s">
        <v>63</v>
      </c>
      <c r="M301" s="62" t="s">
        <v>1330</v>
      </c>
      <c r="N301" s="62" t="s">
        <v>1031</v>
      </c>
      <c r="O301" s="63">
        <v>2020</v>
      </c>
      <c r="P301" s="63"/>
      <c r="Q301" s="63"/>
      <c r="R301" s="64"/>
      <c r="S301" s="65" t="s">
        <v>1352</v>
      </c>
      <c r="T301" s="75">
        <v>44410</v>
      </c>
      <c r="U301" s="75">
        <v>44545</v>
      </c>
      <c r="V301" s="63"/>
      <c r="W301" s="45" t="s">
        <v>1353</v>
      </c>
      <c r="X301" s="66">
        <v>1</v>
      </c>
      <c r="Y301" s="69" t="s">
        <v>45</v>
      </c>
      <c r="Z301" s="63"/>
      <c r="AA301" s="63">
        <v>11</v>
      </c>
      <c r="AB301" s="63">
        <v>2021</v>
      </c>
      <c r="AC301" s="68" t="s">
        <v>1334</v>
      </c>
      <c r="AD301" s="79">
        <f ca="1">TODAY()-TABLA34[[#This Row],[Fecha radicación informe]]</f>
        <v>1356</v>
      </c>
      <c r="AE301" s="22" t="s">
        <v>58</v>
      </c>
      <c r="AF301" s="14"/>
    </row>
    <row r="302" spans="1:32" ht="362.25" x14ac:dyDescent="0.25">
      <c r="A302" s="44">
        <v>3849</v>
      </c>
      <c r="B302" s="45">
        <v>38</v>
      </c>
      <c r="C302" s="45">
        <v>2020</v>
      </c>
      <c r="D302" s="60" t="s">
        <v>1354</v>
      </c>
      <c r="E302" s="10" t="s">
        <v>34</v>
      </c>
      <c r="F302" s="45"/>
      <c r="G302" s="45"/>
      <c r="H302" s="45" t="s">
        <v>85</v>
      </c>
      <c r="I302" s="61" t="s">
        <v>36</v>
      </c>
      <c r="J302" s="70" t="s">
        <v>98</v>
      </c>
      <c r="K302" s="45" t="s">
        <v>1355</v>
      </c>
      <c r="L302" s="45" t="s">
        <v>100</v>
      </c>
      <c r="M302" s="62" t="s">
        <v>1356</v>
      </c>
      <c r="N302" s="62" t="s">
        <v>1046</v>
      </c>
      <c r="O302" s="63">
        <v>2020</v>
      </c>
      <c r="P302" s="63"/>
      <c r="Q302" s="63"/>
      <c r="R302" s="64" t="s">
        <v>42</v>
      </c>
      <c r="S302" s="65" t="s">
        <v>1357</v>
      </c>
      <c r="T302" s="75" t="s">
        <v>1358</v>
      </c>
      <c r="U302" s="75">
        <v>44286</v>
      </c>
      <c r="V302" s="63"/>
      <c r="W302" s="45" t="s">
        <v>1359</v>
      </c>
      <c r="X302" s="66">
        <v>1</v>
      </c>
      <c r="Y302" s="69" t="s">
        <v>45</v>
      </c>
      <c r="Z302" s="63"/>
      <c r="AA302" s="63">
        <v>4</v>
      </c>
      <c r="AB302" s="63">
        <v>2021</v>
      </c>
      <c r="AC302" s="68" t="s">
        <v>1360</v>
      </c>
      <c r="AD302" s="79">
        <f ca="1">TODAY()-TABLA34[[#This Row],[Fecha radicación informe]]</f>
        <v>1333</v>
      </c>
      <c r="AE302" s="22" t="s">
        <v>46</v>
      </c>
      <c r="AF302" s="14"/>
    </row>
    <row r="303" spans="1:32" ht="157.5" x14ac:dyDescent="0.25">
      <c r="A303" s="44">
        <v>3853</v>
      </c>
      <c r="B303" s="45">
        <v>42</v>
      </c>
      <c r="C303" s="45">
        <v>2020</v>
      </c>
      <c r="D303" s="60" t="s">
        <v>1373</v>
      </c>
      <c r="E303" s="10" t="s">
        <v>34</v>
      </c>
      <c r="F303" s="45"/>
      <c r="G303" s="45"/>
      <c r="H303" s="45" t="s">
        <v>48</v>
      </c>
      <c r="I303" s="61" t="s">
        <v>76</v>
      </c>
      <c r="J303" s="70" t="s">
        <v>77</v>
      </c>
      <c r="K303" s="45" t="s">
        <v>251</v>
      </c>
      <c r="L303" s="45" t="s">
        <v>210</v>
      </c>
      <c r="M303" s="62" t="s">
        <v>1356</v>
      </c>
      <c r="N303" s="62" t="s">
        <v>1046</v>
      </c>
      <c r="O303" s="63">
        <v>2020</v>
      </c>
      <c r="P303" s="63"/>
      <c r="Q303" s="63"/>
      <c r="R303" s="64" t="s">
        <v>436</v>
      </c>
      <c r="S303" s="65" t="s">
        <v>1374</v>
      </c>
      <c r="T303" s="75">
        <v>44146</v>
      </c>
      <c r="U303" s="75">
        <v>44408</v>
      </c>
      <c r="V303" s="63"/>
      <c r="W303" s="45" t="s">
        <v>1375</v>
      </c>
      <c r="X303" s="66">
        <v>1</v>
      </c>
      <c r="Y303" s="69" t="s">
        <v>45</v>
      </c>
      <c r="Z303" s="63"/>
      <c r="AA303" s="63">
        <v>6</v>
      </c>
      <c r="AB303" s="63">
        <v>2021</v>
      </c>
      <c r="AC303" s="68" t="s">
        <v>1376</v>
      </c>
      <c r="AD303" s="79">
        <f ca="1">TODAY()-TABLA34[[#This Row],[Fecha radicación informe]]</f>
        <v>1330</v>
      </c>
      <c r="AE303" s="22" t="s">
        <v>758</v>
      </c>
      <c r="AF303" s="14"/>
    </row>
    <row r="304" spans="1:32" ht="141.75" x14ac:dyDescent="0.25">
      <c r="A304" s="44">
        <v>3855</v>
      </c>
      <c r="B304" s="45">
        <v>44</v>
      </c>
      <c r="C304" s="45">
        <v>2020</v>
      </c>
      <c r="D304" s="60" t="s">
        <v>1380</v>
      </c>
      <c r="E304" s="10" t="s">
        <v>34</v>
      </c>
      <c r="F304" s="45"/>
      <c r="G304" s="45"/>
      <c r="H304" s="45" t="s">
        <v>48</v>
      </c>
      <c r="I304" s="61" t="s">
        <v>903</v>
      </c>
      <c r="J304" s="70" t="s">
        <v>98</v>
      </c>
      <c r="K304" s="45" t="s">
        <v>251</v>
      </c>
      <c r="L304" s="45" t="s">
        <v>210</v>
      </c>
      <c r="M304" s="62" t="s">
        <v>1356</v>
      </c>
      <c r="N304" s="62" t="s">
        <v>1046</v>
      </c>
      <c r="O304" s="63">
        <v>2020</v>
      </c>
      <c r="P304" s="63"/>
      <c r="Q304" s="63"/>
      <c r="R304" s="64"/>
      <c r="S304" s="65"/>
      <c r="T304" s="75"/>
      <c r="U304" s="75"/>
      <c r="V304" s="63"/>
      <c r="W304" s="45"/>
      <c r="X304" s="66">
        <v>1</v>
      </c>
      <c r="Y304" s="69" t="s">
        <v>45</v>
      </c>
      <c r="Z304" s="63"/>
      <c r="AA304" s="63">
        <v>6</v>
      </c>
      <c r="AB304" s="63">
        <v>2021</v>
      </c>
      <c r="AC304" s="68" t="s">
        <v>1376</v>
      </c>
      <c r="AD304" s="79">
        <f ca="1">TODAY()-TABLA34[[#This Row],[Fecha radicación informe]]</f>
        <v>1330</v>
      </c>
      <c r="AE304" s="22" t="s">
        <v>758</v>
      </c>
      <c r="AF304" s="14"/>
    </row>
    <row r="305" spans="1:32" ht="409.5" x14ac:dyDescent="0.25">
      <c r="A305" s="44">
        <v>3859</v>
      </c>
      <c r="B305" s="45">
        <v>48</v>
      </c>
      <c r="C305" s="45">
        <v>2020</v>
      </c>
      <c r="D305" s="60" t="s">
        <v>1392</v>
      </c>
      <c r="E305" s="10" t="s">
        <v>34</v>
      </c>
      <c r="F305" s="45"/>
      <c r="G305" s="45"/>
      <c r="H305" s="45" t="s">
        <v>85</v>
      </c>
      <c r="I305" s="61" t="s">
        <v>49</v>
      </c>
      <c r="J305" s="70" t="s">
        <v>50</v>
      </c>
      <c r="K305" s="45" t="s">
        <v>1029</v>
      </c>
      <c r="L305" s="45" t="s">
        <v>765</v>
      </c>
      <c r="M305" s="62" t="s">
        <v>1356</v>
      </c>
      <c r="N305" s="62" t="s">
        <v>1046</v>
      </c>
      <c r="O305" s="63">
        <v>2020</v>
      </c>
      <c r="P305" s="63"/>
      <c r="Q305" s="63"/>
      <c r="R305" s="64" t="s">
        <v>42</v>
      </c>
      <c r="S305" s="65" t="s">
        <v>1393</v>
      </c>
      <c r="T305" s="75">
        <v>44147</v>
      </c>
      <c r="U305" s="75">
        <v>44408</v>
      </c>
      <c r="V305" s="63"/>
      <c r="W305" s="45" t="s">
        <v>1394</v>
      </c>
      <c r="X305" s="66">
        <v>1</v>
      </c>
      <c r="Y305" s="69" t="s">
        <v>45</v>
      </c>
      <c r="Z305" s="63"/>
      <c r="AA305" s="63">
        <v>6</v>
      </c>
      <c r="AB305" s="63">
        <v>2021</v>
      </c>
      <c r="AC305" s="68" t="s">
        <v>1395</v>
      </c>
      <c r="AD305" s="79">
        <f ca="1">TODAY()-TABLA34[[#This Row],[Fecha radicación informe]]</f>
        <v>1326</v>
      </c>
      <c r="AE305" s="22" t="s">
        <v>58</v>
      </c>
      <c r="AF305" s="14"/>
    </row>
    <row r="306" spans="1:32" ht="362.25" x14ac:dyDescent="0.25">
      <c r="A306" s="44">
        <v>3860</v>
      </c>
      <c r="B306" s="45">
        <v>49</v>
      </c>
      <c r="C306" s="45">
        <v>2020</v>
      </c>
      <c r="D306" s="60" t="s">
        <v>1396</v>
      </c>
      <c r="E306" s="10" t="s">
        <v>34</v>
      </c>
      <c r="F306" s="45"/>
      <c r="G306" s="45"/>
      <c r="H306" s="45" t="s">
        <v>48</v>
      </c>
      <c r="I306" s="61" t="s">
        <v>308</v>
      </c>
      <c r="J306" s="12" t="s">
        <v>133</v>
      </c>
      <c r="K306" s="45" t="s">
        <v>927</v>
      </c>
      <c r="L306" s="45" t="s">
        <v>765</v>
      </c>
      <c r="M306" s="62" t="s">
        <v>1356</v>
      </c>
      <c r="N306" s="62" t="s">
        <v>1046</v>
      </c>
      <c r="O306" s="63">
        <v>2020</v>
      </c>
      <c r="P306" s="63"/>
      <c r="Q306" s="63"/>
      <c r="R306" s="64" t="s">
        <v>42</v>
      </c>
      <c r="S306" s="65" t="s">
        <v>1397</v>
      </c>
      <c r="T306" s="75">
        <v>44147</v>
      </c>
      <c r="U306" s="75">
        <v>44196</v>
      </c>
      <c r="V306" s="63"/>
      <c r="W306" s="45" t="s">
        <v>1398</v>
      </c>
      <c r="X306" s="66">
        <v>1</v>
      </c>
      <c r="Y306" s="69" t="s">
        <v>45</v>
      </c>
      <c r="Z306" s="63"/>
      <c r="AA306" s="63">
        <v>12</v>
      </c>
      <c r="AB306" s="63">
        <v>2020</v>
      </c>
      <c r="AC306" s="68" t="s">
        <v>1395</v>
      </c>
      <c r="AD306" s="79">
        <f ca="1">TODAY()-TABLA34[[#This Row],[Fecha radicación informe]]</f>
        <v>1326</v>
      </c>
      <c r="AE306" s="22" t="s">
        <v>58</v>
      </c>
      <c r="AF306" s="14"/>
    </row>
    <row r="307" spans="1:32" ht="409.5" x14ac:dyDescent="0.25">
      <c r="A307" s="44">
        <v>3861</v>
      </c>
      <c r="B307" s="45">
        <v>50</v>
      </c>
      <c r="C307" s="45">
        <v>2020</v>
      </c>
      <c r="D307" s="60" t="s">
        <v>1399</v>
      </c>
      <c r="E307" s="10" t="s">
        <v>34</v>
      </c>
      <c r="F307" s="45"/>
      <c r="G307" s="45"/>
      <c r="H307" s="45" t="s">
        <v>35</v>
      </c>
      <c r="I307" s="61" t="s">
        <v>36</v>
      </c>
      <c r="J307" s="70" t="s">
        <v>98</v>
      </c>
      <c r="K307" s="45" t="s">
        <v>374</v>
      </c>
      <c r="L307" s="45" t="s">
        <v>285</v>
      </c>
      <c r="M307" s="62" t="s">
        <v>1356</v>
      </c>
      <c r="N307" s="62" t="s">
        <v>1046</v>
      </c>
      <c r="O307" s="63">
        <v>2020</v>
      </c>
      <c r="P307" s="63"/>
      <c r="Q307" s="63"/>
      <c r="R307" s="64" t="s">
        <v>358</v>
      </c>
      <c r="S307" s="65" t="s">
        <v>1400</v>
      </c>
      <c r="T307" s="75" t="s">
        <v>1401</v>
      </c>
      <c r="U307" s="75">
        <v>44227</v>
      </c>
      <c r="V307" s="63"/>
      <c r="W307" s="45" t="s">
        <v>1402</v>
      </c>
      <c r="X307" s="66">
        <v>1</v>
      </c>
      <c r="Y307" s="69" t="s">
        <v>45</v>
      </c>
      <c r="Z307" s="63"/>
      <c r="AA307" s="63">
        <v>2</v>
      </c>
      <c r="AB307" s="63">
        <v>2021</v>
      </c>
      <c r="AC307" s="68" t="s">
        <v>1395</v>
      </c>
      <c r="AD307" s="79">
        <f ca="1">TODAY()-TABLA34[[#This Row],[Fecha radicación informe]]</f>
        <v>1326</v>
      </c>
      <c r="AE307" s="22" t="s">
        <v>46</v>
      </c>
      <c r="AF307" s="14"/>
    </row>
    <row r="308" spans="1:32" ht="409.5" x14ac:dyDescent="0.25">
      <c r="A308" s="44">
        <v>3862</v>
      </c>
      <c r="B308" s="45">
        <v>51</v>
      </c>
      <c r="C308" s="45">
        <v>2020</v>
      </c>
      <c r="D308" s="60" t="s">
        <v>1403</v>
      </c>
      <c r="E308" s="10" t="s">
        <v>34</v>
      </c>
      <c r="F308" s="45"/>
      <c r="G308" s="45"/>
      <c r="H308" s="45" t="s">
        <v>85</v>
      </c>
      <c r="I308" s="61" t="s">
        <v>121</v>
      </c>
      <c r="J308" s="70" t="s">
        <v>77</v>
      </c>
      <c r="K308" s="10" t="s">
        <v>180</v>
      </c>
      <c r="L308" s="45" t="s">
        <v>279</v>
      </c>
      <c r="M308" s="62" t="s">
        <v>1404</v>
      </c>
      <c r="N308" s="62" t="s">
        <v>1109</v>
      </c>
      <c r="O308" s="63">
        <v>2020</v>
      </c>
      <c r="P308" s="63"/>
      <c r="Q308" s="63"/>
      <c r="R308" s="64" t="s">
        <v>436</v>
      </c>
      <c r="S308" s="65" t="s">
        <v>1405</v>
      </c>
      <c r="T308" s="75">
        <v>44505</v>
      </c>
      <c r="U308" s="75">
        <v>44530</v>
      </c>
      <c r="V308" s="63"/>
      <c r="W308" s="45" t="s">
        <v>1406</v>
      </c>
      <c r="X308" s="66">
        <v>1</v>
      </c>
      <c r="Y308" s="69" t="s">
        <v>45</v>
      </c>
      <c r="Z308" s="63"/>
      <c r="AA308" s="63">
        <v>12</v>
      </c>
      <c r="AB308" s="63">
        <v>2021</v>
      </c>
      <c r="AC308" s="68">
        <v>44167</v>
      </c>
      <c r="AD308" s="79">
        <f ca="1">TODAY()-TABLA34[[#This Row],[Fecha radicación informe]]</f>
        <v>1293</v>
      </c>
      <c r="AE308" s="22" t="s">
        <v>58</v>
      </c>
      <c r="AF308" s="14"/>
    </row>
    <row r="309" spans="1:32" ht="409.5" x14ac:dyDescent="0.25">
      <c r="A309" s="44">
        <v>3863</v>
      </c>
      <c r="B309" s="45">
        <v>52</v>
      </c>
      <c r="C309" s="45">
        <v>2020</v>
      </c>
      <c r="D309" s="60" t="s">
        <v>1407</v>
      </c>
      <c r="E309" s="10" t="s">
        <v>34</v>
      </c>
      <c r="F309" s="45"/>
      <c r="G309" s="45"/>
      <c r="H309" s="45" t="s">
        <v>85</v>
      </c>
      <c r="I309" s="61" t="s">
        <v>49</v>
      </c>
      <c r="J309" s="70" t="s">
        <v>50</v>
      </c>
      <c r="K309" s="10" t="s">
        <v>180</v>
      </c>
      <c r="L309" s="45" t="s">
        <v>279</v>
      </c>
      <c r="M309" s="62" t="s">
        <v>1404</v>
      </c>
      <c r="N309" s="62" t="s">
        <v>1109</v>
      </c>
      <c r="O309" s="63">
        <v>2020</v>
      </c>
      <c r="P309" s="63"/>
      <c r="Q309" s="63"/>
      <c r="R309" s="64" t="s">
        <v>436</v>
      </c>
      <c r="S309" s="65" t="s">
        <v>1408</v>
      </c>
      <c r="T309" s="75">
        <v>44505</v>
      </c>
      <c r="U309" s="75">
        <v>44530</v>
      </c>
      <c r="V309" s="63"/>
      <c r="W309" s="45" t="s">
        <v>1409</v>
      </c>
      <c r="X309" s="66">
        <v>1</v>
      </c>
      <c r="Y309" s="69" t="s">
        <v>45</v>
      </c>
      <c r="Z309" s="63"/>
      <c r="AA309" s="63">
        <v>12</v>
      </c>
      <c r="AB309" s="63">
        <v>2021</v>
      </c>
      <c r="AC309" s="68">
        <v>44167</v>
      </c>
      <c r="AD309" s="79">
        <f ca="1">TODAY()-TABLA34[[#This Row],[Fecha radicación informe]]</f>
        <v>1293</v>
      </c>
      <c r="AE309" s="22" t="s">
        <v>58</v>
      </c>
      <c r="AF309" s="14"/>
    </row>
    <row r="310" spans="1:32" ht="204.75" x14ac:dyDescent="0.25">
      <c r="A310" s="44">
        <v>3864</v>
      </c>
      <c r="B310" s="45">
        <v>53</v>
      </c>
      <c r="C310" s="45">
        <v>2020</v>
      </c>
      <c r="D310" s="60" t="s">
        <v>1410</v>
      </c>
      <c r="E310" s="10" t="s">
        <v>34</v>
      </c>
      <c r="F310" s="45"/>
      <c r="G310" s="45"/>
      <c r="H310" s="45" t="s">
        <v>85</v>
      </c>
      <c r="I310" s="61" t="s">
        <v>170</v>
      </c>
      <c r="J310" s="70" t="s">
        <v>50</v>
      </c>
      <c r="K310" s="45" t="s">
        <v>1411</v>
      </c>
      <c r="L310" s="45" t="s">
        <v>210</v>
      </c>
      <c r="M310" s="62" t="s">
        <v>1404</v>
      </c>
      <c r="N310" s="62" t="s">
        <v>1109</v>
      </c>
      <c r="O310" s="63">
        <v>2020</v>
      </c>
      <c r="P310" s="63"/>
      <c r="Q310" s="63"/>
      <c r="R310" s="64" t="s">
        <v>358</v>
      </c>
      <c r="S310" s="65" t="s">
        <v>1412</v>
      </c>
      <c r="T310" s="75">
        <v>44533</v>
      </c>
      <c r="U310" s="75">
        <v>44316</v>
      </c>
      <c r="V310" s="63"/>
      <c r="W310" s="45" t="s">
        <v>1413</v>
      </c>
      <c r="X310" s="66">
        <v>1</v>
      </c>
      <c r="Y310" s="69" t="s">
        <v>45</v>
      </c>
      <c r="Z310" s="63"/>
      <c r="AA310" s="63">
        <v>7</v>
      </c>
      <c r="AB310" s="63">
        <v>2021</v>
      </c>
      <c r="AC310" s="68">
        <v>44172</v>
      </c>
      <c r="AD310" s="79">
        <f ca="1">TODAY()-TABLA34[[#This Row],[Fecha radicación informe]]</f>
        <v>1288</v>
      </c>
      <c r="AE310" s="22" t="s">
        <v>758</v>
      </c>
      <c r="AF310" s="14"/>
    </row>
    <row r="311" spans="1:32" ht="409.5" x14ac:dyDescent="0.25">
      <c r="A311" s="44">
        <v>3866</v>
      </c>
      <c r="B311" s="45">
        <v>55</v>
      </c>
      <c r="C311" s="45">
        <v>2020</v>
      </c>
      <c r="D311" s="60" t="s">
        <v>1422</v>
      </c>
      <c r="E311" s="10" t="s">
        <v>34</v>
      </c>
      <c r="F311" s="45"/>
      <c r="G311" s="45"/>
      <c r="H311" s="45" t="s">
        <v>35</v>
      </c>
      <c r="I311" s="61" t="s">
        <v>36</v>
      </c>
      <c r="J311" s="70" t="s">
        <v>98</v>
      </c>
      <c r="K311" s="45" t="s">
        <v>1415</v>
      </c>
      <c r="L311" s="45" t="s">
        <v>285</v>
      </c>
      <c r="M311" s="62" t="s">
        <v>1416</v>
      </c>
      <c r="N311" s="62" t="s">
        <v>1151</v>
      </c>
      <c r="O311" s="63">
        <v>2020</v>
      </c>
      <c r="P311" s="63"/>
      <c r="Q311" s="63"/>
      <c r="R311" s="64"/>
      <c r="S311" s="65" t="s">
        <v>1423</v>
      </c>
      <c r="T311" s="75">
        <v>44257</v>
      </c>
      <c r="U311" s="75">
        <v>44377</v>
      </c>
      <c r="V311" s="63"/>
      <c r="W311" s="45" t="s">
        <v>1424</v>
      </c>
      <c r="X311" s="66">
        <v>1</v>
      </c>
      <c r="Y311" s="69" t="s">
        <v>45</v>
      </c>
      <c r="Z311" s="63"/>
      <c r="AA311" s="63">
        <v>8</v>
      </c>
      <c r="AB311" s="63">
        <v>2021</v>
      </c>
      <c r="AC311" s="68" t="s">
        <v>1420</v>
      </c>
      <c r="AD311" s="79">
        <f ca="1">TODAY()-TABLA34[[#This Row],[Fecha radicación informe]]</f>
        <v>1278</v>
      </c>
      <c r="AE311" s="22" t="s">
        <v>46</v>
      </c>
      <c r="AF311" s="14"/>
    </row>
    <row r="312" spans="1:32" ht="189" x14ac:dyDescent="0.25">
      <c r="A312" s="44">
        <v>3868</v>
      </c>
      <c r="B312" s="45">
        <v>57</v>
      </c>
      <c r="C312" s="45">
        <v>2020</v>
      </c>
      <c r="D312" s="60" t="s">
        <v>1430</v>
      </c>
      <c r="E312" s="10" t="s">
        <v>34</v>
      </c>
      <c r="F312" s="45"/>
      <c r="G312" s="45"/>
      <c r="H312" s="45" t="s">
        <v>301</v>
      </c>
      <c r="I312" s="61" t="s">
        <v>36</v>
      </c>
      <c r="J312" s="12" t="s">
        <v>37</v>
      </c>
      <c r="K312" s="45" t="s">
        <v>1017</v>
      </c>
      <c r="L312" s="45" t="s">
        <v>39</v>
      </c>
      <c r="M312" s="62" t="s">
        <v>1416</v>
      </c>
      <c r="N312" s="62" t="s">
        <v>1151</v>
      </c>
      <c r="O312" s="63">
        <v>2020</v>
      </c>
      <c r="P312" s="63"/>
      <c r="Q312" s="63"/>
      <c r="R312" s="64" t="s">
        <v>42</v>
      </c>
      <c r="S312" s="65" t="s">
        <v>1431</v>
      </c>
      <c r="T312" s="75" t="s">
        <v>1427</v>
      </c>
      <c r="U312" s="75">
        <v>44227</v>
      </c>
      <c r="V312" s="63"/>
      <c r="W312" s="45" t="s">
        <v>1432</v>
      </c>
      <c r="X312" s="66">
        <v>1</v>
      </c>
      <c r="Y312" s="69" t="s">
        <v>45</v>
      </c>
      <c r="Z312" s="63"/>
      <c r="AA312" s="63">
        <v>1</v>
      </c>
      <c r="AB312" s="63">
        <v>2021</v>
      </c>
      <c r="AC312" s="68" t="s">
        <v>1420</v>
      </c>
      <c r="AD312" s="79">
        <f ca="1">TODAY()-TABLA34[[#This Row],[Fecha radicación informe]]</f>
        <v>1278</v>
      </c>
      <c r="AE312" s="22" t="s">
        <v>46</v>
      </c>
      <c r="AF312" s="14"/>
    </row>
    <row r="313" spans="1:32" ht="409.5" x14ac:dyDescent="0.25">
      <c r="A313" s="44">
        <v>3869</v>
      </c>
      <c r="B313" s="45">
        <v>58</v>
      </c>
      <c r="C313" s="45">
        <v>2020</v>
      </c>
      <c r="D313" s="60" t="s">
        <v>1433</v>
      </c>
      <c r="E313" s="10" t="s">
        <v>34</v>
      </c>
      <c r="F313" s="45"/>
      <c r="G313" s="45"/>
      <c r="H313" s="45" t="s">
        <v>85</v>
      </c>
      <c r="I313" s="61" t="s">
        <v>36</v>
      </c>
      <c r="J313" s="12" t="s">
        <v>37</v>
      </c>
      <c r="K313" s="45" t="s">
        <v>1017</v>
      </c>
      <c r="L313" s="45" t="s">
        <v>39</v>
      </c>
      <c r="M313" s="62" t="s">
        <v>1416</v>
      </c>
      <c r="N313" s="62" t="s">
        <v>1151</v>
      </c>
      <c r="O313" s="63">
        <v>2020</v>
      </c>
      <c r="P313" s="63"/>
      <c r="Q313" s="63"/>
      <c r="R313" s="64" t="s">
        <v>42</v>
      </c>
      <c r="S313" s="65" t="s">
        <v>1434</v>
      </c>
      <c r="T313" s="75">
        <v>44532</v>
      </c>
      <c r="U313" s="75" t="s">
        <v>1435</v>
      </c>
      <c r="V313" s="63"/>
      <c r="W313" s="45" t="s">
        <v>1436</v>
      </c>
      <c r="X313" s="66">
        <v>1</v>
      </c>
      <c r="Y313" s="69" t="s">
        <v>45</v>
      </c>
      <c r="Z313" s="63"/>
      <c r="AA313" s="63">
        <v>5</v>
      </c>
      <c r="AB313" s="63">
        <v>2021</v>
      </c>
      <c r="AC313" s="68" t="s">
        <v>1420</v>
      </c>
      <c r="AD313" s="79">
        <f ca="1">TODAY()-TABLA34[[#This Row],[Fecha radicación informe]]</f>
        <v>1278</v>
      </c>
      <c r="AE313" s="22" t="s">
        <v>46</v>
      </c>
      <c r="AF313" s="14"/>
    </row>
    <row r="314" spans="1:32" ht="409.5" x14ac:dyDescent="0.25">
      <c r="A314" s="44">
        <v>3871</v>
      </c>
      <c r="B314" s="45">
        <v>60</v>
      </c>
      <c r="C314" s="45">
        <v>2020</v>
      </c>
      <c r="D314" s="60" t="s">
        <v>1442</v>
      </c>
      <c r="E314" s="10" t="s">
        <v>34</v>
      </c>
      <c r="F314" s="45"/>
      <c r="G314" s="45"/>
      <c r="H314" s="45" t="s">
        <v>85</v>
      </c>
      <c r="I314" s="61" t="s">
        <v>49</v>
      </c>
      <c r="J314" s="70" t="s">
        <v>50</v>
      </c>
      <c r="K314" s="45" t="s">
        <v>1091</v>
      </c>
      <c r="L314" s="45" t="s">
        <v>765</v>
      </c>
      <c r="M314" s="62" t="s">
        <v>1416</v>
      </c>
      <c r="N314" s="62" t="s">
        <v>1151</v>
      </c>
      <c r="O314" s="63">
        <v>2020</v>
      </c>
      <c r="P314" s="63"/>
      <c r="Q314" s="63"/>
      <c r="R314" s="64" t="s">
        <v>42</v>
      </c>
      <c r="S314" s="65" t="s">
        <v>1443</v>
      </c>
      <c r="T314" s="75">
        <v>44288</v>
      </c>
      <c r="U314" s="75">
        <v>44408</v>
      </c>
      <c r="V314" s="63"/>
      <c r="W314" s="45" t="s">
        <v>1444</v>
      </c>
      <c r="X314" s="66">
        <v>1</v>
      </c>
      <c r="Y314" s="69" t="s">
        <v>45</v>
      </c>
      <c r="Z314" s="63"/>
      <c r="AA314" s="63">
        <v>6</v>
      </c>
      <c r="AB314" s="63">
        <v>2021</v>
      </c>
      <c r="AC314" s="68" t="s">
        <v>1445</v>
      </c>
      <c r="AD314" s="79">
        <f ca="1">TODAY()-TABLA34[[#This Row],[Fecha radicación informe]]</f>
        <v>1272</v>
      </c>
      <c r="AE314" s="22" t="s">
        <v>758</v>
      </c>
      <c r="AF314" s="14"/>
    </row>
    <row r="315" spans="1:32" ht="409.5" x14ac:dyDescent="0.25">
      <c r="A315" s="44">
        <v>3872</v>
      </c>
      <c r="B315" s="45">
        <v>61</v>
      </c>
      <c r="C315" s="45">
        <v>2020</v>
      </c>
      <c r="D315" s="60" t="s">
        <v>1446</v>
      </c>
      <c r="E315" s="10" t="s">
        <v>1447</v>
      </c>
      <c r="F315" s="45"/>
      <c r="G315" s="45"/>
      <c r="H315" s="45" t="s">
        <v>85</v>
      </c>
      <c r="I315" s="61" t="s">
        <v>49</v>
      </c>
      <c r="J315" s="70" t="s">
        <v>50</v>
      </c>
      <c r="K315" s="10" t="s">
        <v>180</v>
      </c>
      <c r="L315" s="45" t="s">
        <v>765</v>
      </c>
      <c r="M315" s="62" t="s">
        <v>1416</v>
      </c>
      <c r="N315" s="62" t="s">
        <v>1151</v>
      </c>
      <c r="O315" s="63">
        <v>2020</v>
      </c>
      <c r="P315" s="63"/>
      <c r="Q315" s="63"/>
      <c r="R315" s="64" t="s">
        <v>42</v>
      </c>
      <c r="S315" s="65" t="s">
        <v>1448</v>
      </c>
      <c r="T315" s="75">
        <v>44288</v>
      </c>
      <c r="U315" s="75" t="s">
        <v>1449</v>
      </c>
      <c r="V315" s="63"/>
      <c r="W315" s="45" t="s">
        <v>1450</v>
      </c>
      <c r="X315" s="66">
        <v>1</v>
      </c>
      <c r="Y315" s="19" t="s">
        <v>45</v>
      </c>
      <c r="Z315" s="63"/>
      <c r="AA315" s="63">
        <v>4</v>
      </c>
      <c r="AB315" s="63">
        <v>2022</v>
      </c>
      <c r="AC315" s="68" t="s">
        <v>1445</v>
      </c>
      <c r="AD315" s="79">
        <f ca="1">TODAY()-TABLA34[[#This Row],[Fecha radicación informe]]</f>
        <v>1272</v>
      </c>
      <c r="AE315" s="22" t="s">
        <v>758</v>
      </c>
      <c r="AF315" s="34" t="s">
        <v>1451</v>
      </c>
    </row>
    <row r="316" spans="1:32" ht="283.5" x14ac:dyDescent="0.25">
      <c r="A316" s="44">
        <v>3873</v>
      </c>
      <c r="B316" s="45">
        <v>1</v>
      </c>
      <c r="C316" s="45">
        <v>2021</v>
      </c>
      <c r="D316" s="60" t="s">
        <v>1452</v>
      </c>
      <c r="E316" s="10" t="s">
        <v>34</v>
      </c>
      <c r="F316" s="45"/>
      <c r="G316" s="45"/>
      <c r="H316" s="45" t="s">
        <v>48</v>
      </c>
      <c r="I316" s="61" t="s">
        <v>308</v>
      </c>
      <c r="J316" s="12" t="s">
        <v>133</v>
      </c>
      <c r="K316" s="45" t="s">
        <v>927</v>
      </c>
      <c r="L316" s="45" t="s">
        <v>279</v>
      </c>
      <c r="M316" s="62" t="s">
        <v>1453</v>
      </c>
      <c r="N316" s="62" t="s">
        <v>1454</v>
      </c>
      <c r="O316" s="63">
        <v>2021</v>
      </c>
      <c r="P316" s="63"/>
      <c r="Q316" s="63"/>
      <c r="R316" s="64" t="s">
        <v>42</v>
      </c>
      <c r="S316" s="65" t="s">
        <v>1455</v>
      </c>
      <c r="T316" s="75" t="s">
        <v>1456</v>
      </c>
      <c r="U316" s="75" t="s">
        <v>1457</v>
      </c>
      <c r="V316" s="63"/>
      <c r="W316" s="45" t="s">
        <v>1458</v>
      </c>
      <c r="X316" s="66">
        <v>1</v>
      </c>
      <c r="Y316" s="69" t="s">
        <v>45</v>
      </c>
      <c r="Z316" s="63"/>
      <c r="AA316" s="63">
        <v>7</v>
      </c>
      <c r="AB316" s="63">
        <v>2021</v>
      </c>
      <c r="AC316" s="68" t="s">
        <v>1459</v>
      </c>
      <c r="AD316" s="79">
        <f ca="1">TODAY()-TABLA34[[#This Row],[Fecha radicación informe]]</f>
        <v>1179</v>
      </c>
      <c r="AE316" s="22" t="s">
        <v>758</v>
      </c>
      <c r="AF316" s="14"/>
    </row>
    <row r="317" spans="1:32" ht="409.5" x14ac:dyDescent="0.25">
      <c r="A317" s="44">
        <v>3874</v>
      </c>
      <c r="B317" s="45">
        <v>2</v>
      </c>
      <c r="C317" s="45">
        <v>2021</v>
      </c>
      <c r="D317" s="60" t="s">
        <v>1460</v>
      </c>
      <c r="E317" s="10" t="s">
        <v>34</v>
      </c>
      <c r="F317" s="45"/>
      <c r="G317" s="45"/>
      <c r="H317" s="45" t="s">
        <v>48</v>
      </c>
      <c r="I317" s="61" t="s">
        <v>308</v>
      </c>
      <c r="J317" s="12" t="s">
        <v>133</v>
      </c>
      <c r="K317" s="45" t="s">
        <v>927</v>
      </c>
      <c r="L317" s="45" t="s">
        <v>279</v>
      </c>
      <c r="M317" s="62" t="s">
        <v>1453</v>
      </c>
      <c r="N317" s="62" t="s">
        <v>1454</v>
      </c>
      <c r="O317" s="63">
        <v>2021</v>
      </c>
      <c r="P317" s="63"/>
      <c r="Q317" s="63"/>
      <c r="R317" s="64" t="s">
        <v>436</v>
      </c>
      <c r="S317" s="65" t="s">
        <v>1461</v>
      </c>
      <c r="T317" s="75" t="s">
        <v>1462</v>
      </c>
      <c r="U317" s="75">
        <v>44352</v>
      </c>
      <c r="V317" s="63"/>
      <c r="W317" s="45" t="s">
        <v>1463</v>
      </c>
      <c r="X317" s="66">
        <v>1</v>
      </c>
      <c r="Y317" s="69" t="s">
        <v>45</v>
      </c>
      <c r="Z317" s="63"/>
      <c r="AA317" s="63">
        <v>5</v>
      </c>
      <c r="AB317" s="63">
        <v>2021</v>
      </c>
      <c r="AC317" s="68" t="s">
        <v>1459</v>
      </c>
      <c r="AD317" s="79">
        <f ca="1">TODAY()-TABLA34[[#This Row],[Fecha radicación informe]]</f>
        <v>1179</v>
      </c>
      <c r="AE317" s="22" t="s">
        <v>758</v>
      </c>
      <c r="AF317" s="14"/>
    </row>
    <row r="318" spans="1:32" ht="409.5" x14ac:dyDescent="0.25">
      <c r="A318" s="44">
        <v>3876</v>
      </c>
      <c r="B318" s="45">
        <v>4</v>
      </c>
      <c r="C318" s="45">
        <v>2021</v>
      </c>
      <c r="D318" s="60" t="s">
        <v>1469</v>
      </c>
      <c r="E318" s="10" t="s">
        <v>34</v>
      </c>
      <c r="F318" s="45"/>
      <c r="G318" s="45"/>
      <c r="H318" s="45" t="s">
        <v>85</v>
      </c>
      <c r="I318" s="61" t="s">
        <v>49</v>
      </c>
      <c r="J318" s="70" t="s">
        <v>50</v>
      </c>
      <c r="K318" s="10" t="s">
        <v>180</v>
      </c>
      <c r="L318" s="45" t="s">
        <v>765</v>
      </c>
      <c r="M318" s="62" t="s">
        <v>1453</v>
      </c>
      <c r="N318" s="62" t="s">
        <v>1454</v>
      </c>
      <c r="O318" s="63">
        <v>2021</v>
      </c>
      <c r="P318" s="63"/>
      <c r="Q318" s="63"/>
      <c r="R318" s="64" t="s">
        <v>42</v>
      </c>
      <c r="S318" s="65" t="s">
        <v>1470</v>
      </c>
      <c r="T318" s="75">
        <v>44352</v>
      </c>
      <c r="U318" s="75">
        <v>44439</v>
      </c>
      <c r="V318" s="63"/>
      <c r="W318" s="45" t="s">
        <v>1471</v>
      </c>
      <c r="X318" s="66">
        <v>1</v>
      </c>
      <c r="Y318" s="69" t="s">
        <v>45</v>
      </c>
      <c r="Z318" s="63"/>
      <c r="AA318" s="63">
        <v>9</v>
      </c>
      <c r="AB318" s="63">
        <v>2021</v>
      </c>
      <c r="AC318" s="68" t="s">
        <v>1459</v>
      </c>
      <c r="AD318" s="79">
        <f ca="1">TODAY()-TABLA34[[#This Row],[Fecha radicación informe]]</f>
        <v>1179</v>
      </c>
      <c r="AE318" s="22" t="s">
        <v>758</v>
      </c>
      <c r="AF318" s="14"/>
    </row>
    <row r="319" spans="1:32" ht="409.5" x14ac:dyDescent="0.25">
      <c r="A319" s="44">
        <v>3878</v>
      </c>
      <c r="B319" s="45">
        <v>6</v>
      </c>
      <c r="C319" s="45">
        <v>2021</v>
      </c>
      <c r="D319" s="60" t="s">
        <v>1476</v>
      </c>
      <c r="E319" s="10" t="s">
        <v>34</v>
      </c>
      <c r="F319" s="45"/>
      <c r="G319" s="45"/>
      <c r="H319" s="45" t="s">
        <v>85</v>
      </c>
      <c r="I319" s="61" t="s">
        <v>49</v>
      </c>
      <c r="J319" s="70" t="s">
        <v>50</v>
      </c>
      <c r="K319" s="10" t="s">
        <v>180</v>
      </c>
      <c r="L319" s="45" t="s">
        <v>765</v>
      </c>
      <c r="M319" s="62" t="s">
        <v>1453</v>
      </c>
      <c r="N319" s="62" t="s">
        <v>1454</v>
      </c>
      <c r="O319" s="63">
        <v>2021</v>
      </c>
      <c r="P319" s="63"/>
      <c r="Q319" s="63"/>
      <c r="R319" s="64" t="s">
        <v>42</v>
      </c>
      <c r="S319" s="65" t="s">
        <v>1477</v>
      </c>
      <c r="T319" s="75">
        <v>44352</v>
      </c>
      <c r="U319" s="75">
        <v>44439</v>
      </c>
      <c r="V319" s="63"/>
      <c r="W319" s="45" t="s">
        <v>1478</v>
      </c>
      <c r="X319" s="66">
        <v>1</v>
      </c>
      <c r="Y319" s="69" t="s">
        <v>45</v>
      </c>
      <c r="Z319" s="63"/>
      <c r="AA319" s="63">
        <v>9</v>
      </c>
      <c r="AB319" s="63">
        <v>2021</v>
      </c>
      <c r="AC319" s="68" t="s">
        <v>1459</v>
      </c>
      <c r="AD319" s="79">
        <f ca="1">TODAY()-TABLA34[[#This Row],[Fecha radicación informe]]</f>
        <v>1179</v>
      </c>
      <c r="AE319" s="22" t="s">
        <v>758</v>
      </c>
      <c r="AF319" s="14"/>
    </row>
    <row r="320" spans="1:32" ht="409.5" x14ac:dyDescent="0.25">
      <c r="A320" s="44">
        <v>3879</v>
      </c>
      <c r="B320" s="45">
        <v>7</v>
      </c>
      <c r="C320" s="45">
        <v>2021</v>
      </c>
      <c r="D320" s="60" t="s">
        <v>1479</v>
      </c>
      <c r="E320" s="10" t="s">
        <v>315</v>
      </c>
      <c r="F320" s="45"/>
      <c r="G320" s="45"/>
      <c r="H320" s="45" t="s">
        <v>85</v>
      </c>
      <c r="I320" s="61" t="s">
        <v>49</v>
      </c>
      <c r="J320" s="70" t="s">
        <v>50</v>
      </c>
      <c r="K320" s="10" t="s">
        <v>180</v>
      </c>
      <c r="L320" s="45" t="s">
        <v>765</v>
      </c>
      <c r="M320" s="62" t="s">
        <v>1453</v>
      </c>
      <c r="N320" s="62" t="s">
        <v>1454</v>
      </c>
      <c r="O320" s="63">
        <v>2021</v>
      </c>
      <c r="P320" s="63"/>
      <c r="Q320" s="63"/>
      <c r="R320" s="64" t="s">
        <v>42</v>
      </c>
      <c r="S320" s="65" t="s">
        <v>1480</v>
      </c>
      <c r="T320" s="75">
        <v>44352</v>
      </c>
      <c r="U320" s="75">
        <v>45260</v>
      </c>
      <c r="V320" s="63"/>
      <c r="W320" s="45" t="s">
        <v>1481</v>
      </c>
      <c r="X320" s="66">
        <v>1</v>
      </c>
      <c r="Y320" s="69" t="s">
        <v>45</v>
      </c>
      <c r="Z320" s="63"/>
      <c r="AA320" s="63"/>
      <c r="AB320" s="63"/>
      <c r="AC320" s="68" t="s">
        <v>1459</v>
      </c>
      <c r="AD320" s="79">
        <f ca="1">TODAY()-TABLA34[[#This Row],[Fecha radicación informe]]</f>
        <v>1179</v>
      </c>
      <c r="AE320" s="22" t="s">
        <v>758</v>
      </c>
      <c r="AF320" s="34" t="s">
        <v>1482</v>
      </c>
    </row>
    <row r="321" spans="1:32" ht="409.5" x14ac:dyDescent="0.25">
      <c r="A321" s="44">
        <v>3880</v>
      </c>
      <c r="B321" s="45">
        <v>8</v>
      </c>
      <c r="C321" s="45">
        <v>2021</v>
      </c>
      <c r="D321" s="60" t="s">
        <v>1483</v>
      </c>
      <c r="E321" s="10" t="s">
        <v>34</v>
      </c>
      <c r="F321" s="45"/>
      <c r="G321" s="45"/>
      <c r="H321" s="45" t="s">
        <v>35</v>
      </c>
      <c r="I321" s="61" t="s">
        <v>36</v>
      </c>
      <c r="J321" s="12" t="s">
        <v>98</v>
      </c>
      <c r="K321" s="45" t="s">
        <v>374</v>
      </c>
      <c r="L321" s="45" t="s">
        <v>285</v>
      </c>
      <c r="M321" s="62" t="s">
        <v>1453</v>
      </c>
      <c r="N321" s="62" t="s">
        <v>1454</v>
      </c>
      <c r="O321" s="63">
        <v>2021</v>
      </c>
      <c r="P321" s="63"/>
      <c r="Q321" s="63"/>
      <c r="R321" s="64" t="s">
        <v>358</v>
      </c>
      <c r="S321" s="65" t="s">
        <v>1484</v>
      </c>
      <c r="T321" s="75">
        <v>44323</v>
      </c>
      <c r="U321" s="75" t="s">
        <v>1485</v>
      </c>
      <c r="V321" s="63"/>
      <c r="W321" s="45" t="s">
        <v>1486</v>
      </c>
      <c r="X321" s="66">
        <v>1</v>
      </c>
      <c r="Y321" s="69" t="s">
        <v>45</v>
      </c>
      <c r="Z321" s="63"/>
      <c r="AA321" s="63">
        <v>8</v>
      </c>
      <c r="AB321" s="63">
        <v>2021</v>
      </c>
      <c r="AC321" s="68">
        <v>44294</v>
      </c>
      <c r="AD321" s="79">
        <f ca="1">TODAY()-TABLA34[[#This Row],[Fecha radicación informe]]</f>
        <v>1166</v>
      </c>
      <c r="AE321" s="22" t="s">
        <v>46</v>
      </c>
      <c r="AF321" s="14"/>
    </row>
    <row r="322" spans="1:32" ht="141.75" x14ac:dyDescent="0.25">
      <c r="A322" s="44">
        <v>3882</v>
      </c>
      <c r="B322" s="45">
        <v>10</v>
      </c>
      <c r="C322" s="45">
        <v>2021</v>
      </c>
      <c r="D322" s="60" t="s">
        <v>1495</v>
      </c>
      <c r="E322" s="10" t="s">
        <v>34</v>
      </c>
      <c r="F322" s="45"/>
      <c r="G322" s="45"/>
      <c r="H322" s="45" t="s">
        <v>186</v>
      </c>
      <c r="I322" s="61" t="s">
        <v>187</v>
      </c>
      <c r="J322" s="12" t="s">
        <v>188</v>
      </c>
      <c r="K322" s="45" t="s">
        <v>884</v>
      </c>
      <c r="L322" s="45" t="s">
        <v>123</v>
      </c>
      <c r="M322" s="62" t="s">
        <v>1489</v>
      </c>
      <c r="N322" s="62" t="s">
        <v>889</v>
      </c>
      <c r="O322" s="63">
        <v>2021</v>
      </c>
      <c r="P322" s="63"/>
      <c r="Q322" s="63"/>
      <c r="R322" s="64" t="s">
        <v>358</v>
      </c>
      <c r="S322" s="65" t="s">
        <v>1496</v>
      </c>
      <c r="T322" s="75">
        <v>44331</v>
      </c>
      <c r="U322" s="75">
        <v>44469</v>
      </c>
      <c r="V322" s="63"/>
      <c r="W322" s="45" t="s">
        <v>1497</v>
      </c>
      <c r="X322" s="66">
        <v>1</v>
      </c>
      <c r="Y322" s="69" t="s">
        <v>45</v>
      </c>
      <c r="Z322" s="63"/>
      <c r="AA322" s="63">
        <v>11</v>
      </c>
      <c r="AB322" s="63">
        <v>2021</v>
      </c>
      <c r="AC322" s="68" t="s">
        <v>1498</v>
      </c>
      <c r="AD322" s="79">
        <f ca="1">TODAY()-TABLA34[[#This Row],[Fecha radicación informe]]</f>
        <v>1144</v>
      </c>
      <c r="AE322" s="22" t="s">
        <v>58</v>
      </c>
      <c r="AF322" s="14"/>
    </row>
    <row r="323" spans="1:32" ht="110.25" x14ac:dyDescent="0.25">
      <c r="A323" s="44">
        <v>3883</v>
      </c>
      <c r="B323" s="45">
        <v>11</v>
      </c>
      <c r="C323" s="45">
        <v>2021</v>
      </c>
      <c r="D323" s="60" t="s">
        <v>1499</v>
      </c>
      <c r="E323" s="10" t="s">
        <v>34</v>
      </c>
      <c r="F323" s="45"/>
      <c r="G323" s="45"/>
      <c r="H323" s="45" t="s">
        <v>186</v>
      </c>
      <c r="I323" s="61" t="s">
        <v>187</v>
      </c>
      <c r="J323" s="12" t="s">
        <v>188</v>
      </c>
      <c r="K323" s="45" t="s">
        <v>884</v>
      </c>
      <c r="L323" s="45" t="s">
        <v>123</v>
      </c>
      <c r="M323" s="62" t="s">
        <v>1489</v>
      </c>
      <c r="N323" s="62" t="s">
        <v>889</v>
      </c>
      <c r="O323" s="63">
        <v>2021</v>
      </c>
      <c r="P323" s="63"/>
      <c r="Q323" s="63"/>
      <c r="R323" s="64" t="s">
        <v>358</v>
      </c>
      <c r="S323" s="65" t="s">
        <v>1500</v>
      </c>
      <c r="T323" s="75">
        <v>44331</v>
      </c>
      <c r="U323" s="75">
        <v>44469</v>
      </c>
      <c r="V323" s="63"/>
      <c r="W323" s="45" t="s">
        <v>1501</v>
      </c>
      <c r="X323" s="66">
        <v>1</v>
      </c>
      <c r="Y323" s="69" t="s">
        <v>45</v>
      </c>
      <c r="Z323" s="63"/>
      <c r="AA323" s="63">
        <v>11</v>
      </c>
      <c r="AB323" s="63">
        <v>2021</v>
      </c>
      <c r="AC323" s="68" t="s">
        <v>1498</v>
      </c>
      <c r="AD323" s="79">
        <f ca="1">TODAY()-TABLA34[[#This Row],[Fecha radicación informe]]</f>
        <v>1144</v>
      </c>
      <c r="AE323" s="22" t="s">
        <v>58</v>
      </c>
      <c r="AF323" s="14"/>
    </row>
    <row r="324" spans="1:32" ht="236.25" x14ac:dyDescent="0.25">
      <c r="A324" s="44">
        <v>3884</v>
      </c>
      <c r="B324" s="45">
        <v>12</v>
      </c>
      <c r="C324" s="45">
        <v>2021</v>
      </c>
      <c r="D324" s="60" t="s">
        <v>1502</v>
      </c>
      <c r="E324" s="10" t="s">
        <v>34</v>
      </c>
      <c r="F324" s="45"/>
      <c r="G324" s="45"/>
      <c r="H324" s="45" t="s">
        <v>186</v>
      </c>
      <c r="I324" s="61" t="s">
        <v>187</v>
      </c>
      <c r="J324" s="12" t="s">
        <v>188</v>
      </c>
      <c r="K324" s="45" t="s">
        <v>884</v>
      </c>
      <c r="L324" s="45" t="s">
        <v>123</v>
      </c>
      <c r="M324" s="62" t="s">
        <v>1489</v>
      </c>
      <c r="N324" s="62" t="s">
        <v>889</v>
      </c>
      <c r="O324" s="63">
        <v>2021</v>
      </c>
      <c r="P324" s="63">
        <v>20221020000001</v>
      </c>
      <c r="Q324" s="63" t="s">
        <v>1503</v>
      </c>
      <c r="R324" s="64" t="s">
        <v>358</v>
      </c>
      <c r="S324" s="65" t="s">
        <v>1504</v>
      </c>
      <c r="T324" s="75">
        <v>44331</v>
      </c>
      <c r="U324" s="75">
        <v>44438</v>
      </c>
      <c r="V324" s="45"/>
      <c r="W324" s="45" t="s">
        <v>1505</v>
      </c>
      <c r="X324" s="66">
        <v>1</v>
      </c>
      <c r="Y324" s="69" t="s">
        <v>45</v>
      </c>
      <c r="Z324" s="63"/>
      <c r="AA324" s="63">
        <v>8</v>
      </c>
      <c r="AB324" s="63">
        <v>2021</v>
      </c>
      <c r="AC324" s="68" t="s">
        <v>1498</v>
      </c>
      <c r="AD324" s="79">
        <f ca="1">TODAY()-TABLA34[[#This Row],[Fecha radicación informe]]</f>
        <v>1144</v>
      </c>
      <c r="AE324" s="22" t="s">
        <v>58</v>
      </c>
      <c r="AF324" s="29" t="s">
        <v>1506</v>
      </c>
    </row>
    <row r="325" spans="1:32" ht="409.5" x14ac:dyDescent="0.25">
      <c r="A325" s="44">
        <v>3885</v>
      </c>
      <c r="B325" s="45">
        <v>13</v>
      </c>
      <c r="C325" s="45">
        <v>2021</v>
      </c>
      <c r="D325" s="60" t="s">
        <v>1507</v>
      </c>
      <c r="E325" s="10" t="s">
        <v>719</v>
      </c>
      <c r="F325" s="45"/>
      <c r="G325" s="45"/>
      <c r="H325" s="45" t="s">
        <v>85</v>
      </c>
      <c r="I325" s="61" t="s">
        <v>49</v>
      </c>
      <c r="J325" s="70" t="s">
        <v>50</v>
      </c>
      <c r="K325" s="10" t="s">
        <v>180</v>
      </c>
      <c r="L325" s="45" t="s">
        <v>765</v>
      </c>
      <c r="M325" s="62" t="s">
        <v>1489</v>
      </c>
      <c r="N325" s="62" t="s">
        <v>889</v>
      </c>
      <c r="O325" s="63">
        <v>2021</v>
      </c>
      <c r="P325" s="63" t="s">
        <v>1508</v>
      </c>
      <c r="Q325" s="63" t="s">
        <v>1509</v>
      </c>
      <c r="R325" s="64" t="s">
        <v>358</v>
      </c>
      <c r="S325" s="65" t="s">
        <v>1510</v>
      </c>
      <c r="T325" s="75" t="s">
        <v>1511</v>
      </c>
      <c r="U325" s="75" t="s">
        <v>777</v>
      </c>
      <c r="V325" s="45" t="s">
        <v>1512</v>
      </c>
      <c r="W325" s="45" t="s">
        <v>1513</v>
      </c>
      <c r="X325" s="66">
        <v>1</v>
      </c>
      <c r="Y325" s="69" t="s">
        <v>45</v>
      </c>
      <c r="Z325" s="63" t="s">
        <v>108</v>
      </c>
      <c r="AA325" s="63">
        <v>12</v>
      </c>
      <c r="AB325" s="63">
        <v>2022</v>
      </c>
      <c r="AC325" s="68" t="s">
        <v>1498</v>
      </c>
      <c r="AD325" s="79">
        <f ca="1">TODAY()-TABLA34[[#This Row],[Fecha radicación informe]]</f>
        <v>1144</v>
      </c>
      <c r="AE325" s="22" t="s">
        <v>758</v>
      </c>
      <c r="AF325" s="34" t="s">
        <v>1514</v>
      </c>
    </row>
    <row r="326" spans="1:32" ht="173.25" x14ac:dyDescent="0.25">
      <c r="A326" s="44">
        <v>3886</v>
      </c>
      <c r="B326" s="45">
        <v>14</v>
      </c>
      <c r="C326" s="45">
        <v>2021</v>
      </c>
      <c r="D326" s="60" t="s">
        <v>1515</v>
      </c>
      <c r="E326" s="10" t="s">
        <v>34</v>
      </c>
      <c r="F326" s="45"/>
      <c r="G326" s="45"/>
      <c r="H326" s="45" t="s">
        <v>48</v>
      </c>
      <c r="I326" s="61" t="s">
        <v>308</v>
      </c>
      <c r="J326" s="12" t="s">
        <v>133</v>
      </c>
      <c r="K326" s="45" t="s">
        <v>927</v>
      </c>
      <c r="L326" s="45" t="s">
        <v>210</v>
      </c>
      <c r="M326" s="62" t="s">
        <v>1489</v>
      </c>
      <c r="N326" s="62" t="s">
        <v>889</v>
      </c>
      <c r="O326" s="63">
        <v>2021</v>
      </c>
      <c r="P326" s="63"/>
      <c r="Q326" s="63"/>
      <c r="R326" s="64"/>
      <c r="S326" s="65"/>
      <c r="T326" s="75"/>
      <c r="U326" s="75"/>
      <c r="V326" s="63"/>
      <c r="W326" s="45" t="s">
        <v>1516</v>
      </c>
      <c r="X326" s="66">
        <v>1</v>
      </c>
      <c r="Y326" s="69" t="s">
        <v>45</v>
      </c>
      <c r="Z326" s="63"/>
      <c r="AA326" s="63">
        <v>6</v>
      </c>
      <c r="AB326" s="63">
        <v>2021</v>
      </c>
      <c r="AC326" s="68">
        <v>44326</v>
      </c>
      <c r="AD326" s="79">
        <f ca="1">TODAY()-TABLA34[[#This Row],[Fecha radicación informe]]</f>
        <v>1134</v>
      </c>
      <c r="AE326" s="22" t="s">
        <v>758</v>
      </c>
      <c r="AF326" s="14"/>
    </row>
    <row r="327" spans="1:32" ht="409.5" x14ac:dyDescent="0.25">
      <c r="A327" s="44">
        <v>3889</v>
      </c>
      <c r="B327" s="45">
        <v>17</v>
      </c>
      <c r="C327" s="45">
        <v>2021</v>
      </c>
      <c r="D327" s="60" t="s">
        <v>1529</v>
      </c>
      <c r="E327" s="10" t="s">
        <v>333</v>
      </c>
      <c r="F327" s="45"/>
      <c r="G327" s="45"/>
      <c r="H327" s="45" t="s">
        <v>48</v>
      </c>
      <c r="I327" s="61" t="s">
        <v>121</v>
      </c>
      <c r="J327" s="70" t="s">
        <v>77</v>
      </c>
      <c r="K327" s="45" t="s">
        <v>884</v>
      </c>
      <c r="L327" s="45" t="s">
        <v>770</v>
      </c>
      <c r="M327" s="62" t="s">
        <v>1523</v>
      </c>
      <c r="N327" s="62" t="s">
        <v>802</v>
      </c>
      <c r="O327" s="63">
        <v>2021</v>
      </c>
      <c r="P327" s="63">
        <v>20231020131693</v>
      </c>
      <c r="Q327" s="73">
        <v>45025</v>
      </c>
      <c r="R327" s="64" t="s">
        <v>436</v>
      </c>
      <c r="S327" s="65" t="s">
        <v>1530</v>
      </c>
      <c r="T327" s="75">
        <v>44447</v>
      </c>
      <c r="U327" s="75" t="s">
        <v>1531</v>
      </c>
      <c r="V327" s="45" t="s">
        <v>1532</v>
      </c>
      <c r="W327" s="45" t="s">
        <v>1533</v>
      </c>
      <c r="X327" s="66">
        <v>1</v>
      </c>
      <c r="Y327" s="19" t="s">
        <v>45</v>
      </c>
      <c r="Z327" s="63" t="s">
        <v>108</v>
      </c>
      <c r="AA327" s="63">
        <v>9</v>
      </c>
      <c r="AB327" s="63">
        <v>2023</v>
      </c>
      <c r="AC327" s="68">
        <v>44351</v>
      </c>
      <c r="AD327" s="79">
        <f ca="1">TODAY()-TABLA34[[#This Row],[Fecha radicación informe]]</f>
        <v>1109</v>
      </c>
      <c r="AE327" s="22" t="s">
        <v>758</v>
      </c>
      <c r="AF327" s="29" t="s">
        <v>1534</v>
      </c>
    </row>
    <row r="328" spans="1:32" ht="409.5" x14ac:dyDescent="0.25">
      <c r="A328" s="44">
        <v>3890</v>
      </c>
      <c r="B328" s="45">
        <v>18</v>
      </c>
      <c r="C328" s="45">
        <v>2021</v>
      </c>
      <c r="D328" s="60" t="s">
        <v>1535</v>
      </c>
      <c r="E328" s="10" t="s">
        <v>719</v>
      </c>
      <c r="F328" s="45"/>
      <c r="G328" s="45"/>
      <c r="H328" s="45" t="s">
        <v>48</v>
      </c>
      <c r="I328" s="61" t="s">
        <v>121</v>
      </c>
      <c r="J328" s="70" t="s">
        <v>77</v>
      </c>
      <c r="K328" s="45" t="s">
        <v>959</v>
      </c>
      <c r="L328" s="45" t="s">
        <v>770</v>
      </c>
      <c r="M328" s="62" t="s">
        <v>1523</v>
      </c>
      <c r="N328" s="62" t="s">
        <v>802</v>
      </c>
      <c r="O328" s="63">
        <v>2021</v>
      </c>
      <c r="P328" s="63">
        <v>20231020131693</v>
      </c>
      <c r="Q328" s="73">
        <v>45025</v>
      </c>
      <c r="R328" s="64" t="s">
        <v>436</v>
      </c>
      <c r="S328" s="65" t="s">
        <v>1536</v>
      </c>
      <c r="T328" s="75">
        <v>44447</v>
      </c>
      <c r="U328" s="75" t="s">
        <v>1531</v>
      </c>
      <c r="V328" s="45" t="s">
        <v>1537</v>
      </c>
      <c r="W328" s="45" t="s">
        <v>1538</v>
      </c>
      <c r="X328" s="66">
        <v>1</v>
      </c>
      <c r="Y328" s="19" t="s">
        <v>45</v>
      </c>
      <c r="Z328" s="63" t="s">
        <v>108</v>
      </c>
      <c r="AA328" s="63">
        <v>9</v>
      </c>
      <c r="AB328" s="63">
        <v>2023</v>
      </c>
      <c r="AC328" s="68">
        <v>44351</v>
      </c>
      <c r="AD328" s="79">
        <f ca="1">TODAY()-TABLA34[[#This Row],[Fecha radicación informe]]</f>
        <v>1109</v>
      </c>
      <c r="AE328" s="22" t="s">
        <v>758</v>
      </c>
      <c r="AF328" s="29" t="s">
        <v>1539</v>
      </c>
    </row>
    <row r="329" spans="1:32" ht="409.5" x14ac:dyDescent="0.25">
      <c r="A329" s="44">
        <v>3891</v>
      </c>
      <c r="B329" s="45">
        <v>19</v>
      </c>
      <c r="C329" s="45">
        <v>2021</v>
      </c>
      <c r="D329" s="60" t="s">
        <v>1540</v>
      </c>
      <c r="E329" s="10" t="s">
        <v>34</v>
      </c>
      <c r="F329" s="45"/>
      <c r="G329" s="45"/>
      <c r="H329" s="45" t="s">
        <v>85</v>
      </c>
      <c r="I329" s="61" t="s">
        <v>36</v>
      </c>
      <c r="J329" s="12" t="s">
        <v>37</v>
      </c>
      <c r="K329" s="45" t="s">
        <v>1541</v>
      </c>
      <c r="L329" s="45" t="s">
        <v>39</v>
      </c>
      <c r="M329" s="62" t="s">
        <v>1542</v>
      </c>
      <c r="N329" s="62" t="s">
        <v>852</v>
      </c>
      <c r="O329" s="63">
        <v>2021</v>
      </c>
      <c r="P329" s="63"/>
      <c r="Q329" s="63"/>
      <c r="R329" s="64" t="s">
        <v>42</v>
      </c>
      <c r="S329" s="65" t="s">
        <v>1543</v>
      </c>
      <c r="T329" s="75" t="s">
        <v>1544</v>
      </c>
      <c r="U329" s="75" t="s">
        <v>1545</v>
      </c>
      <c r="V329" s="63"/>
      <c r="W329" s="45" t="s">
        <v>1546</v>
      </c>
      <c r="X329" s="66">
        <v>1</v>
      </c>
      <c r="Y329" s="69" t="s">
        <v>45</v>
      </c>
      <c r="Z329" s="63"/>
      <c r="AA329" s="63">
        <v>8</v>
      </c>
      <c r="AB329" s="63">
        <v>2021</v>
      </c>
      <c r="AC329" s="68" t="s">
        <v>1547</v>
      </c>
      <c r="AD329" s="79">
        <f ca="1">TODAY()-TABLA34[[#This Row],[Fecha radicación informe]]</f>
        <v>1089</v>
      </c>
      <c r="AE329" s="22" t="s">
        <v>46</v>
      </c>
      <c r="AF329" s="14"/>
    </row>
    <row r="330" spans="1:32" ht="409.5" x14ac:dyDescent="0.25">
      <c r="A330" s="44">
        <v>3898</v>
      </c>
      <c r="B330" s="45">
        <v>26</v>
      </c>
      <c r="C330" s="45">
        <v>2021</v>
      </c>
      <c r="D330" s="60" t="s">
        <v>1584</v>
      </c>
      <c r="E330" s="10" t="s">
        <v>719</v>
      </c>
      <c r="F330" s="45"/>
      <c r="G330" s="45"/>
      <c r="H330" s="45" t="s">
        <v>301</v>
      </c>
      <c r="I330" s="61" t="s">
        <v>308</v>
      </c>
      <c r="J330" s="12" t="s">
        <v>133</v>
      </c>
      <c r="K330" s="45" t="s">
        <v>927</v>
      </c>
      <c r="L330" s="45" t="s">
        <v>279</v>
      </c>
      <c r="M330" s="62" t="s">
        <v>1580</v>
      </c>
      <c r="N330" s="62" t="s">
        <v>1031</v>
      </c>
      <c r="O330" s="63">
        <v>2021</v>
      </c>
      <c r="P330" s="63" t="s">
        <v>1585</v>
      </c>
      <c r="Q330" s="73">
        <v>44995</v>
      </c>
      <c r="R330" s="64" t="s">
        <v>358</v>
      </c>
      <c r="S330" s="65" t="s">
        <v>1586</v>
      </c>
      <c r="T330" s="75">
        <v>44207</v>
      </c>
      <c r="U330" s="75">
        <v>44865</v>
      </c>
      <c r="V330" s="45" t="s">
        <v>1587</v>
      </c>
      <c r="W330" s="45" t="s">
        <v>1588</v>
      </c>
      <c r="X330" s="66">
        <v>1</v>
      </c>
      <c r="Y330" s="69" t="s">
        <v>45</v>
      </c>
      <c r="Z330" s="63" t="s">
        <v>108</v>
      </c>
      <c r="AA330" s="63">
        <v>9</v>
      </c>
      <c r="AB330" s="63">
        <v>2023</v>
      </c>
      <c r="AC330" s="68">
        <v>44447</v>
      </c>
      <c r="AD330" s="79">
        <f ca="1">TODAY()-TABLA34[[#This Row],[Fecha radicación informe]]</f>
        <v>1013</v>
      </c>
      <c r="AE330" s="84" t="s">
        <v>758</v>
      </c>
      <c r="AF330" s="85" t="s">
        <v>1589</v>
      </c>
    </row>
    <row r="331" spans="1:32" ht="315" x14ac:dyDescent="0.25">
      <c r="A331" s="44">
        <v>3899</v>
      </c>
      <c r="B331" s="45">
        <v>27</v>
      </c>
      <c r="C331" s="45">
        <v>2021</v>
      </c>
      <c r="D331" s="60" t="s">
        <v>1590</v>
      </c>
      <c r="E331" s="10" t="s">
        <v>719</v>
      </c>
      <c r="F331" s="45"/>
      <c r="G331" s="45"/>
      <c r="H331" s="45" t="s">
        <v>301</v>
      </c>
      <c r="I331" s="61" t="s">
        <v>308</v>
      </c>
      <c r="J331" s="12" t="s">
        <v>133</v>
      </c>
      <c r="K331" s="45" t="s">
        <v>927</v>
      </c>
      <c r="L331" s="45" t="s">
        <v>279</v>
      </c>
      <c r="M331" s="62" t="s">
        <v>1580</v>
      </c>
      <c r="N331" s="62" t="s">
        <v>1031</v>
      </c>
      <c r="O331" s="63">
        <v>2021</v>
      </c>
      <c r="P331" s="28">
        <v>20221020118933</v>
      </c>
      <c r="Q331" s="73">
        <v>44630</v>
      </c>
      <c r="R331" s="64" t="s">
        <v>436</v>
      </c>
      <c r="S331" s="65" t="s">
        <v>1591</v>
      </c>
      <c r="T331" s="75">
        <v>44207</v>
      </c>
      <c r="U331" s="75" t="s">
        <v>1592</v>
      </c>
      <c r="V331" s="45" t="s">
        <v>1593</v>
      </c>
      <c r="W331" s="45" t="s">
        <v>1594</v>
      </c>
      <c r="X331" s="66">
        <v>1</v>
      </c>
      <c r="Y331" s="69" t="s">
        <v>45</v>
      </c>
      <c r="Z331" s="63" t="s">
        <v>108</v>
      </c>
      <c r="AA331" s="63">
        <v>10</v>
      </c>
      <c r="AB331" s="63">
        <v>2022</v>
      </c>
      <c r="AC331" s="68">
        <v>44447</v>
      </c>
      <c r="AD331" s="79">
        <f ca="1">TODAY()-TABLA34[[#This Row],[Fecha radicación informe]]</f>
        <v>1013</v>
      </c>
      <c r="AE331" s="22" t="s">
        <v>758</v>
      </c>
      <c r="AF331" s="34" t="s">
        <v>1595</v>
      </c>
    </row>
    <row r="332" spans="1:32" ht="409.5" x14ac:dyDescent="0.25">
      <c r="A332" s="44">
        <v>3900</v>
      </c>
      <c r="B332" s="45">
        <v>28</v>
      </c>
      <c r="C332" s="45">
        <v>2021</v>
      </c>
      <c r="D332" s="60" t="s">
        <v>1596</v>
      </c>
      <c r="E332" s="10" t="s">
        <v>315</v>
      </c>
      <c r="F332" s="45"/>
      <c r="G332" s="45"/>
      <c r="H332" s="45" t="s">
        <v>85</v>
      </c>
      <c r="I332" s="61" t="s">
        <v>49</v>
      </c>
      <c r="J332" s="70" t="s">
        <v>50</v>
      </c>
      <c r="K332" s="45" t="s">
        <v>1029</v>
      </c>
      <c r="L332" s="45" t="s">
        <v>765</v>
      </c>
      <c r="M332" s="62" t="s">
        <v>1573</v>
      </c>
      <c r="N332" s="62" t="s">
        <v>971</v>
      </c>
      <c r="O332" s="63">
        <v>2021</v>
      </c>
      <c r="P332" s="63" t="s">
        <v>1597</v>
      </c>
      <c r="Q332" s="73">
        <v>44905</v>
      </c>
      <c r="R332" s="64" t="s">
        <v>42</v>
      </c>
      <c r="S332" s="65" t="s">
        <v>1598</v>
      </c>
      <c r="T332" s="75">
        <v>44387</v>
      </c>
      <c r="U332" s="75" t="s">
        <v>1599</v>
      </c>
      <c r="V332" s="45" t="s">
        <v>1600</v>
      </c>
      <c r="W332" s="45" t="s">
        <v>1601</v>
      </c>
      <c r="X332" s="66">
        <v>1</v>
      </c>
      <c r="Y332" s="69" t="s">
        <v>45</v>
      </c>
      <c r="Z332" s="63" t="s">
        <v>108</v>
      </c>
      <c r="AA332" s="63">
        <v>10</v>
      </c>
      <c r="AB332" s="63">
        <v>2022</v>
      </c>
      <c r="AC332" s="68" t="s">
        <v>1602</v>
      </c>
      <c r="AD332" s="79">
        <f ca="1">TODAY()-TABLA34[[#This Row],[Fecha radicación informe]]</f>
        <v>1021</v>
      </c>
      <c r="AE332" s="82" t="s">
        <v>758</v>
      </c>
      <c r="AF332" s="83" t="s">
        <v>1603</v>
      </c>
    </row>
    <row r="333" spans="1:32" ht="252" x14ac:dyDescent="0.25">
      <c r="A333" s="44">
        <v>3906</v>
      </c>
      <c r="B333" s="45">
        <v>34</v>
      </c>
      <c r="C333" s="45">
        <v>2021</v>
      </c>
      <c r="D333" s="60" t="s">
        <v>1625</v>
      </c>
      <c r="E333" s="10" t="s">
        <v>34</v>
      </c>
      <c r="F333" s="45"/>
      <c r="G333" s="45"/>
      <c r="H333" s="45" t="s">
        <v>85</v>
      </c>
      <c r="I333" s="61" t="s">
        <v>170</v>
      </c>
      <c r="J333" s="70" t="s">
        <v>98</v>
      </c>
      <c r="K333" s="45" t="s">
        <v>677</v>
      </c>
      <c r="L333" s="45" t="s">
        <v>63</v>
      </c>
      <c r="M333" s="62" t="s">
        <v>1573</v>
      </c>
      <c r="N333" s="62" t="s">
        <v>971</v>
      </c>
      <c r="O333" s="63">
        <v>2021</v>
      </c>
      <c r="P333" s="63"/>
      <c r="Q333" s="63"/>
      <c r="R333" s="64" t="s">
        <v>42</v>
      </c>
      <c r="S333" s="65" t="s">
        <v>1626</v>
      </c>
      <c r="T333" s="75" t="s">
        <v>1627</v>
      </c>
      <c r="U333" s="75">
        <v>44592</v>
      </c>
      <c r="V333" s="63"/>
      <c r="W333" s="45" t="s">
        <v>1628</v>
      </c>
      <c r="X333" s="66">
        <v>1</v>
      </c>
      <c r="Y333" s="69" t="s">
        <v>45</v>
      </c>
      <c r="Z333" s="63"/>
      <c r="AA333" s="63">
        <v>11</v>
      </c>
      <c r="AB333" s="63">
        <v>2021</v>
      </c>
      <c r="AC333" s="68">
        <v>44440</v>
      </c>
      <c r="AD333" s="79">
        <f ca="1">TODAY()-TABLA34[[#This Row],[Fecha radicación informe]]</f>
        <v>1020</v>
      </c>
      <c r="AE333" s="22" t="s">
        <v>58</v>
      </c>
      <c r="AF333" s="14"/>
    </row>
    <row r="334" spans="1:32" ht="378" x14ac:dyDescent="0.25">
      <c r="A334" s="44">
        <v>3907</v>
      </c>
      <c r="B334" s="45">
        <v>35</v>
      </c>
      <c r="C334" s="45">
        <v>2021</v>
      </c>
      <c r="D334" s="60" t="s">
        <v>1629</v>
      </c>
      <c r="E334" s="10" t="s">
        <v>34</v>
      </c>
      <c r="F334" s="45"/>
      <c r="G334" s="45"/>
      <c r="H334" s="45" t="s">
        <v>85</v>
      </c>
      <c r="I334" s="61" t="s">
        <v>49</v>
      </c>
      <c r="J334" s="70" t="s">
        <v>50</v>
      </c>
      <c r="K334" s="45" t="s">
        <v>1029</v>
      </c>
      <c r="L334" s="45" t="s">
        <v>765</v>
      </c>
      <c r="M334" s="62" t="s">
        <v>1630</v>
      </c>
      <c r="N334" s="62" t="s">
        <v>1046</v>
      </c>
      <c r="O334" s="63">
        <v>2021</v>
      </c>
      <c r="P334" s="63"/>
      <c r="Q334" s="63"/>
      <c r="R334" s="64" t="s">
        <v>358</v>
      </c>
      <c r="S334" s="65" t="s">
        <v>1631</v>
      </c>
      <c r="T334" s="75">
        <v>44540</v>
      </c>
      <c r="U334" s="75" t="s">
        <v>1383</v>
      </c>
      <c r="V334" s="63"/>
      <c r="W334" s="45" t="s">
        <v>1632</v>
      </c>
      <c r="X334" s="66">
        <v>1</v>
      </c>
      <c r="Y334" s="69" t="s">
        <v>45</v>
      </c>
      <c r="Z334" s="63"/>
      <c r="AA334" s="63">
        <v>1</v>
      </c>
      <c r="AB334" s="63">
        <v>2022</v>
      </c>
      <c r="AC334" s="68" t="s">
        <v>1633</v>
      </c>
      <c r="AD334" s="79">
        <f ca="1">TODAY()-TABLA34[[#This Row],[Fecha radicación informe]]</f>
        <v>965</v>
      </c>
      <c r="AE334" s="22" t="s">
        <v>758</v>
      </c>
      <c r="AF334" s="14"/>
    </row>
    <row r="335" spans="1:32" ht="409.5" x14ac:dyDescent="0.25">
      <c r="A335" s="44">
        <v>3911</v>
      </c>
      <c r="B335" s="45">
        <v>39</v>
      </c>
      <c r="C335" s="45">
        <v>2021</v>
      </c>
      <c r="D335" s="60" t="s">
        <v>1648</v>
      </c>
      <c r="E335" s="10" t="s">
        <v>719</v>
      </c>
      <c r="F335" s="45"/>
      <c r="G335" s="45"/>
      <c r="H335" s="45" t="s">
        <v>48</v>
      </c>
      <c r="I335" s="61" t="s">
        <v>121</v>
      </c>
      <c r="J335" s="70" t="s">
        <v>77</v>
      </c>
      <c r="K335" s="45" t="s">
        <v>1649</v>
      </c>
      <c r="L335" s="45" t="s">
        <v>770</v>
      </c>
      <c r="M335" s="62" t="s">
        <v>1630</v>
      </c>
      <c r="N335" s="62" t="s">
        <v>1046</v>
      </c>
      <c r="O335" s="63">
        <v>2021</v>
      </c>
      <c r="P335" s="63">
        <v>20231020131693</v>
      </c>
      <c r="Q335" s="73">
        <v>45025</v>
      </c>
      <c r="R335" s="64" t="s">
        <v>436</v>
      </c>
      <c r="S335" s="65" t="s">
        <v>1650</v>
      </c>
      <c r="T335" s="75">
        <v>44531</v>
      </c>
      <c r="U335" s="75">
        <v>44979</v>
      </c>
      <c r="V335" s="45" t="s">
        <v>1651</v>
      </c>
      <c r="W335" s="45" t="s">
        <v>1652</v>
      </c>
      <c r="X335" s="66">
        <v>1</v>
      </c>
      <c r="Y335" s="69" t="s">
        <v>45</v>
      </c>
      <c r="Z335" s="63" t="s">
        <v>108</v>
      </c>
      <c r="AA335" s="63">
        <v>9</v>
      </c>
      <c r="AB335" s="63">
        <v>2023</v>
      </c>
      <c r="AC335" s="68">
        <v>44505</v>
      </c>
      <c r="AD335" s="79">
        <f ca="1">TODAY()-TABLA34[[#This Row],[Fecha radicación informe]]</f>
        <v>955</v>
      </c>
      <c r="AE335" s="82" t="s">
        <v>758</v>
      </c>
      <c r="AF335" s="83" t="s">
        <v>1653</v>
      </c>
    </row>
    <row r="336" spans="1:32" ht="409.5" x14ac:dyDescent="0.25">
      <c r="A336" s="44">
        <v>3912</v>
      </c>
      <c r="B336" s="45">
        <v>40</v>
      </c>
      <c r="C336" s="45">
        <v>2021</v>
      </c>
      <c r="D336" s="60" t="s">
        <v>1654</v>
      </c>
      <c r="E336" s="10" t="s">
        <v>719</v>
      </c>
      <c r="F336" s="45"/>
      <c r="G336" s="45"/>
      <c r="H336" s="45" t="s">
        <v>48</v>
      </c>
      <c r="I336" s="61" t="s">
        <v>121</v>
      </c>
      <c r="J336" s="70" t="s">
        <v>77</v>
      </c>
      <c r="K336" s="45" t="s">
        <v>1655</v>
      </c>
      <c r="L336" s="45" t="s">
        <v>770</v>
      </c>
      <c r="M336" s="62" t="s">
        <v>1630</v>
      </c>
      <c r="N336" s="62" t="s">
        <v>1046</v>
      </c>
      <c r="O336" s="63">
        <v>2021</v>
      </c>
      <c r="P336" s="63">
        <v>20231020131693</v>
      </c>
      <c r="Q336" s="73">
        <v>45025</v>
      </c>
      <c r="R336" s="64" t="s">
        <v>436</v>
      </c>
      <c r="S336" s="65" t="s">
        <v>1656</v>
      </c>
      <c r="T336" s="75" t="s">
        <v>1657</v>
      </c>
      <c r="U336" s="75" t="s">
        <v>1610</v>
      </c>
      <c r="V336" s="45" t="s">
        <v>1658</v>
      </c>
      <c r="W336" s="45" t="s">
        <v>1659</v>
      </c>
      <c r="X336" s="66">
        <v>1</v>
      </c>
      <c r="Y336" s="19" t="s">
        <v>45</v>
      </c>
      <c r="Z336" s="63" t="s">
        <v>108</v>
      </c>
      <c r="AA336" s="63">
        <v>9</v>
      </c>
      <c r="AB336" s="63">
        <v>2023</v>
      </c>
      <c r="AC336" s="68">
        <v>44505</v>
      </c>
      <c r="AD336" s="79">
        <f ca="1">TODAY()-TABLA34[[#This Row],[Fecha radicación informe]]</f>
        <v>955</v>
      </c>
      <c r="AE336" s="22" t="s">
        <v>758</v>
      </c>
      <c r="AF336" s="29" t="s">
        <v>1660</v>
      </c>
    </row>
    <row r="337" spans="1:32" ht="409.5" x14ac:dyDescent="0.25">
      <c r="A337" s="44">
        <v>3913</v>
      </c>
      <c r="B337" s="45">
        <v>41</v>
      </c>
      <c r="C337" s="45">
        <v>2021</v>
      </c>
      <c r="D337" s="60" t="s">
        <v>1661</v>
      </c>
      <c r="E337" s="10" t="s">
        <v>719</v>
      </c>
      <c r="F337" s="45"/>
      <c r="G337" s="45"/>
      <c r="H337" s="45" t="s">
        <v>48</v>
      </c>
      <c r="I337" s="61" t="s">
        <v>121</v>
      </c>
      <c r="J337" s="70" t="s">
        <v>77</v>
      </c>
      <c r="K337" s="45" t="s">
        <v>1662</v>
      </c>
      <c r="L337" s="45" t="s">
        <v>770</v>
      </c>
      <c r="M337" s="62" t="s">
        <v>1630</v>
      </c>
      <c r="N337" s="62" t="s">
        <v>1046</v>
      </c>
      <c r="O337" s="63">
        <v>2021</v>
      </c>
      <c r="P337" s="63">
        <v>20231020131693</v>
      </c>
      <c r="Q337" s="73">
        <v>45025</v>
      </c>
      <c r="R337" s="64" t="s">
        <v>436</v>
      </c>
      <c r="S337" s="65" t="s">
        <v>1663</v>
      </c>
      <c r="T337" s="75" t="s">
        <v>1657</v>
      </c>
      <c r="U337" s="75" t="s">
        <v>1610</v>
      </c>
      <c r="V337" s="45" t="s">
        <v>1664</v>
      </c>
      <c r="W337" s="45" t="s">
        <v>1665</v>
      </c>
      <c r="X337" s="66">
        <v>1</v>
      </c>
      <c r="Y337" s="19" t="s">
        <v>45</v>
      </c>
      <c r="Z337" s="63" t="s">
        <v>108</v>
      </c>
      <c r="AA337" s="63">
        <v>9</v>
      </c>
      <c r="AB337" s="63">
        <v>2023</v>
      </c>
      <c r="AC337" s="68">
        <v>44505</v>
      </c>
      <c r="AD337" s="79">
        <f ca="1">TODAY()-TABLA34[[#This Row],[Fecha radicación informe]]</f>
        <v>955</v>
      </c>
      <c r="AE337" s="22" t="s">
        <v>758</v>
      </c>
      <c r="AF337" s="29" t="s">
        <v>1666</v>
      </c>
    </row>
    <row r="338" spans="1:32" ht="409.5" x14ac:dyDescent="0.25">
      <c r="A338" s="44">
        <v>3914</v>
      </c>
      <c r="B338" s="45">
        <v>42</v>
      </c>
      <c r="C338" s="45">
        <v>2021</v>
      </c>
      <c r="D338" s="60" t="s">
        <v>1667</v>
      </c>
      <c r="E338" s="10" t="s">
        <v>719</v>
      </c>
      <c r="F338" s="45"/>
      <c r="G338" s="45"/>
      <c r="H338" s="45" t="s">
        <v>48</v>
      </c>
      <c r="I338" s="61" t="s">
        <v>121</v>
      </c>
      <c r="J338" s="70" t="s">
        <v>77</v>
      </c>
      <c r="K338" s="45" t="s">
        <v>1649</v>
      </c>
      <c r="L338" s="45" t="s">
        <v>770</v>
      </c>
      <c r="M338" s="62" t="s">
        <v>1630</v>
      </c>
      <c r="N338" s="62" t="s">
        <v>1046</v>
      </c>
      <c r="O338" s="63">
        <v>2021</v>
      </c>
      <c r="P338" s="63">
        <v>20231020131693</v>
      </c>
      <c r="Q338" s="73">
        <v>45025</v>
      </c>
      <c r="R338" s="64" t="s">
        <v>436</v>
      </c>
      <c r="S338" s="65" t="s">
        <v>1668</v>
      </c>
      <c r="T338" s="75" t="s">
        <v>1669</v>
      </c>
      <c r="U338" s="75" t="s">
        <v>1610</v>
      </c>
      <c r="V338" s="45" t="s">
        <v>1670</v>
      </c>
      <c r="W338" s="45" t="s">
        <v>1671</v>
      </c>
      <c r="X338" s="66">
        <v>1</v>
      </c>
      <c r="Y338" s="69" t="s">
        <v>45</v>
      </c>
      <c r="Z338" s="63" t="s">
        <v>108</v>
      </c>
      <c r="AA338" s="63">
        <v>9</v>
      </c>
      <c r="AB338" s="63">
        <v>2023</v>
      </c>
      <c r="AC338" s="68">
        <v>44505</v>
      </c>
      <c r="AD338" s="79">
        <f ca="1">TODAY()-TABLA34[[#This Row],[Fecha radicación informe]]</f>
        <v>955</v>
      </c>
      <c r="AE338" s="84" t="s">
        <v>758</v>
      </c>
      <c r="AF338" s="85" t="s">
        <v>1672</v>
      </c>
    </row>
    <row r="339" spans="1:32" ht="409.5" x14ac:dyDescent="0.25">
      <c r="A339" s="44">
        <v>3917</v>
      </c>
      <c r="B339" s="45">
        <v>45</v>
      </c>
      <c r="C339" s="45">
        <v>2021</v>
      </c>
      <c r="D339" s="60" t="s">
        <v>1685</v>
      </c>
      <c r="E339" s="10" t="s">
        <v>719</v>
      </c>
      <c r="F339" s="45"/>
      <c r="G339" s="45"/>
      <c r="H339" s="45" t="s">
        <v>301</v>
      </c>
      <c r="I339" s="61" t="s">
        <v>308</v>
      </c>
      <c r="J339" s="12" t="s">
        <v>133</v>
      </c>
      <c r="K339" s="45" t="s">
        <v>927</v>
      </c>
      <c r="L339" s="45" t="s">
        <v>279</v>
      </c>
      <c r="M339" s="62" t="s">
        <v>1675</v>
      </c>
      <c r="N339" s="62" t="s">
        <v>1109</v>
      </c>
      <c r="O339" s="63">
        <v>2021</v>
      </c>
      <c r="P339" s="63" t="s">
        <v>1686</v>
      </c>
      <c r="Q339" s="73">
        <v>44995</v>
      </c>
      <c r="R339" s="64" t="s">
        <v>436</v>
      </c>
      <c r="S339" s="65" t="s">
        <v>1687</v>
      </c>
      <c r="T339" s="75" t="s">
        <v>1688</v>
      </c>
      <c r="U339" s="75" t="s">
        <v>1599</v>
      </c>
      <c r="V339" s="45" t="s">
        <v>1689</v>
      </c>
      <c r="W339" s="45" t="s">
        <v>1690</v>
      </c>
      <c r="X339" s="66">
        <v>1</v>
      </c>
      <c r="Y339" s="69" t="s">
        <v>45</v>
      </c>
      <c r="Z339" s="63" t="s">
        <v>108</v>
      </c>
      <c r="AA339" s="63">
        <v>10</v>
      </c>
      <c r="AB339" s="63">
        <v>2023</v>
      </c>
      <c r="AC339" s="68">
        <v>44537</v>
      </c>
      <c r="AD339" s="79">
        <f ca="1">TODAY()-TABLA34[[#This Row],[Fecha radicación informe]]</f>
        <v>923</v>
      </c>
      <c r="AE339" s="84" t="s">
        <v>758</v>
      </c>
      <c r="AF339" s="85" t="s">
        <v>1691</v>
      </c>
    </row>
    <row r="340" spans="1:32" ht="220.5" x14ac:dyDescent="0.25">
      <c r="A340" s="44">
        <v>3918</v>
      </c>
      <c r="B340" s="45">
        <v>46</v>
      </c>
      <c r="C340" s="45">
        <v>2021</v>
      </c>
      <c r="D340" s="60" t="s">
        <v>1692</v>
      </c>
      <c r="E340" s="10" t="s">
        <v>34</v>
      </c>
      <c r="F340" s="45"/>
      <c r="G340" s="45"/>
      <c r="H340" s="45" t="s">
        <v>35</v>
      </c>
      <c r="I340" s="61" t="s">
        <v>187</v>
      </c>
      <c r="J340" s="12" t="s">
        <v>37</v>
      </c>
      <c r="K340" s="45" t="s">
        <v>278</v>
      </c>
      <c r="L340" s="45" t="s">
        <v>63</v>
      </c>
      <c r="M340" s="62" t="s">
        <v>1675</v>
      </c>
      <c r="N340" s="62" t="s">
        <v>1109</v>
      </c>
      <c r="O340" s="63">
        <v>2021</v>
      </c>
      <c r="P340" s="63"/>
      <c r="Q340" s="63"/>
      <c r="R340" s="64" t="s">
        <v>42</v>
      </c>
      <c r="S340" s="65" t="s">
        <v>1693</v>
      </c>
      <c r="T340" s="75" t="s">
        <v>1694</v>
      </c>
      <c r="U340" s="75" t="s">
        <v>1695</v>
      </c>
      <c r="V340" s="63"/>
      <c r="W340" s="45" t="s">
        <v>1696</v>
      </c>
      <c r="X340" s="66">
        <v>1</v>
      </c>
      <c r="Y340" s="69" t="s">
        <v>45</v>
      </c>
      <c r="Z340" s="63"/>
      <c r="AA340" s="63">
        <v>12</v>
      </c>
      <c r="AB340" s="63">
        <v>2021</v>
      </c>
      <c r="AC340" s="68">
        <v>44536</v>
      </c>
      <c r="AD340" s="79">
        <f ca="1">TODAY()-TABLA34[[#This Row],[Fecha radicación informe]]</f>
        <v>924</v>
      </c>
      <c r="AE340" s="22" t="s">
        <v>58</v>
      </c>
      <c r="AF340" s="14"/>
    </row>
    <row r="341" spans="1:32" ht="409.5" x14ac:dyDescent="0.25">
      <c r="A341" s="44">
        <v>3924</v>
      </c>
      <c r="B341" s="45">
        <v>1</v>
      </c>
      <c r="C341" s="45">
        <v>2022</v>
      </c>
      <c r="D341" s="60" t="s">
        <v>1720</v>
      </c>
      <c r="E341" s="10" t="s">
        <v>315</v>
      </c>
      <c r="F341" s="45"/>
      <c r="G341" s="45"/>
      <c r="H341" s="45" t="s">
        <v>85</v>
      </c>
      <c r="I341" s="61" t="s">
        <v>49</v>
      </c>
      <c r="J341" s="70" t="s">
        <v>50</v>
      </c>
      <c r="K341" s="45" t="s">
        <v>1091</v>
      </c>
      <c r="L341" s="45" t="s">
        <v>492</v>
      </c>
      <c r="M341" s="62" t="s">
        <v>1721</v>
      </c>
      <c r="N341" s="62" t="s">
        <v>1454</v>
      </c>
      <c r="O341" s="63">
        <v>2022</v>
      </c>
      <c r="P341" s="86">
        <v>20231020046853</v>
      </c>
      <c r="Q341" s="63" t="s">
        <v>1722</v>
      </c>
      <c r="R341" s="64"/>
      <c r="S341" s="65" t="s">
        <v>1723</v>
      </c>
      <c r="T341" s="75">
        <v>44721</v>
      </c>
      <c r="U341" s="75" t="s">
        <v>1599</v>
      </c>
      <c r="V341" s="45" t="s">
        <v>1724</v>
      </c>
      <c r="W341" s="45" t="s">
        <v>1725</v>
      </c>
      <c r="X341" s="66">
        <v>1</v>
      </c>
      <c r="Y341" s="69" t="s">
        <v>45</v>
      </c>
      <c r="Z341" s="63" t="s">
        <v>108</v>
      </c>
      <c r="AA341" s="63">
        <v>4</v>
      </c>
      <c r="AB341" s="63">
        <v>2023</v>
      </c>
      <c r="AC341" s="68" t="s">
        <v>1726</v>
      </c>
      <c r="AD341" s="79">
        <f ca="1">TODAY()-TABLA34[[#This Row],[Fecha radicación informe]]</f>
        <v>811</v>
      </c>
      <c r="AE341" s="22" t="s">
        <v>758</v>
      </c>
      <c r="AF341" s="29" t="s">
        <v>1727</v>
      </c>
    </row>
    <row r="342" spans="1:32" ht="409.5" x14ac:dyDescent="0.25">
      <c r="A342" s="44">
        <v>3934</v>
      </c>
      <c r="B342" s="45">
        <v>11</v>
      </c>
      <c r="C342" s="45">
        <v>2022</v>
      </c>
      <c r="D342" s="60" t="s">
        <v>1790</v>
      </c>
      <c r="E342" s="45" t="s">
        <v>719</v>
      </c>
      <c r="F342" s="45" t="s">
        <v>1791</v>
      </c>
      <c r="G342" s="45" t="s">
        <v>1792</v>
      </c>
      <c r="H342" s="45" t="s">
        <v>85</v>
      </c>
      <c r="I342" s="61" t="s">
        <v>132</v>
      </c>
      <c r="J342" s="70" t="s">
        <v>133</v>
      </c>
      <c r="K342" s="45" t="s">
        <v>865</v>
      </c>
      <c r="L342" s="45" t="s">
        <v>770</v>
      </c>
      <c r="M342" s="62" t="s">
        <v>1793</v>
      </c>
      <c r="N342" s="62" t="s">
        <v>1151</v>
      </c>
      <c r="O342" s="63">
        <v>2022</v>
      </c>
      <c r="P342" s="63">
        <v>20231020207743</v>
      </c>
      <c r="Q342" s="63" t="s">
        <v>1794</v>
      </c>
      <c r="R342" s="64" t="s">
        <v>358</v>
      </c>
      <c r="S342" s="65" t="s">
        <v>1795</v>
      </c>
      <c r="T342" s="75">
        <v>44990</v>
      </c>
      <c r="U342" s="75">
        <v>45204</v>
      </c>
      <c r="V342" s="45" t="s">
        <v>1796</v>
      </c>
      <c r="W342" s="45" t="s">
        <v>1797</v>
      </c>
      <c r="X342" s="66">
        <v>1</v>
      </c>
      <c r="Y342" s="69" t="s">
        <v>45</v>
      </c>
      <c r="Z342" s="63" t="s">
        <v>108</v>
      </c>
      <c r="AA342" s="63">
        <v>12</v>
      </c>
      <c r="AB342" s="63">
        <v>2023</v>
      </c>
      <c r="AC342" s="68">
        <v>44907</v>
      </c>
      <c r="AD342" s="79">
        <f ca="1">TODAY()-TABLA34[[#This Row],[Fecha radicación informe]]</f>
        <v>553</v>
      </c>
      <c r="AE342" s="87" t="s">
        <v>758</v>
      </c>
      <c r="AF342" s="88" t="s">
        <v>1798</v>
      </c>
    </row>
    <row r="343" spans="1:32" ht="409.5" x14ac:dyDescent="0.25">
      <c r="A343" s="44">
        <v>3935</v>
      </c>
      <c r="B343" s="45">
        <v>12</v>
      </c>
      <c r="C343" s="45">
        <v>2022</v>
      </c>
      <c r="D343" s="60" t="s">
        <v>1799</v>
      </c>
      <c r="E343" s="45" t="s">
        <v>719</v>
      </c>
      <c r="F343" s="45" t="s">
        <v>1800</v>
      </c>
      <c r="G343" s="45" t="s">
        <v>1792</v>
      </c>
      <c r="H343" s="45" t="s">
        <v>85</v>
      </c>
      <c r="I343" s="61" t="s">
        <v>132</v>
      </c>
      <c r="J343" s="70" t="s">
        <v>133</v>
      </c>
      <c r="K343" s="45" t="s">
        <v>865</v>
      </c>
      <c r="L343" s="45" t="s">
        <v>770</v>
      </c>
      <c r="M343" s="62" t="s">
        <v>1793</v>
      </c>
      <c r="N343" s="62" t="s">
        <v>1151</v>
      </c>
      <c r="O343" s="63">
        <v>2022</v>
      </c>
      <c r="P343" s="63">
        <v>20231020207743</v>
      </c>
      <c r="Q343" s="63" t="s">
        <v>1801</v>
      </c>
      <c r="R343" s="64" t="s">
        <v>358</v>
      </c>
      <c r="S343" s="65" t="s">
        <v>1802</v>
      </c>
      <c r="T343" s="75">
        <v>44990</v>
      </c>
      <c r="U343" s="75">
        <v>45021</v>
      </c>
      <c r="V343" s="45" t="s">
        <v>1803</v>
      </c>
      <c r="W343" s="45" t="s">
        <v>1804</v>
      </c>
      <c r="X343" s="66">
        <v>1</v>
      </c>
      <c r="Y343" s="69" t="s">
        <v>45</v>
      </c>
      <c r="Z343" s="63" t="s">
        <v>108</v>
      </c>
      <c r="AA343" s="63">
        <v>12</v>
      </c>
      <c r="AB343" s="63">
        <v>2023</v>
      </c>
      <c r="AC343" s="68">
        <v>44907</v>
      </c>
      <c r="AD343" s="79">
        <f ca="1">TODAY()-TABLA34[[#This Row],[Fecha radicación informe]]</f>
        <v>553</v>
      </c>
      <c r="AE343" s="87" t="s">
        <v>758</v>
      </c>
      <c r="AF343" s="88" t="s">
        <v>1805</v>
      </c>
    </row>
    <row r="344" spans="1:32" ht="220.5" x14ac:dyDescent="0.25">
      <c r="A344" s="44">
        <v>3948</v>
      </c>
      <c r="B344" s="45">
        <v>3</v>
      </c>
      <c r="C344" s="45">
        <v>2023</v>
      </c>
      <c r="D344" s="60" t="s">
        <v>1884</v>
      </c>
      <c r="E344" s="45" t="s">
        <v>315</v>
      </c>
      <c r="F344" s="45" t="s">
        <v>1885</v>
      </c>
      <c r="G344" s="45" t="s">
        <v>1886</v>
      </c>
      <c r="H344" s="45" t="s">
        <v>120</v>
      </c>
      <c r="I344" s="61" t="s">
        <v>1887</v>
      </c>
      <c r="J344" s="70" t="s">
        <v>188</v>
      </c>
      <c r="K344" s="45" t="s">
        <v>1888</v>
      </c>
      <c r="L344" s="45" t="s">
        <v>123</v>
      </c>
      <c r="M344" s="62" t="s">
        <v>1879</v>
      </c>
      <c r="N344" s="62" t="s">
        <v>802</v>
      </c>
      <c r="O344" s="63">
        <v>2023</v>
      </c>
      <c r="P344" s="63"/>
      <c r="Q344" s="63"/>
      <c r="R344" s="64" t="s">
        <v>358</v>
      </c>
      <c r="S344" s="65" t="s">
        <v>1889</v>
      </c>
      <c r="T344" s="75">
        <v>45106</v>
      </c>
      <c r="U344" s="75">
        <v>45199</v>
      </c>
      <c r="V344" s="45" t="s">
        <v>1890</v>
      </c>
      <c r="W344" s="45" t="s">
        <v>1891</v>
      </c>
      <c r="X344" s="66">
        <v>1</v>
      </c>
      <c r="Y344" s="69" t="s">
        <v>45</v>
      </c>
      <c r="Z344" s="63" t="s">
        <v>108</v>
      </c>
      <c r="AA344" s="63">
        <v>11</v>
      </c>
      <c r="AB344" s="63">
        <v>2023</v>
      </c>
      <c r="AC344" s="68" t="s">
        <v>1892</v>
      </c>
      <c r="AD344" s="79">
        <f ca="1">TODAY()-TABLA34[[#This Row],[Fecha radicación informe]]</f>
        <v>383</v>
      </c>
      <c r="AE344" s="87" t="s">
        <v>758</v>
      </c>
      <c r="AF344" s="88" t="s">
        <v>1893</v>
      </c>
    </row>
    <row r="345" spans="1:32" ht="409.5" x14ac:dyDescent="0.25">
      <c r="A345" s="44">
        <v>3958</v>
      </c>
      <c r="B345" s="45">
        <v>13</v>
      </c>
      <c r="C345" s="45">
        <v>2023</v>
      </c>
      <c r="D345" s="60" t="s">
        <v>1943</v>
      </c>
      <c r="E345" s="45" t="s">
        <v>333</v>
      </c>
      <c r="F345" s="45"/>
      <c r="G345" s="45" t="s">
        <v>1930</v>
      </c>
      <c r="H345" s="45" t="s">
        <v>48</v>
      </c>
      <c r="I345" s="61" t="s">
        <v>140</v>
      </c>
      <c r="J345" s="70" t="s">
        <v>77</v>
      </c>
      <c r="K345" s="45" t="s">
        <v>1944</v>
      </c>
      <c r="L345" s="45" t="s">
        <v>79</v>
      </c>
      <c r="M345" s="62" t="s">
        <v>1945</v>
      </c>
      <c r="N345" s="62" t="s">
        <v>1946</v>
      </c>
      <c r="O345" s="63">
        <v>2023</v>
      </c>
      <c r="P345" s="63"/>
      <c r="Q345" s="63"/>
      <c r="R345" s="64" t="s">
        <v>358</v>
      </c>
      <c r="S345" s="65" t="s">
        <v>1947</v>
      </c>
      <c r="T345" s="75">
        <v>45149</v>
      </c>
      <c r="U345" s="75">
        <v>45443</v>
      </c>
      <c r="V345" s="63"/>
      <c r="W345" s="45" t="s">
        <v>2266</v>
      </c>
      <c r="X345" s="66">
        <v>1</v>
      </c>
      <c r="Y345" s="69" t="s">
        <v>45</v>
      </c>
      <c r="Z345" s="63"/>
      <c r="AA345" s="63">
        <v>5</v>
      </c>
      <c r="AB345" s="63">
        <v>2024</v>
      </c>
      <c r="AC345" s="68">
        <v>45114</v>
      </c>
      <c r="AD345" s="79">
        <f ca="1">TODAY()-TABLA34[[#This Row],[Fecha radicación informe]]</f>
        <v>346</v>
      </c>
      <c r="AE345" s="87" t="s">
        <v>758</v>
      </c>
      <c r="AF345" s="88" t="s">
        <v>1948</v>
      </c>
    </row>
    <row r="346" spans="1:32" ht="409.5" x14ac:dyDescent="0.25">
      <c r="A346" s="44">
        <v>3959</v>
      </c>
      <c r="B346" s="45">
        <v>14</v>
      </c>
      <c r="C346" s="45">
        <v>2023</v>
      </c>
      <c r="D346" s="60" t="s">
        <v>1949</v>
      </c>
      <c r="E346" s="45" t="s">
        <v>333</v>
      </c>
      <c r="F346" s="45"/>
      <c r="G346" s="45" t="s">
        <v>1930</v>
      </c>
      <c r="H346" s="45" t="s">
        <v>48</v>
      </c>
      <c r="I346" s="61" t="s">
        <v>140</v>
      </c>
      <c r="J346" s="70" t="s">
        <v>77</v>
      </c>
      <c r="K346" s="45" t="s">
        <v>1950</v>
      </c>
      <c r="L346" s="45" t="s">
        <v>79</v>
      </c>
      <c r="M346" s="62" t="s">
        <v>1945</v>
      </c>
      <c r="N346" s="62" t="s">
        <v>1946</v>
      </c>
      <c r="O346" s="63">
        <v>2023</v>
      </c>
      <c r="P346" s="63"/>
      <c r="Q346" s="63"/>
      <c r="R346" s="64" t="s">
        <v>358</v>
      </c>
      <c r="S346" s="65" t="s">
        <v>1951</v>
      </c>
      <c r="T346" s="75">
        <v>45149</v>
      </c>
      <c r="U346" s="75">
        <v>45443</v>
      </c>
      <c r="V346" s="63"/>
      <c r="W346" s="45" t="s">
        <v>2269</v>
      </c>
      <c r="X346" s="66">
        <v>1</v>
      </c>
      <c r="Y346" s="69" t="s">
        <v>45</v>
      </c>
      <c r="Z346" s="63"/>
      <c r="AA346" s="63">
        <v>5</v>
      </c>
      <c r="AB346" s="63">
        <v>2024</v>
      </c>
      <c r="AC346" s="68">
        <v>45114</v>
      </c>
      <c r="AD346" s="79">
        <f ca="1">TODAY()-TABLA34[[#This Row],[Fecha radicación informe]]</f>
        <v>346</v>
      </c>
      <c r="AE346" s="87" t="s">
        <v>758</v>
      </c>
      <c r="AF346" s="88" t="s">
        <v>1952</v>
      </c>
    </row>
    <row r="347" spans="1:32" ht="236.25" x14ac:dyDescent="0.25">
      <c r="A347" s="44">
        <v>3968</v>
      </c>
      <c r="B347" s="45">
        <v>23</v>
      </c>
      <c r="C347" s="45">
        <v>2023</v>
      </c>
      <c r="D347" s="60" t="s">
        <v>1994</v>
      </c>
      <c r="E347" s="45" t="s">
        <v>719</v>
      </c>
      <c r="F347" s="45"/>
      <c r="G347" s="45" t="s">
        <v>1995</v>
      </c>
      <c r="H347" s="45" t="s">
        <v>48</v>
      </c>
      <c r="I347" s="61" t="s">
        <v>132</v>
      </c>
      <c r="J347" s="70" t="s">
        <v>133</v>
      </c>
      <c r="K347" s="45" t="s">
        <v>865</v>
      </c>
      <c r="L347" s="45" t="s">
        <v>1996</v>
      </c>
      <c r="M347" s="62" t="s">
        <v>1997</v>
      </c>
      <c r="N347" s="62" t="s">
        <v>971</v>
      </c>
      <c r="O347" s="63">
        <v>2023</v>
      </c>
      <c r="P347" s="63"/>
      <c r="Q347" s="63"/>
      <c r="R347" s="64" t="s">
        <v>42</v>
      </c>
      <c r="S347" s="65" t="s">
        <v>1998</v>
      </c>
      <c r="T347" s="75" t="s">
        <v>1999</v>
      </c>
      <c r="U347" s="75" t="s">
        <v>1873</v>
      </c>
      <c r="V347" s="63"/>
      <c r="W347" s="45"/>
      <c r="X347" s="66">
        <v>1</v>
      </c>
      <c r="Y347" s="69" t="s">
        <v>45</v>
      </c>
      <c r="Z347" s="63"/>
      <c r="AA347" s="63"/>
      <c r="AB347" s="63"/>
      <c r="AC347" s="68" t="s">
        <v>2000</v>
      </c>
      <c r="AD347" s="79">
        <f ca="1">TODAY()-TABLA34[[#This Row],[Fecha radicación informe]]</f>
        <v>306</v>
      </c>
      <c r="AE347" s="87" t="s">
        <v>758</v>
      </c>
      <c r="AF347" s="88" t="s">
        <v>2001</v>
      </c>
    </row>
    <row r="348" spans="1:32" ht="157.5" x14ac:dyDescent="0.25">
      <c r="A348" s="44">
        <v>3969</v>
      </c>
      <c r="B348" s="45">
        <v>24</v>
      </c>
      <c r="C348" s="45">
        <v>2023</v>
      </c>
      <c r="D348" s="60" t="s">
        <v>2002</v>
      </c>
      <c r="E348" s="45" t="s">
        <v>719</v>
      </c>
      <c r="F348" s="45"/>
      <c r="G348" s="45" t="s">
        <v>2003</v>
      </c>
      <c r="H348" s="45" t="s">
        <v>48</v>
      </c>
      <c r="I348" s="61" t="s">
        <v>132</v>
      </c>
      <c r="J348" s="70" t="s">
        <v>133</v>
      </c>
      <c r="K348" s="45" t="s">
        <v>865</v>
      </c>
      <c r="L348" s="45" t="s">
        <v>1996</v>
      </c>
      <c r="M348" s="62" t="s">
        <v>1997</v>
      </c>
      <c r="N348" s="62" t="s">
        <v>971</v>
      </c>
      <c r="O348" s="63">
        <v>2023</v>
      </c>
      <c r="P348" s="63"/>
      <c r="Q348" s="63"/>
      <c r="R348" s="64" t="s">
        <v>42</v>
      </c>
      <c r="S348" s="65" t="s">
        <v>2004</v>
      </c>
      <c r="T348" s="75" t="s">
        <v>1999</v>
      </c>
      <c r="U348" s="75" t="s">
        <v>1873</v>
      </c>
      <c r="V348" s="63"/>
      <c r="W348" s="45"/>
      <c r="X348" s="66">
        <v>1</v>
      </c>
      <c r="Y348" s="69" t="s">
        <v>45</v>
      </c>
      <c r="Z348" s="63"/>
      <c r="AA348" s="63"/>
      <c r="AB348" s="63"/>
      <c r="AC348" s="68" t="s">
        <v>2000</v>
      </c>
      <c r="AD348" s="79">
        <f ca="1">TODAY()-TABLA34[[#This Row],[Fecha radicación informe]]</f>
        <v>306</v>
      </c>
      <c r="AE348" s="87" t="s">
        <v>758</v>
      </c>
      <c r="AF348" s="88" t="s">
        <v>2005</v>
      </c>
    </row>
  </sheetData>
  <protectedRanges>
    <protectedRange password="CACD" sqref="V1:W1" name="Rango5_62_1"/>
    <protectedRange password="CACD" sqref="S37" name="Rango2_7_2"/>
  </protectedRanges>
  <dataConsolidate/>
  <conditionalFormatting sqref="X2:X3 X319:X348 X260:X317 X254:X258 X196:X250 X164:X179 X120:X126 X51:X52">
    <cfRule type="cellIs" dxfId="1642" priority="456" stopIfTrue="1" operator="between">
      <formula>81</formula>
      <formula>98</formula>
    </cfRule>
    <cfRule type="cellIs" dxfId="1641" priority="457" stopIfTrue="1" operator="between">
      <formula>0</formula>
      <formula>80</formula>
    </cfRule>
  </conditionalFormatting>
  <conditionalFormatting sqref="X2:X348">
    <cfRule type="cellIs" dxfId="1640" priority="1" operator="between">
      <formula>0.96</formula>
      <formula>1</formula>
    </cfRule>
    <cfRule type="cellIs" dxfId="1639" priority="2" operator="between">
      <formula>0.61</formula>
      <formula>0.95</formula>
    </cfRule>
    <cfRule type="cellIs" dxfId="1638" priority="3" operator="between">
      <formula>0</formula>
      <formula>0.6</formula>
    </cfRule>
    <cfRule type="cellIs" dxfId="1637" priority="4" stopIfTrue="1" operator="between">
      <formula>99</formula>
      <formula>100</formula>
    </cfRule>
  </conditionalFormatting>
  <conditionalFormatting sqref="X4 X6 X9 X12:X14 X46 X55 X61:X62 X64:X66 X71:X72 X83 X89 X91:X92 X97 X107:X109 X118:X119 X127:X128 X130:X134 X137:X138 X150:X151 X154:X155 X163 X180 X184:X194">
    <cfRule type="cellIs" dxfId="1636" priority="877" stopIfTrue="1" operator="between">
      <formula>81</formula>
      <formula>98</formula>
    </cfRule>
    <cfRule type="cellIs" dxfId="1635" priority="878" stopIfTrue="1" operator="between">
      <formula>0</formula>
      <formula>80</formula>
    </cfRule>
  </conditionalFormatting>
  <conditionalFormatting sqref="X5">
    <cfRule type="cellIs" dxfId="1634" priority="454" stopIfTrue="1" operator="between">
      <formula>81</formula>
      <formula>98</formula>
    </cfRule>
    <cfRule type="cellIs" dxfId="1633" priority="455" stopIfTrue="1" operator="between">
      <formula>0</formula>
      <formula>80</formula>
    </cfRule>
  </conditionalFormatting>
  <conditionalFormatting sqref="X7:X8">
    <cfRule type="cellIs" dxfId="1632" priority="452" stopIfTrue="1" operator="between">
      <formula>81</formula>
      <formula>98</formula>
    </cfRule>
    <cfRule type="cellIs" dxfId="1631" priority="453" stopIfTrue="1" operator="between">
      <formula>0</formula>
      <formula>80</formula>
    </cfRule>
  </conditionalFormatting>
  <conditionalFormatting sqref="X10:X11">
    <cfRule type="cellIs" dxfId="1630" priority="388" stopIfTrue="1" operator="between">
      <formula>81</formula>
      <formula>98</formula>
    </cfRule>
    <cfRule type="cellIs" dxfId="1629" priority="389" stopIfTrue="1" operator="between">
      <formula>0</formula>
      <formula>80</formula>
    </cfRule>
  </conditionalFormatting>
  <conditionalFormatting sqref="X15:X33">
    <cfRule type="cellIs" dxfId="1628" priority="579" stopIfTrue="1" operator="between">
      <formula>0</formula>
      <formula>80</formula>
    </cfRule>
  </conditionalFormatting>
  <conditionalFormatting sqref="X15:X45">
    <cfRule type="cellIs" dxfId="1627" priority="386" stopIfTrue="1" operator="between">
      <formula>81</formula>
      <formula>98</formula>
    </cfRule>
  </conditionalFormatting>
  <conditionalFormatting sqref="X34:X40">
    <cfRule type="cellIs" dxfId="1626" priority="875" stopIfTrue="1" operator="between">
      <formula>0</formula>
      <formula>80</formula>
    </cfRule>
  </conditionalFormatting>
  <conditionalFormatting sqref="X41:X45">
    <cfRule type="cellIs" dxfId="1625" priority="387" stopIfTrue="1" operator="between">
      <formula>0</formula>
      <formula>80</formula>
    </cfRule>
  </conditionalFormatting>
  <conditionalFormatting sqref="X47:X50">
    <cfRule type="cellIs" dxfId="1624" priority="633" stopIfTrue="1" operator="between">
      <formula>81</formula>
      <formula>98</formula>
    </cfRule>
    <cfRule type="cellIs" dxfId="1623" priority="634" stopIfTrue="1" operator="between">
      <formula>0</formula>
      <formula>80</formula>
    </cfRule>
  </conditionalFormatting>
  <conditionalFormatting sqref="X53:X54">
    <cfRule type="cellIs" dxfId="1622" priority="556" stopIfTrue="1" operator="between">
      <formula>81</formula>
      <formula>98</formula>
    </cfRule>
    <cfRule type="cellIs" dxfId="1621" priority="557" stopIfTrue="1" operator="between">
      <formula>0</formula>
      <formula>80</formula>
    </cfRule>
  </conditionalFormatting>
  <conditionalFormatting sqref="X56:X60">
    <cfRule type="cellIs" dxfId="1620" priority="566" stopIfTrue="1" operator="between">
      <formula>81</formula>
      <formula>98</formula>
    </cfRule>
    <cfRule type="cellIs" dxfId="1619" priority="567" stopIfTrue="1" operator="between">
      <formula>0</formula>
      <formula>80</formula>
    </cfRule>
  </conditionalFormatting>
  <conditionalFormatting sqref="X63">
    <cfRule type="cellIs" dxfId="1618" priority="705" stopIfTrue="1" operator="between">
      <formula>81</formula>
      <formula>98</formula>
    </cfRule>
    <cfRule type="cellIs" dxfId="1617" priority="706" stopIfTrue="1" operator="between">
      <formula>0</formula>
      <formula>80</formula>
    </cfRule>
  </conditionalFormatting>
  <conditionalFormatting sqref="X67">
    <cfRule type="cellIs" dxfId="1616" priority="639" stopIfTrue="1" operator="between">
      <formula>81</formula>
      <formula>98</formula>
    </cfRule>
    <cfRule type="cellIs" dxfId="1615" priority="640" stopIfTrue="1" operator="between">
      <formula>0</formula>
      <formula>80</formula>
    </cfRule>
  </conditionalFormatting>
  <conditionalFormatting sqref="X68:X70">
    <cfRule type="cellIs" dxfId="1614" priority="616" stopIfTrue="1" operator="between">
      <formula>81</formula>
      <formula>98</formula>
    </cfRule>
    <cfRule type="cellIs" dxfId="1613" priority="617" stopIfTrue="1" operator="between">
      <formula>0</formula>
      <formula>80</formula>
    </cfRule>
  </conditionalFormatting>
  <conditionalFormatting sqref="X73:X82">
    <cfRule type="cellIs" dxfId="1612" priority="637" stopIfTrue="1" operator="between">
      <formula>81</formula>
      <formula>98</formula>
    </cfRule>
    <cfRule type="cellIs" dxfId="1611" priority="638" stopIfTrue="1" operator="between">
      <formula>0</formula>
      <formula>80</formula>
    </cfRule>
  </conditionalFormatting>
  <conditionalFormatting sqref="X84:X88">
    <cfRule type="cellIs" dxfId="1610" priority="384" stopIfTrue="1" operator="between">
      <formula>81</formula>
      <formula>98</formula>
    </cfRule>
    <cfRule type="cellIs" dxfId="1609" priority="385" stopIfTrue="1" operator="between">
      <formula>0</formula>
      <formula>80</formula>
    </cfRule>
  </conditionalFormatting>
  <conditionalFormatting sqref="X90">
    <cfRule type="cellIs" dxfId="1608" priority="870" stopIfTrue="1" operator="between">
      <formula>81</formula>
      <formula>98</formula>
    </cfRule>
    <cfRule type="cellIs" dxfId="1607" priority="871" stopIfTrue="1" operator="between">
      <formula>0</formula>
      <formula>80</formula>
    </cfRule>
  </conditionalFormatting>
  <conditionalFormatting sqref="X93:X96">
    <cfRule type="cellIs" dxfId="1606" priority="564" stopIfTrue="1" operator="between">
      <formula>81</formula>
      <formula>98</formula>
    </cfRule>
    <cfRule type="cellIs" dxfId="1605" priority="565" stopIfTrue="1" operator="between">
      <formula>0</formula>
      <formula>80</formula>
    </cfRule>
  </conditionalFormatting>
  <conditionalFormatting sqref="X98:X106">
    <cfRule type="cellIs" dxfId="1604" priority="382" stopIfTrue="1" operator="between">
      <formula>81</formula>
      <formula>98</formula>
    </cfRule>
    <cfRule type="cellIs" dxfId="1603" priority="383" stopIfTrue="1" operator="between">
      <formula>0</formula>
      <formula>80</formula>
    </cfRule>
  </conditionalFormatting>
  <conditionalFormatting sqref="X110:X117">
    <cfRule type="cellIs" dxfId="1602" priority="394" stopIfTrue="1" operator="between">
      <formula>81</formula>
      <formula>98</formula>
    </cfRule>
    <cfRule type="cellIs" dxfId="1601" priority="395" stopIfTrue="1" operator="between">
      <formula>0</formula>
      <formula>80</formula>
    </cfRule>
  </conditionalFormatting>
  <conditionalFormatting sqref="X129">
    <cfRule type="cellIs" dxfId="1600" priority="647" stopIfTrue="1" operator="between">
      <formula>81</formula>
      <formula>98</formula>
    </cfRule>
    <cfRule type="cellIs" dxfId="1599" priority="648" stopIfTrue="1" operator="between">
      <formula>0</formula>
      <formula>80</formula>
    </cfRule>
  </conditionalFormatting>
  <conditionalFormatting sqref="X135:X136">
    <cfRule type="cellIs" dxfId="1598" priority="450" stopIfTrue="1" operator="between">
      <formula>81</formula>
      <formula>98</formula>
    </cfRule>
    <cfRule type="cellIs" dxfId="1597" priority="451" stopIfTrue="1" operator="between">
      <formula>0</formula>
      <formula>80</formula>
    </cfRule>
  </conditionalFormatting>
  <conditionalFormatting sqref="X139:X149">
    <cfRule type="cellIs" dxfId="1596" priority="390" stopIfTrue="1" operator="between">
      <formula>81</formula>
      <formula>98</formula>
    </cfRule>
    <cfRule type="cellIs" dxfId="1595" priority="391" stopIfTrue="1" operator="between">
      <formula>0</formula>
      <formula>80</formula>
    </cfRule>
  </conditionalFormatting>
  <conditionalFormatting sqref="X152:X153">
    <cfRule type="cellIs" dxfId="1594" priority="607" stopIfTrue="1" operator="between">
      <formula>81</formula>
      <formula>98</formula>
    </cfRule>
    <cfRule type="cellIs" dxfId="1593" priority="608" stopIfTrue="1" operator="between">
      <formula>0</formula>
      <formula>80</formula>
    </cfRule>
  </conditionalFormatting>
  <conditionalFormatting sqref="X156:X162">
    <cfRule type="cellIs" dxfId="1592" priority="668" stopIfTrue="1" operator="between">
      <formula>81</formula>
      <formula>98</formula>
    </cfRule>
    <cfRule type="cellIs" dxfId="1591" priority="669" stopIfTrue="1" operator="between">
      <formula>0</formula>
      <formula>80</formula>
    </cfRule>
  </conditionalFormatting>
  <conditionalFormatting sqref="X181">
    <cfRule type="cellIs" dxfId="1590" priority="189" stopIfTrue="1" operator="between">
      <formula>0</formula>
      <formula>80</formula>
    </cfRule>
  </conditionalFormatting>
  <conditionalFormatting sqref="X181:X183">
    <cfRule type="cellIs" dxfId="1589" priority="172" stopIfTrue="1" operator="between">
      <formula>81</formula>
      <formula>98</formula>
    </cfRule>
  </conditionalFormatting>
  <conditionalFormatting sqref="X182:X183">
    <cfRule type="cellIs" dxfId="1588" priority="173" stopIfTrue="1" operator="between">
      <formula>0</formula>
      <formula>80</formula>
    </cfRule>
  </conditionalFormatting>
  <conditionalFormatting sqref="X195">
    <cfRule type="cellIs" dxfId="1587" priority="205" stopIfTrue="1" operator="between">
      <formula>81</formula>
      <formula>98</formula>
    </cfRule>
    <cfRule type="cellIs" dxfId="1586" priority="206" stopIfTrue="1" operator="between">
      <formula>0</formula>
      <formula>80</formula>
    </cfRule>
  </conditionalFormatting>
  <conditionalFormatting sqref="X251">
    <cfRule type="cellIs" dxfId="1585" priority="125" stopIfTrue="1" operator="between">
      <formula>0</formula>
      <formula>80</formula>
    </cfRule>
  </conditionalFormatting>
  <conditionalFormatting sqref="X251:X253">
    <cfRule type="cellIs" dxfId="1584" priority="108" stopIfTrue="1" operator="between">
      <formula>81</formula>
      <formula>98</formula>
    </cfRule>
  </conditionalFormatting>
  <conditionalFormatting sqref="X252:X253">
    <cfRule type="cellIs" dxfId="1583" priority="109" stopIfTrue="1" operator="between">
      <formula>0</formula>
      <formula>80</formula>
    </cfRule>
  </conditionalFormatting>
  <conditionalFormatting sqref="X259">
    <cfRule type="cellIs" dxfId="1582" priority="159" stopIfTrue="1" operator="between">
      <formula>81</formula>
      <formula>98</formula>
    </cfRule>
    <cfRule type="cellIs" dxfId="1581" priority="160" stopIfTrue="1" operator="between">
      <formula>0</formula>
      <formula>80</formula>
    </cfRule>
  </conditionalFormatting>
  <conditionalFormatting sqref="X318">
    <cfRule type="cellIs" dxfId="1580" priority="133" stopIfTrue="1" operator="between">
      <formula>81</formula>
      <formula>98</formula>
    </cfRule>
    <cfRule type="cellIs" dxfId="1579" priority="134" stopIfTrue="1" operator="between">
      <formula>0</formula>
      <formula>80</formula>
    </cfRule>
  </conditionalFormatting>
  <conditionalFormatting sqref="Y2 Y180 Y184:Y194 Y319:Y348 Y260:Y317 Y254:Y258 Y196:Y250">
    <cfRule type="cellIs" dxfId="1578" priority="885" stopIfTrue="1" operator="equal">
      <formula>"Abierta con plan"</formula>
    </cfRule>
    <cfRule type="cellIs" dxfId="1577" priority="886" stopIfTrue="1" operator="equal">
      <formula>"Cerrada"</formula>
    </cfRule>
  </conditionalFormatting>
  <conditionalFormatting sqref="Y2:Y6 Y8:Y14 Y17:Y20 Y36:Y40 Y42 Y45:Y46 Y48:Y49 Y55:Y56 Y61:Y62 Y71:Y72 Y79:Y84 Y130:Y134 Y136:Y138 Y149:Y151 Y155 Y180 Y184:Y194 Y319:Y348 Y260:Y317 Y254:Y258 Y196:Y250 Y122:Y128 Y103:Y119 Y64:Y69 Y51:Y52">
    <cfRule type="cellIs" dxfId="1576" priority="881" stopIfTrue="1" operator="equal">
      <formula>"Abierta sin plan"</formula>
    </cfRule>
    <cfRule type="cellIs" dxfId="1575" priority="882" stopIfTrue="1" operator="equal">
      <formula>"Abierta con plan"</formula>
    </cfRule>
    <cfRule type="cellIs" dxfId="1574" priority="883" stopIfTrue="1" operator="equal">
      <formula>"Cerrada"</formula>
    </cfRule>
    <cfRule type="cellIs" dxfId="1573" priority="884" stopIfTrue="1" operator="equal">
      <formula>"Abierta sin plan"</formula>
    </cfRule>
  </conditionalFormatting>
  <conditionalFormatting sqref="Y2:Y6 Y8:Y14 Y17:Y24 Y28 Y35:Y36 Y42 Y71:Y84 Y89:Y92 Y97:Y100 Y136:Y138 Y149:Y151 Y155 Y254:Y348 Y184:Y250 Y122:Y128 Y103:Y119 Y64:Y69 Y51:Y52">
    <cfRule type="cellIs" dxfId="1572" priority="864" stopIfTrue="1" operator="equal">
      <formula>"Cerrada"</formula>
    </cfRule>
  </conditionalFormatting>
  <conditionalFormatting sqref="Y4:Y11 Y175:Y176 Y157:Y164 Y107:Y114 Y67:Y71 Y51:Y53">
    <cfRule type="cellIs" dxfId="1571" priority="841" stopIfTrue="1" operator="equal">
      <formula>"Abierta sin plan"</formula>
    </cfRule>
  </conditionalFormatting>
  <conditionalFormatting sqref="Y7">
    <cfRule type="cellIs" dxfId="1570" priority="834" stopIfTrue="1" operator="equal">
      <formula>"Abierta sin plan"</formula>
    </cfRule>
    <cfRule type="cellIs" dxfId="1569" priority="835" stopIfTrue="1" operator="equal">
      <formula>"Abierta con plan"</formula>
    </cfRule>
    <cfRule type="cellIs" dxfId="1568" priority="836" stopIfTrue="1" operator="equal">
      <formula>"Cerrada"</formula>
    </cfRule>
    <cfRule type="cellIs" dxfId="1567" priority="837" stopIfTrue="1" operator="equal">
      <formula>"Abierta con plan"</formula>
    </cfRule>
    <cfRule type="cellIs" dxfId="1566" priority="838" stopIfTrue="1" operator="equal">
      <formula>"Abierta sin plan"</formula>
    </cfRule>
    <cfRule type="cellIs" dxfId="1565" priority="839" stopIfTrue="1" operator="equal">
      <formula>"Abierta con plan"</formula>
    </cfRule>
    <cfRule type="cellIs" dxfId="1564" priority="840" stopIfTrue="1" operator="equal">
      <formula>"Cerrada"</formula>
    </cfRule>
  </conditionalFormatting>
  <conditionalFormatting sqref="Y15">
    <cfRule type="cellIs" dxfId="1563" priority="829" stopIfTrue="1" operator="equal">
      <formula>"Abierta con plan"</formula>
    </cfRule>
    <cfRule type="cellIs" dxfId="1562" priority="830" stopIfTrue="1" operator="equal">
      <formula>"Abierta sin plan"</formula>
    </cfRule>
    <cfRule type="cellIs" dxfId="1561" priority="831" stopIfTrue="1" operator="equal">
      <formula>"Abierta con plan"</formula>
    </cfRule>
    <cfRule type="cellIs" dxfId="1560" priority="832" stopIfTrue="1" operator="equal">
      <formula>"Cerrada"</formula>
    </cfRule>
    <cfRule type="cellIs" dxfId="1559" priority="833" stopIfTrue="1" operator="equal">
      <formula>"Abierta sin plan"</formula>
    </cfRule>
  </conditionalFormatting>
  <conditionalFormatting sqref="Y15:Y16">
    <cfRule type="cellIs" dxfId="1558" priority="827" stopIfTrue="1" operator="equal">
      <formula>"Cerrada"</formula>
    </cfRule>
  </conditionalFormatting>
  <conditionalFormatting sqref="Y16">
    <cfRule type="cellIs" dxfId="1557" priority="823" stopIfTrue="1" operator="equal">
      <formula>"Cerrada"</formula>
    </cfRule>
    <cfRule type="cellIs" dxfId="1556" priority="824" stopIfTrue="1" operator="equal">
      <formula>"Abierta con plan"</formula>
    </cfRule>
    <cfRule type="cellIs" dxfId="1555" priority="825" stopIfTrue="1" operator="equal">
      <formula>"Abierta sin plan"</formula>
    </cfRule>
    <cfRule type="cellIs" dxfId="1554" priority="826" stopIfTrue="1" operator="equal">
      <formula>"Abierta con plan"</formula>
    </cfRule>
  </conditionalFormatting>
  <conditionalFormatting sqref="Y16:Y20">
    <cfRule type="cellIs" dxfId="1553" priority="828" stopIfTrue="1" operator="equal">
      <formula>"Abierta sin plan"</formula>
    </cfRule>
  </conditionalFormatting>
  <conditionalFormatting sqref="Y17:Y24 Y35:Y40">
    <cfRule type="cellIs" dxfId="1552" priority="868" stopIfTrue="1" operator="equal">
      <formula>"Cerrada"</formula>
    </cfRule>
  </conditionalFormatting>
  <conditionalFormatting sqref="Y21:Y24 Y35">
    <cfRule type="cellIs" dxfId="1551" priority="865" stopIfTrue="1" operator="equal">
      <formula>"Abierta con plan"</formula>
    </cfRule>
    <cfRule type="cellIs" dxfId="1550" priority="866" stopIfTrue="1" operator="equal">
      <formula>"Abierta sin plan"</formula>
    </cfRule>
    <cfRule type="cellIs" dxfId="1549" priority="867" stopIfTrue="1" operator="equal">
      <formula>"Abierta con plan"</formula>
    </cfRule>
    <cfRule type="cellIs" dxfId="1548" priority="869" stopIfTrue="1" operator="equal">
      <formula>"Abierta sin plan"</formula>
    </cfRule>
  </conditionalFormatting>
  <conditionalFormatting sqref="Y25:Y26">
    <cfRule type="cellIs" dxfId="1547" priority="817" stopIfTrue="1" operator="equal">
      <formula>"Cerrada"</formula>
    </cfRule>
    <cfRule type="cellIs" dxfId="1546" priority="818" stopIfTrue="1" operator="equal">
      <formula>"Abierta con plan"</formula>
    </cfRule>
    <cfRule type="cellIs" dxfId="1545" priority="819" stopIfTrue="1" operator="equal">
      <formula>"Abierta sin plan"</formula>
    </cfRule>
    <cfRule type="cellIs" dxfId="1544" priority="820" stopIfTrue="1" operator="equal">
      <formula>"Abierta con plan"</formula>
    </cfRule>
    <cfRule type="cellIs" dxfId="1543" priority="822" stopIfTrue="1" operator="equal">
      <formula>"Abierta sin plan"</formula>
    </cfRule>
  </conditionalFormatting>
  <conditionalFormatting sqref="Y25:Y27">
    <cfRule type="cellIs" dxfId="1542" priority="821" stopIfTrue="1" operator="equal">
      <formula>"Cerrada"</formula>
    </cfRule>
  </conditionalFormatting>
  <conditionalFormatting sqref="Y27">
    <cfRule type="cellIs" dxfId="1541" priority="842" stopIfTrue="1" operator="equal">
      <formula>"Abierta con plan"</formula>
    </cfRule>
    <cfRule type="cellIs" dxfId="1540" priority="843" stopIfTrue="1" operator="equal">
      <formula>"Abierta sin plan"</formula>
    </cfRule>
    <cfRule type="cellIs" dxfId="1539" priority="844" stopIfTrue="1" operator="equal">
      <formula>"Abierta con plan"</formula>
    </cfRule>
    <cfRule type="cellIs" dxfId="1538" priority="845" stopIfTrue="1" operator="equal">
      <formula>"Cerrada"</formula>
    </cfRule>
    <cfRule type="cellIs" dxfId="1537" priority="846" stopIfTrue="1" operator="equal">
      <formula>"Abierta sin plan"</formula>
    </cfRule>
    <cfRule type="cellIs" dxfId="1536" priority="847" stopIfTrue="1" operator="equal">
      <formula>"Abierta con plan"</formula>
    </cfRule>
  </conditionalFormatting>
  <conditionalFormatting sqref="Y27:Y28">
    <cfRule type="cellIs" dxfId="1535" priority="848" stopIfTrue="1" operator="equal">
      <formula>"Cerrada"</formula>
    </cfRule>
  </conditionalFormatting>
  <conditionalFormatting sqref="Y28 Y73:Y78 Y89:Y92 Y97:Y100">
    <cfRule type="cellIs" dxfId="1534" priority="858" stopIfTrue="1" operator="equal">
      <formula>"Abierta sin plan"</formula>
    </cfRule>
    <cfRule type="cellIs" dxfId="1533" priority="859" stopIfTrue="1" operator="equal">
      <formula>"Abierta con plan"</formula>
    </cfRule>
    <cfRule type="cellIs" dxfId="1532" priority="860" stopIfTrue="1" operator="equal">
      <formula>"Cerrada"</formula>
    </cfRule>
    <cfRule type="cellIs" dxfId="1531" priority="861" stopIfTrue="1" operator="equal">
      <formula>"Abierta sin plan"</formula>
    </cfRule>
  </conditionalFormatting>
  <conditionalFormatting sqref="Y29">
    <cfRule type="cellIs" dxfId="1530" priority="747" stopIfTrue="1" operator="equal">
      <formula>"Abierta con plan"</formula>
    </cfRule>
    <cfRule type="cellIs" dxfId="1529" priority="748" stopIfTrue="1" operator="equal">
      <formula>"Abierta sin plan"</formula>
    </cfRule>
    <cfRule type="cellIs" dxfId="1528" priority="749" stopIfTrue="1" operator="equal">
      <formula>"Abierta con plan"</formula>
    </cfRule>
    <cfRule type="cellIs" dxfId="1527" priority="750" stopIfTrue="1" operator="equal">
      <formula>"Cerrada"</formula>
    </cfRule>
    <cfRule type="cellIs" dxfId="1526" priority="751" stopIfTrue="1" operator="equal">
      <formula>"Abierta sin plan"</formula>
    </cfRule>
  </conditionalFormatting>
  <conditionalFormatting sqref="Y29:Y32">
    <cfRule type="cellIs" dxfId="1525" priority="746" stopIfTrue="1" operator="equal">
      <formula>"Cerrada"</formula>
    </cfRule>
  </conditionalFormatting>
  <conditionalFormatting sqref="Y30">
    <cfRule type="cellIs" dxfId="1524" priority="739" stopIfTrue="1" operator="equal">
      <formula>"Cerrada"</formula>
    </cfRule>
    <cfRule type="cellIs" dxfId="1523" priority="740" stopIfTrue="1" operator="equal">
      <formula>"Abierta con plan"</formula>
    </cfRule>
    <cfRule type="cellIs" dxfId="1522" priority="741" stopIfTrue="1" operator="equal">
      <formula>"Abierta sin plan"</formula>
    </cfRule>
    <cfRule type="cellIs" dxfId="1521" priority="742" stopIfTrue="1" operator="equal">
      <formula>"Abierta con plan"</formula>
    </cfRule>
    <cfRule type="cellIs" dxfId="1520" priority="743" stopIfTrue="1" operator="equal">
      <formula>"Cerrada"</formula>
    </cfRule>
    <cfRule type="cellIs" dxfId="1519" priority="744" stopIfTrue="1" operator="equal">
      <formula>"Abierta sin plan"</formula>
    </cfRule>
    <cfRule type="cellIs" dxfId="1518" priority="745" stopIfTrue="1" operator="equal">
      <formula>"Abierta con plan"</formula>
    </cfRule>
  </conditionalFormatting>
  <conditionalFormatting sqref="Y31:Y32 Y34">
    <cfRule type="cellIs" dxfId="1517" priority="810" stopIfTrue="1" operator="equal">
      <formula>"Abierta con plan"</formula>
    </cfRule>
    <cfRule type="cellIs" dxfId="1516" priority="811" stopIfTrue="1" operator="equal">
      <formula>"Abierta sin plan"</formula>
    </cfRule>
    <cfRule type="cellIs" dxfId="1515" priority="812" stopIfTrue="1" operator="equal">
      <formula>"Abierta con plan"</formula>
    </cfRule>
    <cfRule type="cellIs" dxfId="1514" priority="813" stopIfTrue="1" operator="equal">
      <formula>"Cerrada"</formula>
    </cfRule>
    <cfRule type="cellIs" dxfId="1513" priority="814" stopIfTrue="1" operator="equal">
      <formula>"Abierta sin plan"</formula>
    </cfRule>
    <cfRule type="cellIs" dxfId="1512" priority="815" stopIfTrue="1" operator="equal">
      <formula>"Abierta con plan"</formula>
    </cfRule>
    <cfRule type="cellIs" dxfId="1511" priority="816" stopIfTrue="1" operator="equal">
      <formula>"Cerrada"</formula>
    </cfRule>
  </conditionalFormatting>
  <conditionalFormatting sqref="Y33">
    <cfRule type="cellIs" dxfId="1510" priority="733" stopIfTrue="1" operator="equal">
      <formula>"Cerrada"</formula>
    </cfRule>
    <cfRule type="cellIs" dxfId="1509" priority="734" stopIfTrue="1" operator="equal">
      <formula>"Abierta con plan"</formula>
    </cfRule>
    <cfRule type="cellIs" dxfId="1508" priority="735" stopIfTrue="1" operator="equal">
      <formula>"Abierta sin plan"</formula>
    </cfRule>
    <cfRule type="cellIs" dxfId="1507" priority="736" stopIfTrue="1" operator="equal">
      <formula>"Abierta con plan"</formula>
    </cfRule>
    <cfRule type="cellIs" dxfId="1506" priority="738" stopIfTrue="1" operator="equal">
      <formula>"Abierta sin plan"</formula>
    </cfRule>
  </conditionalFormatting>
  <conditionalFormatting sqref="Y33:Y34">
    <cfRule type="cellIs" dxfId="1505" priority="737" stopIfTrue="1" operator="equal">
      <formula>"Cerrada"</formula>
    </cfRule>
  </conditionalFormatting>
  <conditionalFormatting sqref="Y36 Y28 Y73:Y78 Y89:Y92 Y97:Y100 Y150:Y151 Y4:Y6 Y8:Y11 Y17:Y20 Y155 Y80:Y84 Y71 Y42 Y136:Y137 Y319:Y348 Y260:Y317 Y254:Y258 Y196:Y250 Y122:Y128 Y103:Y119 Y64:Y69 Y51:Y52">
    <cfRule type="cellIs" dxfId="1504" priority="863" stopIfTrue="1" operator="equal">
      <formula>"Abierta con plan"</formula>
    </cfRule>
  </conditionalFormatting>
  <conditionalFormatting sqref="Y36">
    <cfRule type="cellIs" dxfId="1503" priority="862" stopIfTrue="1" operator="equal">
      <formula>"Abierta sin plan"</formula>
    </cfRule>
  </conditionalFormatting>
  <conditionalFormatting sqref="Y38:Y41">
    <cfRule type="cellIs" dxfId="1502" priority="250" stopIfTrue="1" operator="equal">
      <formula>"Abierta sin plan"</formula>
    </cfRule>
    <cfRule type="cellIs" dxfId="1501" priority="251" stopIfTrue="1" operator="equal">
      <formula>"Abierta con plan"</formula>
    </cfRule>
    <cfRule type="cellIs" dxfId="1500" priority="252" stopIfTrue="1" operator="equal">
      <formula>"Cerrada"</formula>
    </cfRule>
  </conditionalFormatting>
  <conditionalFormatting sqref="Y41">
    <cfRule type="cellIs" dxfId="1499" priority="245" stopIfTrue="1" operator="equal">
      <formula>"Cerrada"</formula>
    </cfRule>
    <cfRule type="cellIs" dxfId="1498" priority="246" stopIfTrue="1" operator="equal">
      <formula>"Abierta con plan"</formula>
    </cfRule>
    <cfRule type="cellIs" dxfId="1497" priority="247" stopIfTrue="1" operator="equal">
      <formula>"Abierta sin plan"</formula>
    </cfRule>
    <cfRule type="cellIs" dxfId="1496" priority="248" stopIfTrue="1" operator="equal">
      <formula>"Abierta con plan"</formula>
    </cfRule>
    <cfRule type="cellIs" dxfId="1495" priority="249" stopIfTrue="1" operator="equal">
      <formula>"Cerrada"</formula>
    </cfRule>
  </conditionalFormatting>
  <conditionalFormatting sqref="Y42:Y43">
    <cfRule type="cellIs" dxfId="1494" priority="578" stopIfTrue="1" operator="equal">
      <formula>"Abierta sin plan"</formula>
    </cfRule>
  </conditionalFormatting>
  <conditionalFormatting sqref="Y43">
    <cfRule type="cellIs" dxfId="1493" priority="573" stopIfTrue="1" operator="equal">
      <formula>"Cerrada"</formula>
    </cfRule>
    <cfRule type="cellIs" dxfId="1492" priority="574" stopIfTrue="1" operator="equal">
      <formula>"Abierta con plan"</formula>
    </cfRule>
    <cfRule type="cellIs" dxfId="1491" priority="575" stopIfTrue="1" operator="equal">
      <formula>"Abierta sin plan"</formula>
    </cfRule>
    <cfRule type="cellIs" dxfId="1490" priority="576" stopIfTrue="1" operator="equal">
      <formula>"Abierta con plan"</formula>
    </cfRule>
  </conditionalFormatting>
  <conditionalFormatting sqref="Y43:Y44">
    <cfRule type="cellIs" dxfId="1489" priority="577" stopIfTrue="1" operator="equal">
      <formula>"Cerrada"</formula>
    </cfRule>
  </conditionalFormatting>
  <conditionalFormatting sqref="Y44">
    <cfRule type="cellIs" dxfId="1488" priority="726" stopIfTrue="1" operator="equal">
      <formula>"Abierta con plan"</formula>
    </cfRule>
    <cfRule type="cellIs" dxfId="1487" priority="727" stopIfTrue="1" operator="equal">
      <formula>"Abierta sin plan"</formula>
    </cfRule>
    <cfRule type="cellIs" dxfId="1486" priority="728" stopIfTrue="1" operator="equal">
      <formula>"Abierta con plan"</formula>
    </cfRule>
    <cfRule type="cellIs" dxfId="1485" priority="729" stopIfTrue="1" operator="equal">
      <formula>"Cerrada"</formula>
    </cfRule>
    <cfRule type="cellIs" dxfId="1484" priority="730" stopIfTrue="1" operator="equal">
      <formula>"Abierta sin plan"</formula>
    </cfRule>
    <cfRule type="cellIs" dxfId="1483" priority="731" stopIfTrue="1" operator="equal">
      <formula>"Abierta con plan"</formula>
    </cfRule>
  </conditionalFormatting>
  <conditionalFormatting sqref="Y44:Y46">
    <cfRule type="cellIs" dxfId="1482" priority="732" stopIfTrue="1" operator="equal">
      <formula>"Cerrada"</formula>
    </cfRule>
  </conditionalFormatting>
  <conditionalFormatting sqref="Y46">
    <cfRule type="cellIs" dxfId="1481" priority="239" stopIfTrue="1" operator="equal">
      <formula>"Cerrada"</formula>
    </cfRule>
    <cfRule type="cellIs" dxfId="1480" priority="240" stopIfTrue="1" operator="equal">
      <formula>"Abierta con plan"</formula>
    </cfRule>
    <cfRule type="cellIs" dxfId="1479" priority="241" stopIfTrue="1" operator="equal">
      <formula>"Abierta sin plan"</formula>
    </cfRule>
    <cfRule type="cellIs" dxfId="1478" priority="242" stopIfTrue="1" operator="equal">
      <formula>"Abierta con plan"</formula>
    </cfRule>
    <cfRule type="cellIs" dxfId="1477" priority="244" stopIfTrue="1" operator="equal">
      <formula>"Abierta sin plan"</formula>
    </cfRule>
  </conditionalFormatting>
  <conditionalFormatting sqref="Y46:Y47">
    <cfRule type="cellIs" dxfId="1476" priority="243" stopIfTrue="1" operator="equal">
      <formula>"Cerrada"</formula>
    </cfRule>
  </conditionalFormatting>
  <conditionalFormatting sqref="Y47">
    <cfRule type="cellIs" dxfId="1475" priority="656" stopIfTrue="1" operator="equal">
      <formula>"Abierta con plan"</formula>
    </cfRule>
    <cfRule type="cellIs" dxfId="1474" priority="657" stopIfTrue="1" operator="equal">
      <formula>"Abierta sin plan"</formula>
    </cfRule>
    <cfRule type="cellIs" dxfId="1473" priority="658" stopIfTrue="1" operator="equal">
      <formula>"Abierta con plan"</formula>
    </cfRule>
    <cfRule type="cellIs" dxfId="1472" priority="660" stopIfTrue="1" operator="equal">
      <formula>"Abierta sin plan"</formula>
    </cfRule>
  </conditionalFormatting>
  <conditionalFormatting sqref="Y47:Y49">
    <cfRule type="cellIs" dxfId="1471" priority="659" stopIfTrue="1" operator="equal">
      <formula>"Cerrada"</formula>
    </cfRule>
  </conditionalFormatting>
  <conditionalFormatting sqref="Y50">
    <cfRule type="cellIs" dxfId="1470" priority="625" stopIfTrue="1" operator="equal">
      <formula>"Abierta sin plan"</formula>
    </cfRule>
    <cfRule type="cellIs" dxfId="1469" priority="626" stopIfTrue="1" operator="equal">
      <formula>"Abierta con plan"</formula>
    </cfRule>
    <cfRule type="cellIs" dxfId="1468" priority="627" stopIfTrue="1" operator="equal">
      <formula>"Cerrada"</formula>
    </cfRule>
    <cfRule type="cellIs" dxfId="1467" priority="628" stopIfTrue="1" operator="equal">
      <formula>"Abierta con plan"</formula>
    </cfRule>
    <cfRule type="cellIs" dxfId="1466" priority="629" stopIfTrue="1" operator="equal">
      <formula>"Abierta sin plan"</formula>
    </cfRule>
    <cfRule type="cellIs" dxfId="1465" priority="630" stopIfTrue="1" operator="equal">
      <formula>"Abierta con plan"</formula>
    </cfRule>
    <cfRule type="cellIs" dxfId="1464" priority="631" stopIfTrue="1" operator="equal">
      <formula>"Cerrada"</formula>
    </cfRule>
    <cfRule type="cellIs" dxfId="1463" priority="632" stopIfTrue="1" operator="equal">
      <formula>"Abierta sin plan"</formula>
    </cfRule>
  </conditionalFormatting>
  <conditionalFormatting sqref="Y52">
    <cfRule type="cellIs" dxfId="1462" priority="68" stopIfTrue="1" operator="equal">
      <formula>"Abierta sin plan"</formula>
    </cfRule>
    <cfRule type="cellIs" dxfId="1461" priority="69" stopIfTrue="1" operator="equal">
      <formula>"Abierta con plan"</formula>
    </cfRule>
    <cfRule type="cellIs" dxfId="1460" priority="70" stopIfTrue="1" operator="equal">
      <formula>"Cerrada"</formula>
    </cfRule>
    <cfRule type="cellIs" dxfId="1459" priority="71" stopIfTrue="1" operator="equal">
      <formula>"Abierta con plan"</formula>
    </cfRule>
    <cfRule type="cellIs" dxfId="1458" priority="72" stopIfTrue="1" operator="equal">
      <formula>"Abierta sin plan"</formula>
    </cfRule>
    <cfRule type="cellIs" dxfId="1457" priority="73" stopIfTrue="1" operator="equal">
      <formula>"Abierta con plan"</formula>
    </cfRule>
    <cfRule type="cellIs" dxfId="1456" priority="74" stopIfTrue="1" operator="equal">
      <formula>"Cerrada"</formula>
    </cfRule>
    <cfRule type="cellIs" dxfId="1455" priority="75" stopIfTrue="1" operator="equal">
      <formula>"Abierta sin plan"</formula>
    </cfRule>
  </conditionalFormatting>
  <conditionalFormatting sqref="Y53 Y158:Y163">
    <cfRule type="cellIs" dxfId="1454" priority="618" stopIfTrue="1" operator="equal">
      <formula>"Abierta con plan"</formula>
    </cfRule>
    <cfRule type="cellIs" dxfId="1453" priority="619" stopIfTrue="1" operator="equal">
      <formula>"Cerrada"</formula>
    </cfRule>
    <cfRule type="cellIs" dxfId="1452" priority="620" stopIfTrue="1" operator="equal">
      <formula>"Abierta con plan"</formula>
    </cfRule>
    <cfRule type="cellIs" dxfId="1451" priority="621" stopIfTrue="1" operator="equal">
      <formula>"Abierta sin plan"</formula>
    </cfRule>
    <cfRule type="cellIs" dxfId="1450" priority="622" stopIfTrue="1" operator="equal">
      <formula>"Abierta con plan"</formula>
    </cfRule>
    <cfRule type="cellIs" dxfId="1449" priority="623" stopIfTrue="1" operator="equal">
      <formula>"Cerrada"</formula>
    </cfRule>
  </conditionalFormatting>
  <conditionalFormatting sqref="Y53:Y54">
    <cfRule type="cellIs" dxfId="1448" priority="555" stopIfTrue="1" operator="equal">
      <formula>"Abierta sin plan"</formula>
    </cfRule>
  </conditionalFormatting>
  <conditionalFormatting sqref="Y54">
    <cfRule type="cellIs" dxfId="1447" priority="551" stopIfTrue="1" operator="equal">
      <formula>"Abierta con plan"</formula>
    </cfRule>
    <cfRule type="cellIs" dxfId="1446" priority="552" stopIfTrue="1" operator="equal">
      <formula>"Abierta sin plan"</formula>
    </cfRule>
    <cfRule type="cellIs" dxfId="1445" priority="553" stopIfTrue="1" operator="equal">
      <formula>"Abierta con plan"</formula>
    </cfRule>
    <cfRule type="cellIs" dxfId="1444" priority="554" stopIfTrue="1" operator="equal">
      <formula>"Cerrada"</formula>
    </cfRule>
  </conditionalFormatting>
  <conditionalFormatting sqref="Y54:Y56">
    <cfRule type="cellIs" dxfId="1443" priority="100" stopIfTrue="1" operator="equal">
      <formula>"Cerrada"</formula>
    </cfRule>
  </conditionalFormatting>
  <conditionalFormatting sqref="Y55:Y56">
    <cfRule type="cellIs" dxfId="1442" priority="93" stopIfTrue="1" operator="equal">
      <formula>"Cerrada"</formula>
    </cfRule>
    <cfRule type="cellIs" dxfId="1441" priority="94" stopIfTrue="1" operator="equal">
      <formula>"Abierta con plan"</formula>
    </cfRule>
    <cfRule type="cellIs" dxfId="1440" priority="95" stopIfTrue="1" operator="equal">
      <formula>"Abierta sin plan"</formula>
    </cfRule>
    <cfRule type="cellIs" dxfId="1439" priority="96" stopIfTrue="1" operator="equal">
      <formula>"Abierta con plan"</formula>
    </cfRule>
    <cfRule type="cellIs" dxfId="1438" priority="97" stopIfTrue="1" operator="equal">
      <formula>"Cerrada"</formula>
    </cfRule>
    <cfRule type="cellIs" dxfId="1437" priority="98" stopIfTrue="1" operator="equal">
      <formula>"Abierta sin plan"</formula>
    </cfRule>
    <cfRule type="cellIs" dxfId="1436" priority="99" stopIfTrue="1" operator="equal">
      <formula>"Abierta con plan"</formula>
    </cfRule>
  </conditionalFormatting>
  <conditionalFormatting sqref="Y55:Y57">
    <cfRule type="cellIs" dxfId="1435" priority="723" stopIfTrue="1" operator="equal">
      <formula>"Abierta sin plan"</formula>
    </cfRule>
    <cfRule type="cellIs" dxfId="1434" priority="724" stopIfTrue="1" operator="equal">
      <formula>"Abierta con plan"</formula>
    </cfRule>
    <cfRule type="cellIs" dxfId="1433" priority="725" stopIfTrue="1" operator="equal">
      <formula>"Cerrada"</formula>
    </cfRule>
  </conditionalFormatting>
  <conditionalFormatting sqref="Y57">
    <cfRule type="cellIs" dxfId="1432" priority="719" stopIfTrue="1" operator="equal">
      <formula>"Abierta con plan"</formula>
    </cfRule>
    <cfRule type="cellIs" dxfId="1431" priority="720" stopIfTrue="1" operator="equal">
      <formula>"Abierta sin plan"</formula>
    </cfRule>
    <cfRule type="cellIs" dxfId="1430" priority="721" stopIfTrue="1" operator="equal">
      <formula>"Abierta con plan"</formula>
    </cfRule>
    <cfRule type="cellIs" dxfId="1429" priority="722" stopIfTrue="1" operator="equal">
      <formula>"Cerrada"</formula>
    </cfRule>
  </conditionalFormatting>
  <conditionalFormatting sqref="Y57:Y58">
    <cfRule type="cellIs" dxfId="1428" priority="717" stopIfTrue="1" operator="equal">
      <formula>"Cerrada"</formula>
    </cfRule>
  </conditionalFormatting>
  <conditionalFormatting sqref="Y58">
    <cfRule type="cellIs" dxfId="1427" priority="714" stopIfTrue="1" operator="equal">
      <formula>"Abierta con plan"</formula>
    </cfRule>
    <cfRule type="cellIs" dxfId="1426" priority="715" stopIfTrue="1" operator="equal">
      <formula>"Abierta sin plan"</formula>
    </cfRule>
    <cfRule type="cellIs" dxfId="1425" priority="716" stopIfTrue="1" operator="equal">
      <formula>"Abierta con plan"</formula>
    </cfRule>
    <cfRule type="cellIs" dxfId="1424" priority="718" stopIfTrue="1" operator="equal">
      <formula>"Abierta sin plan"</formula>
    </cfRule>
  </conditionalFormatting>
  <conditionalFormatting sqref="Y58:Y59">
    <cfRule type="cellIs" dxfId="1423" priority="571" stopIfTrue="1" operator="equal">
      <formula>"Cerrada"</formula>
    </cfRule>
  </conditionalFormatting>
  <conditionalFormatting sqref="Y59">
    <cfRule type="cellIs" dxfId="1422" priority="568" stopIfTrue="1" operator="equal">
      <formula>"Abierta con plan"</formula>
    </cfRule>
    <cfRule type="cellIs" dxfId="1421" priority="569" stopIfTrue="1" operator="equal">
      <formula>"Abierta sin plan"</formula>
    </cfRule>
    <cfRule type="cellIs" dxfId="1420" priority="570" stopIfTrue="1" operator="equal">
      <formula>"Abierta con plan"</formula>
    </cfRule>
  </conditionalFormatting>
  <conditionalFormatting sqref="Y59:Y60">
    <cfRule type="cellIs" dxfId="1419" priority="238" stopIfTrue="1" operator="equal">
      <formula>"Cerrada"</formula>
    </cfRule>
    <cfRule type="cellIs" dxfId="1418" priority="572" stopIfTrue="1" operator="equal">
      <formula>"Abierta sin plan"</formula>
    </cfRule>
  </conditionalFormatting>
  <conditionalFormatting sqref="Y60">
    <cfRule type="cellIs" dxfId="1417" priority="231" stopIfTrue="1" operator="equal">
      <formula>"Cerrada"</formula>
    </cfRule>
    <cfRule type="cellIs" dxfId="1416" priority="232" stopIfTrue="1" operator="equal">
      <formula>"Abierta con plan"</formula>
    </cfRule>
    <cfRule type="cellIs" dxfId="1415" priority="233" stopIfTrue="1" operator="equal">
      <formula>"Abierta sin plan"</formula>
    </cfRule>
    <cfRule type="cellIs" dxfId="1414" priority="234" stopIfTrue="1" operator="equal">
      <formula>"Abierta con plan"</formula>
    </cfRule>
    <cfRule type="cellIs" dxfId="1413" priority="235" stopIfTrue="1" operator="equal">
      <formula>"Cerrada"</formula>
    </cfRule>
    <cfRule type="cellIs" dxfId="1412" priority="236" stopIfTrue="1" operator="equal">
      <formula>"Abierta sin plan"</formula>
    </cfRule>
    <cfRule type="cellIs" dxfId="1411" priority="237" stopIfTrue="1" operator="equal">
      <formula>"Abierta con plan"</formula>
    </cfRule>
    <cfRule type="cellIs" dxfId="1410" priority="707" stopIfTrue="1" operator="equal">
      <formula>"Abierta con plan"</formula>
    </cfRule>
    <cfRule type="cellIs" dxfId="1409" priority="708" stopIfTrue="1" operator="equal">
      <formula>"Cerrada"</formula>
    </cfRule>
    <cfRule type="cellIs" dxfId="1408" priority="709" stopIfTrue="1" operator="equal">
      <formula>"Abierta con plan"</formula>
    </cfRule>
    <cfRule type="cellIs" dxfId="1407" priority="710" stopIfTrue="1" operator="equal">
      <formula>"Abierta sin plan"</formula>
    </cfRule>
    <cfRule type="cellIs" dxfId="1406" priority="711" stopIfTrue="1" operator="equal">
      <formula>"Abierta con plan"</formula>
    </cfRule>
    <cfRule type="cellIs" dxfId="1405" priority="713" stopIfTrue="1" operator="equal">
      <formula>"Abierta sin plan"</formula>
    </cfRule>
  </conditionalFormatting>
  <conditionalFormatting sqref="Y60:Y62">
    <cfRule type="cellIs" dxfId="1404" priority="712" stopIfTrue="1" operator="equal">
      <formula>"Cerrada"</formula>
    </cfRule>
  </conditionalFormatting>
  <conditionalFormatting sqref="Y63">
    <cfRule type="cellIs" dxfId="1403" priority="700" stopIfTrue="1" operator="equal">
      <formula>"Abierta con plan"</formula>
    </cfRule>
    <cfRule type="cellIs" dxfId="1402" priority="701" stopIfTrue="1" operator="equal">
      <formula>"Abierta sin plan"</formula>
    </cfRule>
    <cfRule type="cellIs" dxfId="1401" priority="702" stopIfTrue="1" operator="equal">
      <formula>"Abierta con plan"</formula>
    </cfRule>
    <cfRule type="cellIs" dxfId="1400" priority="703" stopIfTrue="1" operator="equal">
      <formula>"Cerrada"</formula>
    </cfRule>
    <cfRule type="cellIs" dxfId="1399" priority="704" stopIfTrue="1" operator="equal">
      <formula>"Abierta sin plan"</formula>
    </cfRule>
  </conditionalFormatting>
  <conditionalFormatting sqref="Y63:Y64">
    <cfRule type="cellIs" dxfId="1398" priority="229" stopIfTrue="1" operator="equal">
      <formula>"Cerrada"</formula>
    </cfRule>
  </conditionalFormatting>
  <conditionalFormatting sqref="Y64">
    <cfRule type="cellIs" dxfId="1397" priority="215" stopIfTrue="1" operator="equal">
      <formula>"Cerrada"</formula>
    </cfRule>
    <cfRule type="cellIs" dxfId="1396" priority="216" stopIfTrue="1" operator="equal">
      <formula>"Abierta con plan"</formula>
    </cfRule>
    <cfRule type="cellIs" dxfId="1395" priority="217" stopIfTrue="1" operator="equal">
      <formula>"Abierta sin plan"</formula>
    </cfRule>
    <cfRule type="cellIs" dxfId="1394" priority="218" stopIfTrue="1" operator="equal">
      <formula>"Abierta con plan"</formula>
    </cfRule>
    <cfRule type="cellIs" dxfId="1393" priority="219" stopIfTrue="1" operator="equal">
      <formula>"Cerrada"</formula>
    </cfRule>
    <cfRule type="cellIs" dxfId="1392" priority="220" stopIfTrue="1" operator="equal">
      <formula>"Abierta sin plan"</formula>
    </cfRule>
    <cfRule type="cellIs" dxfId="1391" priority="221" stopIfTrue="1" operator="equal">
      <formula>"Abierta con plan"</formula>
    </cfRule>
    <cfRule type="cellIs" dxfId="1390" priority="222" stopIfTrue="1" operator="equal">
      <formula>"Cerrada"</formula>
    </cfRule>
    <cfRule type="cellIs" dxfId="1389" priority="223" stopIfTrue="1" operator="equal">
      <formula>"Abierta sin plan"</formula>
    </cfRule>
    <cfRule type="cellIs" dxfId="1388" priority="224" stopIfTrue="1" operator="equal">
      <formula>"Abierta con plan"</formula>
    </cfRule>
    <cfRule type="cellIs" dxfId="1387" priority="225" stopIfTrue="1" operator="equal">
      <formula>"Cerrada"</formula>
    </cfRule>
    <cfRule type="cellIs" dxfId="1386" priority="226" stopIfTrue="1" operator="equal">
      <formula>"Abierta con plan"</formula>
    </cfRule>
    <cfRule type="cellIs" dxfId="1385" priority="227" stopIfTrue="1" operator="equal">
      <formula>"Abierta sin plan"</formula>
    </cfRule>
    <cfRule type="cellIs" dxfId="1384" priority="228" stopIfTrue="1" operator="equal">
      <formula>"Abierta con plan"</formula>
    </cfRule>
    <cfRule type="cellIs" dxfId="1383" priority="230" stopIfTrue="1" operator="equal">
      <formula>"Abierta sin plan"</formula>
    </cfRule>
  </conditionalFormatting>
  <conditionalFormatting sqref="Y69">
    <cfRule type="cellIs" dxfId="1382" priority="143" stopIfTrue="1" operator="equal">
      <formula>"Abierta sin plan"</formula>
    </cfRule>
    <cfRule type="cellIs" dxfId="1381" priority="144" stopIfTrue="1" operator="equal">
      <formula>"Abierta con plan"</formula>
    </cfRule>
    <cfRule type="cellIs" dxfId="1380" priority="145" stopIfTrue="1" operator="equal">
      <formula>"Cerrada"</formula>
    </cfRule>
    <cfRule type="cellIs" dxfId="1379" priority="146" stopIfTrue="1" operator="equal">
      <formula>"Abierta con plan"</formula>
    </cfRule>
    <cfRule type="cellIs" dxfId="1378" priority="147" stopIfTrue="1" operator="equal">
      <formula>"Abierta sin plan"</formula>
    </cfRule>
    <cfRule type="cellIs" dxfId="1377" priority="148" stopIfTrue="1" operator="equal">
      <formula>"Abierta con plan"</formula>
    </cfRule>
    <cfRule type="cellIs" dxfId="1376" priority="149" stopIfTrue="1" operator="equal">
      <formula>"Cerrada"</formula>
    </cfRule>
  </conditionalFormatting>
  <conditionalFormatting sqref="Y69:Y70">
    <cfRule type="cellIs" dxfId="1375" priority="150" stopIfTrue="1" operator="equal">
      <formula>"Abierta sin plan"</formula>
    </cfRule>
  </conditionalFormatting>
  <conditionalFormatting sqref="Y70">
    <cfRule type="cellIs" dxfId="1374" priority="580" stopIfTrue="1" operator="equal">
      <formula>"Abierta con plan"</formula>
    </cfRule>
    <cfRule type="cellIs" dxfId="1373" priority="581" stopIfTrue="1" operator="equal">
      <formula>"Cerrada"</formula>
    </cfRule>
    <cfRule type="cellIs" dxfId="1372" priority="582" stopIfTrue="1" operator="equal">
      <formula>"Abierta con plan"</formula>
    </cfRule>
    <cfRule type="cellIs" dxfId="1371" priority="583" stopIfTrue="1" operator="equal">
      <formula>"Abierta sin plan"</formula>
    </cfRule>
    <cfRule type="cellIs" dxfId="1370" priority="584" stopIfTrue="1" operator="equal">
      <formula>"Abierta con plan"</formula>
    </cfRule>
    <cfRule type="cellIs" dxfId="1369" priority="585" stopIfTrue="1" operator="equal">
      <formula>"Cerrada"</formula>
    </cfRule>
  </conditionalFormatting>
  <conditionalFormatting sqref="Y73:Y78 Y28 Y97:Y100 Y89:Y92">
    <cfRule type="cellIs" dxfId="1368" priority="857" stopIfTrue="1" operator="equal">
      <formula>"Abierta con plan"</formula>
    </cfRule>
  </conditionalFormatting>
  <conditionalFormatting sqref="Y73:Y78">
    <cfRule type="cellIs" dxfId="1367" priority="856" stopIfTrue="1" operator="equal">
      <formula>"Cerrada"</formula>
    </cfRule>
  </conditionalFormatting>
  <conditionalFormatting sqref="Y80:Y86">
    <cfRule type="cellIs" dxfId="1366" priority="594" stopIfTrue="1" operator="equal">
      <formula>"Abierta sin plan"</formula>
    </cfRule>
  </conditionalFormatting>
  <conditionalFormatting sqref="Y85">
    <cfRule type="cellIs" dxfId="1365" priority="587" stopIfTrue="1" operator="equal">
      <formula>"Abierta sin plan"</formula>
    </cfRule>
    <cfRule type="cellIs" dxfId="1364" priority="588" stopIfTrue="1" operator="equal">
      <formula>"Abierta con plan"</formula>
    </cfRule>
    <cfRule type="cellIs" dxfId="1363" priority="589" stopIfTrue="1" operator="equal">
      <formula>"Cerrada"</formula>
    </cfRule>
    <cfRule type="cellIs" dxfId="1362" priority="590" stopIfTrue="1" operator="equal">
      <formula>"Abierta con plan"</formula>
    </cfRule>
    <cfRule type="cellIs" dxfId="1361" priority="591" stopIfTrue="1" operator="equal">
      <formula>"Abierta sin plan"</formula>
    </cfRule>
    <cfRule type="cellIs" dxfId="1360" priority="592" stopIfTrue="1" operator="equal">
      <formula>"Abierta con plan"</formula>
    </cfRule>
    <cfRule type="cellIs" dxfId="1359" priority="593" stopIfTrue="1" operator="equal">
      <formula>"Cerrada"</formula>
    </cfRule>
  </conditionalFormatting>
  <conditionalFormatting sqref="Y86">
    <cfRule type="cellIs" dxfId="1358" priority="609" stopIfTrue="1" operator="equal">
      <formula>"Abierta con plan"</formula>
    </cfRule>
    <cfRule type="cellIs" dxfId="1357" priority="610" stopIfTrue="1" operator="equal">
      <formula>"Cerrada"</formula>
    </cfRule>
    <cfRule type="cellIs" dxfId="1356" priority="611" stopIfTrue="1" operator="equal">
      <formula>"Abierta con plan"</formula>
    </cfRule>
    <cfRule type="cellIs" dxfId="1355" priority="612" stopIfTrue="1" operator="equal">
      <formula>"Abierta sin plan"</formula>
    </cfRule>
    <cfRule type="cellIs" dxfId="1354" priority="613" stopIfTrue="1" operator="equal">
      <formula>"Abierta con plan"</formula>
    </cfRule>
    <cfRule type="cellIs" dxfId="1353" priority="614" stopIfTrue="1" operator="equal">
      <formula>"Cerrada"</formula>
    </cfRule>
    <cfRule type="cellIs" dxfId="1352" priority="615" stopIfTrue="1" operator="equal">
      <formula>"Abierta sin plan"</formula>
    </cfRule>
  </conditionalFormatting>
  <conditionalFormatting sqref="Y87">
    <cfRule type="cellIs" dxfId="1351" priority="368" stopIfTrue="1" operator="equal">
      <formula>"Cerrada"</formula>
    </cfRule>
    <cfRule type="cellIs" dxfId="1350" priority="369" stopIfTrue="1" operator="equal">
      <formula>"Abierta con plan"</formula>
    </cfRule>
    <cfRule type="cellIs" dxfId="1349" priority="370" stopIfTrue="1" operator="equal">
      <formula>"Abierta sin plan"</formula>
    </cfRule>
    <cfRule type="cellIs" dxfId="1348" priority="371" stopIfTrue="1" operator="equal">
      <formula>"Abierta con plan"</formula>
    </cfRule>
    <cfRule type="cellIs" dxfId="1347" priority="372" stopIfTrue="1" operator="equal">
      <formula>"Cerrada"</formula>
    </cfRule>
  </conditionalFormatting>
  <conditionalFormatting sqref="Y87:Y88">
    <cfRule type="cellIs" dxfId="1346" priority="373" stopIfTrue="1" operator="equal">
      <formula>"Abierta sin plan"</formula>
    </cfRule>
    <cfRule type="cellIs" dxfId="1345" priority="374" stopIfTrue="1" operator="equal">
      <formula>"Abierta con plan"</formula>
    </cfRule>
    <cfRule type="cellIs" dxfId="1344" priority="375" stopIfTrue="1" operator="equal">
      <formula>"Cerrada"</formula>
    </cfRule>
  </conditionalFormatting>
  <conditionalFormatting sqref="Y88">
    <cfRule type="cellIs" dxfId="1343" priority="595" stopIfTrue="1" operator="equal">
      <formula>"Abierta con plan"</formula>
    </cfRule>
    <cfRule type="cellIs" dxfId="1342" priority="596" stopIfTrue="1" operator="equal">
      <formula>"Abierta sin plan"</formula>
    </cfRule>
    <cfRule type="cellIs" dxfId="1341" priority="597" stopIfTrue="1" operator="equal">
      <formula>"Abierta con plan"</formula>
    </cfRule>
    <cfRule type="cellIs" dxfId="1340" priority="599" stopIfTrue="1" operator="equal">
      <formula>"Abierta sin plan"</formula>
    </cfRule>
  </conditionalFormatting>
  <conditionalFormatting sqref="Y88:Y92">
    <cfRule type="cellIs" dxfId="1339" priority="598" stopIfTrue="1" operator="equal">
      <formula>"Cerrada"</formula>
    </cfRule>
  </conditionalFormatting>
  <conditionalFormatting sqref="Y93">
    <cfRule type="cellIs" dxfId="1338" priority="558" stopIfTrue="1" operator="equal">
      <formula>"Cerrada"</formula>
    </cfRule>
    <cfRule type="cellIs" dxfId="1337" priority="559" stopIfTrue="1" operator="equal">
      <formula>"Abierta con plan"</formula>
    </cfRule>
    <cfRule type="cellIs" dxfId="1336" priority="560" stopIfTrue="1" operator="equal">
      <formula>"Abierta sin plan"</formula>
    </cfRule>
    <cfRule type="cellIs" dxfId="1335" priority="561" stopIfTrue="1" operator="equal">
      <formula>"Abierta con plan"</formula>
    </cfRule>
    <cfRule type="cellIs" dxfId="1334" priority="562" stopIfTrue="1" operator="equal">
      <formula>"Cerrada"</formula>
    </cfRule>
    <cfRule type="cellIs" dxfId="1333" priority="563" stopIfTrue="1" operator="equal">
      <formula>"Abierta sin plan"</formula>
    </cfRule>
  </conditionalFormatting>
  <conditionalFormatting sqref="Y94">
    <cfRule type="cellIs" dxfId="1332" priority="695" stopIfTrue="1" operator="equal">
      <formula>"Abierta con plan"</formula>
    </cfRule>
    <cfRule type="cellIs" dxfId="1331" priority="696" stopIfTrue="1" operator="equal">
      <formula>"Abierta sin plan"</formula>
    </cfRule>
    <cfRule type="cellIs" dxfId="1330" priority="697" stopIfTrue="1" operator="equal">
      <formula>"Abierta con plan"</formula>
    </cfRule>
    <cfRule type="cellIs" dxfId="1329" priority="698" stopIfTrue="1" operator="equal">
      <formula>"Cerrada"</formula>
    </cfRule>
    <cfRule type="cellIs" dxfId="1328" priority="699" stopIfTrue="1" operator="equal">
      <formula>"Abierta sin plan"</formula>
    </cfRule>
  </conditionalFormatting>
  <conditionalFormatting sqref="Y94:Y95">
    <cfRule type="cellIs" dxfId="1327" priority="693" stopIfTrue="1" operator="equal">
      <formula>"Cerrada"</formula>
    </cfRule>
  </conditionalFormatting>
  <conditionalFormatting sqref="Y95">
    <cfRule type="cellIs" dxfId="1326" priority="690" stopIfTrue="1" operator="equal">
      <formula>"Abierta con plan"</formula>
    </cfRule>
    <cfRule type="cellIs" dxfId="1325" priority="691" stopIfTrue="1" operator="equal">
      <formula>"Abierta sin plan"</formula>
    </cfRule>
    <cfRule type="cellIs" dxfId="1324" priority="692" stopIfTrue="1" operator="equal">
      <formula>"Abierta con plan"</formula>
    </cfRule>
    <cfRule type="cellIs" dxfId="1323" priority="694" stopIfTrue="1" operator="equal">
      <formula>"Abierta sin plan"</formula>
    </cfRule>
  </conditionalFormatting>
  <conditionalFormatting sqref="Y95:Y100">
    <cfRule type="cellIs" dxfId="1322" priority="688" stopIfTrue="1" operator="equal">
      <formula>"Cerrada"</formula>
    </cfRule>
  </conditionalFormatting>
  <conditionalFormatting sqref="Y96">
    <cfRule type="cellIs" dxfId="1321" priority="684" stopIfTrue="1" operator="equal">
      <formula>"Cerrada"</formula>
    </cfRule>
    <cfRule type="cellIs" dxfId="1320" priority="685" stopIfTrue="1" operator="equal">
      <formula>"Abierta con plan"</formula>
    </cfRule>
    <cfRule type="cellIs" dxfId="1319" priority="686" stopIfTrue="1" operator="equal">
      <formula>"Abierta sin plan"</formula>
    </cfRule>
    <cfRule type="cellIs" dxfId="1318" priority="687" stopIfTrue="1" operator="equal">
      <formula>"Abierta con plan"</formula>
    </cfRule>
    <cfRule type="cellIs" dxfId="1317" priority="689" stopIfTrue="1" operator="equal">
      <formula>"Abierta sin plan"</formula>
    </cfRule>
  </conditionalFormatting>
  <conditionalFormatting sqref="Y101">
    <cfRule type="cellIs" dxfId="1316" priority="546" stopIfTrue="1" operator="equal">
      <formula>"Abierta con plan"</formula>
    </cfRule>
    <cfRule type="cellIs" dxfId="1315" priority="547" stopIfTrue="1" operator="equal">
      <formula>"Abierta sin plan"</formula>
    </cfRule>
    <cfRule type="cellIs" dxfId="1314" priority="548" stopIfTrue="1" operator="equal">
      <formula>"Abierta con plan"</formula>
    </cfRule>
    <cfRule type="cellIs" dxfId="1313" priority="549" stopIfTrue="1" operator="equal">
      <formula>"Cerrada"</formula>
    </cfRule>
    <cfRule type="cellIs" dxfId="1312" priority="550" stopIfTrue="1" operator="equal">
      <formula>"Abierta sin plan"</formula>
    </cfRule>
  </conditionalFormatting>
  <conditionalFormatting sqref="Y101:Y102">
    <cfRule type="cellIs" dxfId="1311" priority="544" stopIfTrue="1" operator="equal">
      <formula>"Cerrada"</formula>
    </cfRule>
  </conditionalFormatting>
  <conditionalFormatting sqref="Y102">
    <cfRule type="cellIs" dxfId="1310" priority="540" stopIfTrue="1" operator="equal">
      <formula>"Cerrada"</formula>
    </cfRule>
    <cfRule type="cellIs" dxfId="1309" priority="541" stopIfTrue="1" operator="equal">
      <formula>"Abierta con plan"</formula>
    </cfRule>
    <cfRule type="cellIs" dxfId="1308" priority="542" stopIfTrue="1" operator="equal">
      <formula>"Abierta sin plan"</formula>
    </cfRule>
    <cfRule type="cellIs" dxfId="1307" priority="543" stopIfTrue="1" operator="equal">
      <formula>"Abierta con plan"</formula>
    </cfRule>
  </conditionalFormatting>
  <conditionalFormatting sqref="Y102:Y105">
    <cfRule type="cellIs" dxfId="1306" priority="545" stopIfTrue="1" operator="equal">
      <formula>"Abierta sin plan"</formula>
    </cfRule>
  </conditionalFormatting>
  <conditionalFormatting sqref="Y103:Y105">
    <cfRule type="cellIs" dxfId="1305" priority="635" stopIfTrue="1" operator="equal">
      <formula>"Abierta con plan"</formula>
    </cfRule>
  </conditionalFormatting>
  <conditionalFormatting sqref="Y104">
    <cfRule type="cellIs" dxfId="1304" priority="636" stopIfTrue="1" operator="equal">
      <formula>"Cerrada"</formula>
    </cfRule>
  </conditionalFormatting>
  <conditionalFormatting sqref="Y109:Y112">
    <cfRule type="cellIs" dxfId="1303" priority="396" stopIfTrue="1" operator="equal">
      <formula>"Abierta sin plan"</formula>
    </cfRule>
    <cfRule type="cellIs" dxfId="1302" priority="397" stopIfTrue="1" operator="equal">
      <formula>"Abierta con plan"</formula>
    </cfRule>
    <cfRule type="cellIs" dxfId="1301" priority="398" stopIfTrue="1" operator="equal">
      <formula>"Cerrada"</formula>
    </cfRule>
  </conditionalFormatting>
  <conditionalFormatting sqref="Y116:Y120">
    <cfRule type="cellIs" dxfId="1300" priority="655" stopIfTrue="1" operator="equal">
      <formula>"Abierta sin plan"</formula>
    </cfRule>
  </conditionalFormatting>
  <conditionalFormatting sqref="Y119">
    <cfRule type="cellIs" dxfId="1299" priority="76" stopIfTrue="1" operator="equal">
      <formula>"Abierta sin plan"</formula>
    </cfRule>
    <cfRule type="cellIs" dxfId="1298" priority="77" stopIfTrue="1" operator="equal">
      <formula>"Abierta con plan"</formula>
    </cfRule>
    <cfRule type="cellIs" dxfId="1297" priority="78" stopIfTrue="1" operator="equal">
      <formula>"Cerrada"</formula>
    </cfRule>
    <cfRule type="cellIs" dxfId="1296" priority="79" stopIfTrue="1" operator="equal">
      <formula>"Abierta con plan"</formula>
    </cfRule>
    <cfRule type="cellIs" dxfId="1295" priority="80" stopIfTrue="1" operator="equal">
      <formula>"Abierta sin plan"</formula>
    </cfRule>
    <cfRule type="cellIs" dxfId="1294" priority="81" stopIfTrue="1" operator="equal">
      <formula>"Abierta con plan"</formula>
    </cfRule>
    <cfRule type="cellIs" dxfId="1293" priority="82" stopIfTrue="1" operator="equal">
      <formula>"Cerrada"</formula>
    </cfRule>
  </conditionalFormatting>
  <conditionalFormatting sqref="Y119:Y120">
    <cfRule type="cellIs" dxfId="1292" priority="83" stopIfTrue="1" operator="equal">
      <formula>"Abierta sin plan"</formula>
    </cfRule>
  </conditionalFormatting>
  <conditionalFormatting sqref="Y120">
    <cfRule type="cellIs" dxfId="1291" priority="649" stopIfTrue="1" operator="equal">
      <formula>"Abierta con plan"</formula>
    </cfRule>
    <cfRule type="cellIs" dxfId="1290" priority="650" stopIfTrue="1" operator="equal">
      <formula>"Cerrada"</formula>
    </cfRule>
    <cfRule type="cellIs" dxfId="1289" priority="651" stopIfTrue="1" operator="equal">
      <formula>"Abierta con plan"</formula>
    </cfRule>
    <cfRule type="cellIs" dxfId="1288" priority="652" stopIfTrue="1" operator="equal">
      <formula>"Abierta sin plan"</formula>
    </cfRule>
    <cfRule type="cellIs" dxfId="1287" priority="653" stopIfTrue="1" operator="equal">
      <formula>"Abierta con plan"</formula>
    </cfRule>
  </conditionalFormatting>
  <conditionalFormatting sqref="Y120:Y121">
    <cfRule type="cellIs" dxfId="1286" priority="654" stopIfTrue="1" operator="equal">
      <formula>"Cerrada"</formula>
    </cfRule>
  </conditionalFormatting>
  <conditionalFormatting sqref="Y121">
    <cfRule type="cellIs" dxfId="1285" priority="805" stopIfTrue="1" operator="equal">
      <formula>"Abierta con plan"</formula>
    </cfRule>
    <cfRule type="cellIs" dxfId="1284" priority="806" stopIfTrue="1" operator="equal">
      <formula>"Abierta sin plan"</formula>
    </cfRule>
    <cfRule type="cellIs" dxfId="1283" priority="807" stopIfTrue="1" operator="equal">
      <formula>"Abierta con plan"</formula>
    </cfRule>
    <cfRule type="cellIs" dxfId="1282" priority="808" stopIfTrue="1" operator="equal">
      <formula>"Cerrada"</formula>
    </cfRule>
    <cfRule type="cellIs" dxfId="1281" priority="809" stopIfTrue="1" operator="equal">
      <formula>"Abierta sin plan"</formula>
    </cfRule>
  </conditionalFormatting>
  <conditionalFormatting sqref="Y127:Y129">
    <cfRule type="cellIs" dxfId="1280" priority="646" stopIfTrue="1" operator="equal">
      <formula>"Abierta sin plan"</formula>
    </cfRule>
  </conditionalFormatting>
  <conditionalFormatting sqref="Y129">
    <cfRule type="cellIs" dxfId="1279" priority="641" stopIfTrue="1" operator="equal">
      <formula>"Cerrada"</formula>
    </cfRule>
    <cfRule type="cellIs" dxfId="1278" priority="642" stopIfTrue="1" operator="equal">
      <formula>"Abierta con plan"</formula>
    </cfRule>
    <cfRule type="cellIs" dxfId="1277" priority="643" stopIfTrue="1" operator="equal">
      <formula>"Abierta sin plan"</formula>
    </cfRule>
    <cfRule type="cellIs" dxfId="1276" priority="644" stopIfTrue="1" operator="equal">
      <formula>"Abierta con plan"</formula>
    </cfRule>
  </conditionalFormatting>
  <conditionalFormatting sqref="Y129:Y134">
    <cfRule type="cellIs" dxfId="1275" priority="645" stopIfTrue="1" operator="equal">
      <formula>"Cerrada"</formula>
    </cfRule>
  </conditionalFormatting>
  <conditionalFormatting sqref="Y132">
    <cfRule type="cellIs" dxfId="1274" priority="169" stopIfTrue="1" operator="equal">
      <formula>"Abierta sin plan"</formula>
    </cfRule>
    <cfRule type="cellIs" dxfId="1273" priority="170" stopIfTrue="1" operator="equal">
      <formula>"Abierta con plan"</formula>
    </cfRule>
    <cfRule type="cellIs" dxfId="1272" priority="171" stopIfTrue="1" operator="equal">
      <formula>"Cerrada"</formula>
    </cfRule>
    <cfRule type="cellIs" dxfId="1271" priority="318" stopIfTrue="1" operator="equal">
      <formula>"Abierta sin plan"</formula>
    </cfRule>
    <cfRule type="cellIs" dxfId="1270" priority="319" stopIfTrue="1" operator="equal">
      <formula>"Abierta con plan"</formula>
    </cfRule>
    <cfRule type="cellIs" dxfId="1269" priority="320" stopIfTrue="1" operator="equal">
      <formula>"Cerrada"</formula>
    </cfRule>
    <cfRule type="cellIs" dxfId="1268" priority="323" stopIfTrue="1" operator="equal">
      <formula>"Cerrada"</formula>
    </cfRule>
  </conditionalFormatting>
  <conditionalFormatting sqref="Y132:Y133">
    <cfRule type="cellIs" dxfId="1267" priority="321" stopIfTrue="1" operator="equal">
      <formula>"Abierta sin plan"</formula>
    </cfRule>
    <cfRule type="cellIs" dxfId="1266" priority="322" stopIfTrue="1" operator="equal">
      <formula>"Abierta con plan"</formula>
    </cfRule>
  </conditionalFormatting>
  <conditionalFormatting sqref="Y135">
    <cfRule type="cellIs" dxfId="1265" priority="376" stopIfTrue="1" operator="equal">
      <formula>"Cerrada"</formula>
    </cfRule>
    <cfRule type="cellIs" dxfId="1264" priority="377" stopIfTrue="1" operator="equal">
      <formula>"Abierta con plan"</formula>
    </cfRule>
    <cfRule type="cellIs" dxfId="1263" priority="378" stopIfTrue="1" operator="equal">
      <formula>"Abierta sin plan"</formula>
    </cfRule>
    <cfRule type="cellIs" dxfId="1262" priority="379" stopIfTrue="1" operator="equal">
      <formula>"Abierta con plan"</formula>
    </cfRule>
    <cfRule type="cellIs" dxfId="1261" priority="380" stopIfTrue="1" operator="equal">
      <formula>"Cerrada"</formula>
    </cfRule>
  </conditionalFormatting>
  <conditionalFormatting sqref="Y135:Y137">
    <cfRule type="cellIs" dxfId="1260" priority="381" stopIfTrue="1" operator="equal">
      <formula>"Abierta sin plan"</formula>
    </cfRule>
  </conditionalFormatting>
  <conditionalFormatting sqref="Y139">
    <cfRule type="cellIs" dxfId="1259" priority="800" stopIfTrue="1" operator="equal">
      <formula>"Abierta con plan"</formula>
    </cfRule>
    <cfRule type="cellIs" dxfId="1258" priority="801" stopIfTrue="1" operator="equal">
      <formula>"Abierta sin plan"</formula>
    </cfRule>
    <cfRule type="cellIs" dxfId="1257" priority="802" stopIfTrue="1" operator="equal">
      <formula>"Abierta con plan"</formula>
    </cfRule>
    <cfRule type="cellIs" dxfId="1256" priority="803" stopIfTrue="1" operator="equal">
      <formula>"Cerrada"</formula>
    </cfRule>
    <cfRule type="cellIs" dxfId="1255" priority="804" stopIfTrue="1" operator="equal">
      <formula>"Abierta sin plan"</formula>
    </cfRule>
  </conditionalFormatting>
  <conditionalFormatting sqref="Y139:Y140">
    <cfRule type="cellIs" dxfId="1254" priority="798" stopIfTrue="1" operator="equal">
      <formula>"Cerrada"</formula>
    </cfRule>
  </conditionalFormatting>
  <conditionalFormatting sqref="Y140">
    <cfRule type="cellIs" dxfId="1253" priority="795" stopIfTrue="1" operator="equal">
      <formula>"Abierta con plan"</formula>
    </cfRule>
    <cfRule type="cellIs" dxfId="1252" priority="796" stopIfTrue="1" operator="equal">
      <formula>"Abierta sin plan"</formula>
    </cfRule>
    <cfRule type="cellIs" dxfId="1251" priority="797" stopIfTrue="1" operator="equal">
      <formula>"Abierta con plan"</formula>
    </cfRule>
    <cfRule type="cellIs" dxfId="1250" priority="799" stopIfTrue="1" operator="equal">
      <formula>"Abierta sin plan"</formula>
    </cfRule>
  </conditionalFormatting>
  <conditionalFormatting sqref="Y140:Y141">
    <cfRule type="cellIs" dxfId="1249" priority="793" stopIfTrue="1" operator="equal">
      <formula>"Cerrada"</formula>
    </cfRule>
  </conditionalFormatting>
  <conditionalFormatting sqref="Y141">
    <cfRule type="cellIs" dxfId="1248" priority="790" stopIfTrue="1" operator="equal">
      <formula>"Abierta con plan"</formula>
    </cfRule>
    <cfRule type="cellIs" dxfId="1247" priority="791" stopIfTrue="1" operator="equal">
      <formula>"Abierta sin plan"</formula>
    </cfRule>
    <cfRule type="cellIs" dxfId="1246" priority="792" stopIfTrue="1" operator="equal">
      <formula>"Abierta con plan"</formula>
    </cfRule>
    <cfRule type="cellIs" dxfId="1245" priority="794" stopIfTrue="1" operator="equal">
      <formula>"Abierta sin plan"</formula>
    </cfRule>
  </conditionalFormatting>
  <conditionalFormatting sqref="Y141:Y142">
    <cfRule type="cellIs" dxfId="1244" priority="788" stopIfTrue="1" operator="equal">
      <formula>"Cerrada"</formula>
    </cfRule>
  </conditionalFormatting>
  <conditionalFormatting sqref="Y142">
    <cfRule type="cellIs" dxfId="1243" priority="785" stopIfTrue="1" operator="equal">
      <formula>"Abierta con plan"</formula>
    </cfRule>
    <cfRule type="cellIs" dxfId="1242" priority="786" stopIfTrue="1" operator="equal">
      <formula>"Abierta sin plan"</formula>
    </cfRule>
    <cfRule type="cellIs" dxfId="1241" priority="787" stopIfTrue="1" operator="equal">
      <formula>"Abierta con plan"</formula>
    </cfRule>
    <cfRule type="cellIs" dxfId="1240" priority="789" stopIfTrue="1" operator="equal">
      <formula>"Abierta sin plan"</formula>
    </cfRule>
  </conditionalFormatting>
  <conditionalFormatting sqref="Y142:Y143">
    <cfRule type="cellIs" dxfId="1239" priority="783" stopIfTrue="1" operator="equal">
      <formula>"Cerrada"</formula>
    </cfRule>
  </conditionalFormatting>
  <conditionalFormatting sqref="Y143">
    <cfRule type="cellIs" dxfId="1238" priority="780" stopIfTrue="1" operator="equal">
      <formula>"Abierta con plan"</formula>
    </cfRule>
    <cfRule type="cellIs" dxfId="1237" priority="781" stopIfTrue="1" operator="equal">
      <formula>"Abierta sin plan"</formula>
    </cfRule>
    <cfRule type="cellIs" dxfId="1236" priority="782" stopIfTrue="1" operator="equal">
      <formula>"Abierta con plan"</formula>
    </cfRule>
    <cfRule type="cellIs" dxfId="1235" priority="784" stopIfTrue="1" operator="equal">
      <formula>"Abierta sin plan"</formula>
    </cfRule>
  </conditionalFormatting>
  <conditionalFormatting sqref="Y143:Y144">
    <cfRule type="cellIs" dxfId="1234" priority="778" stopIfTrue="1" operator="equal">
      <formula>"Cerrada"</formula>
    </cfRule>
  </conditionalFormatting>
  <conditionalFormatting sqref="Y144">
    <cfRule type="cellIs" dxfId="1233" priority="775" stopIfTrue="1" operator="equal">
      <formula>"Abierta con plan"</formula>
    </cfRule>
    <cfRule type="cellIs" dxfId="1232" priority="776" stopIfTrue="1" operator="equal">
      <formula>"Abierta sin plan"</formula>
    </cfRule>
    <cfRule type="cellIs" dxfId="1231" priority="777" stopIfTrue="1" operator="equal">
      <formula>"Abierta con plan"</formula>
    </cfRule>
    <cfRule type="cellIs" dxfId="1230" priority="779" stopIfTrue="1" operator="equal">
      <formula>"Abierta sin plan"</formula>
    </cfRule>
  </conditionalFormatting>
  <conditionalFormatting sqref="Y144:Y145">
    <cfRule type="cellIs" dxfId="1229" priority="773" stopIfTrue="1" operator="equal">
      <formula>"Cerrada"</formula>
    </cfRule>
  </conditionalFormatting>
  <conditionalFormatting sqref="Y145">
    <cfRule type="cellIs" dxfId="1228" priority="770" stopIfTrue="1" operator="equal">
      <formula>"Abierta con plan"</formula>
    </cfRule>
    <cfRule type="cellIs" dxfId="1227" priority="771" stopIfTrue="1" operator="equal">
      <formula>"Abierta sin plan"</formula>
    </cfRule>
    <cfRule type="cellIs" dxfId="1226" priority="772" stopIfTrue="1" operator="equal">
      <formula>"Abierta con plan"</formula>
    </cfRule>
    <cfRule type="cellIs" dxfId="1225" priority="774" stopIfTrue="1" operator="equal">
      <formula>"Abierta sin plan"</formula>
    </cfRule>
  </conditionalFormatting>
  <conditionalFormatting sqref="Y145:Y146">
    <cfRule type="cellIs" dxfId="1224" priority="768" stopIfTrue="1" operator="equal">
      <formula>"Cerrada"</formula>
    </cfRule>
  </conditionalFormatting>
  <conditionalFormatting sqref="Y146">
    <cfRule type="cellIs" dxfId="1223" priority="765" stopIfTrue="1" operator="equal">
      <formula>"Abierta con plan"</formula>
    </cfRule>
    <cfRule type="cellIs" dxfId="1222" priority="766" stopIfTrue="1" operator="equal">
      <formula>"Abierta sin plan"</formula>
    </cfRule>
    <cfRule type="cellIs" dxfId="1221" priority="767" stopIfTrue="1" operator="equal">
      <formula>"Abierta con plan"</formula>
    </cfRule>
    <cfRule type="cellIs" dxfId="1220" priority="769" stopIfTrue="1" operator="equal">
      <formula>"Abierta sin plan"</formula>
    </cfRule>
  </conditionalFormatting>
  <conditionalFormatting sqref="Y146:Y147">
    <cfRule type="cellIs" dxfId="1219" priority="763" stopIfTrue="1" operator="equal">
      <formula>"Cerrada"</formula>
    </cfRule>
  </conditionalFormatting>
  <conditionalFormatting sqref="Y147">
    <cfRule type="cellIs" dxfId="1218" priority="760" stopIfTrue="1" operator="equal">
      <formula>"Abierta con plan"</formula>
    </cfRule>
    <cfRule type="cellIs" dxfId="1217" priority="761" stopIfTrue="1" operator="equal">
      <formula>"Abierta sin plan"</formula>
    </cfRule>
    <cfRule type="cellIs" dxfId="1216" priority="762" stopIfTrue="1" operator="equal">
      <formula>"Abierta con plan"</formula>
    </cfRule>
    <cfRule type="cellIs" dxfId="1215" priority="764" stopIfTrue="1" operator="equal">
      <formula>"Abierta sin plan"</formula>
    </cfRule>
  </conditionalFormatting>
  <conditionalFormatting sqref="Y147:Y148">
    <cfRule type="cellIs" dxfId="1214" priority="758" stopIfTrue="1" operator="equal">
      <formula>"Cerrada"</formula>
    </cfRule>
  </conditionalFormatting>
  <conditionalFormatting sqref="Y148">
    <cfRule type="cellIs" dxfId="1213" priority="752" stopIfTrue="1" operator="equal">
      <formula>"Abierta sin plan"</formula>
    </cfRule>
    <cfRule type="cellIs" dxfId="1212" priority="753" stopIfTrue="1" operator="equal">
      <formula>"Abierta con plan"</formula>
    </cfRule>
    <cfRule type="cellIs" dxfId="1211" priority="754" stopIfTrue="1" operator="equal">
      <formula>"Cerrada"</formula>
    </cfRule>
    <cfRule type="cellIs" dxfId="1210" priority="755" stopIfTrue="1" operator="equal">
      <formula>"Abierta con plan"</formula>
    </cfRule>
    <cfRule type="cellIs" dxfId="1209" priority="756" stopIfTrue="1" operator="equal">
      <formula>"Abierta sin plan"</formula>
    </cfRule>
    <cfRule type="cellIs" dxfId="1208" priority="757" stopIfTrue="1" operator="equal">
      <formula>"Abierta con plan"</formula>
    </cfRule>
    <cfRule type="cellIs" dxfId="1207" priority="759" stopIfTrue="1" operator="equal">
      <formula>"Abierta sin plan"</formula>
    </cfRule>
  </conditionalFormatting>
  <conditionalFormatting sqref="Y150:Y152">
    <cfRule type="cellIs" dxfId="1206" priority="855" stopIfTrue="1" operator="equal">
      <formula>"Abierta sin plan"</formula>
    </cfRule>
  </conditionalFormatting>
  <conditionalFormatting sqref="Y152">
    <cfRule type="cellIs" dxfId="1205" priority="849" stopIfTrue="1" operator="equal">
      <formula>"Abierta con plan"</formula>
    </cfRule>
    <cfRule type="cellIs" dxfId="1204" priority="850" stopIfTrue="1" operator="equal">
      <formula>"Cerrada"</formula>
    </cfRule>
    <cfRule type="cellIs" dxfId="1203" priority="851" stopIfTrue="1" operator="equal">
      <formula>"Abierta con plan"</formula>
    </cfRule>
    <cfRule type="cellIs" dxfId="1202" priority="852" stopIfTrue="1" operator="equal">
      <formula>"Abierta sin plan"</formula>
    </cfRule>
    <cfRule type="cellIs" dxfId="1201" priority="853" stopIfTrue="1" operator="equal">
      <formula>"Abierta con plan"</formula>
    </cfRule>
    <cfRule type="cellIs" dxfId="1200" priority="854" stopIfTrue="1" operator="equal">
      <formula>"Cerrada"</formula>
    </cfRule>
  </conditionalFormatting>
  <conditionalFormatting sqref="Y152:Y153">
    <cfRule type="cellIs" dxfId="1199" priority="606" stopIfTrue="1" operator="equal">
      <formula>"Abierta sin plan"</formula>
    </cfRule>
  </conditionalFormatting>
  <conditionalFormatting sqref="Y153">
    <cfRule type="cellIs" dxfId="1198" priority="600" stopIfTrue="1" operator="equal">
      <formula>"Abierta con plan"</formula>
    </cfRule>
    <cfRule type="cellIs" dxfId="1197" priority="601" stopIfTrue="1" operator="equal">
      <formula>"Cerrada"</formula>
    </cfRule>
    <cfRule type="cellIs" dxfId="1196" priority="602" stopIfTrue="1" operator="equal">
      <formula>"Abierta con plan"</formula>
    </cfRule>
    <cfRule type="cellIs" dxfId="1195" priority="603" stopIfTrue="1" operator="equal">
      <formula>"Abierta sin plan"</formula>
    </cfRule>
    <cfRule type="cellIs" dxfId="1194" priority="604" stopIfTrue="1" operator="equal">
      <formula>"Abierta con plan"</formula>
    </cfRule>
    <cfRule type="cellIs" dxfId="1193" priority="605" stopIfTrue="1" operator="equal">
      <formula>"Cerrada"</formula>
    </cfRule>
  </conditionalFormatting>
  <conditionalFormatting sqref="Y153:Y154">
    <cfRule type="cellIs" dxfId="1192" priority="539" stopIfTrue="1" operator="equal">
      <formula>"Abierta sin plan"</formula>
    </cfRule>
  </conditionalFormatting>
  <conditionalFormatting sqref="Y154">
    <cfRule type="cellIs" dxfId="1191" priority="535" stopIfTrue="1" operator="equal">
      <formula>"Abierta con plan"</formula>
    </cfRule>
    <cfRule type="cellIs" dxfId="1190" priority="536" stopIfTrue="1" operator="equal">
      <formula>"Abierta sin plan"</formula>
    </cfRule>
    <cfRule type="cellIs" dxfId="1189" priority="537" stopIfTrue="1" operator="equal">
      <formula>"Abierta con plan"</formula>
    </cfRule>
    <cfRule type="cellIs" dxfId="1188" priority="538" stopIfTrue="1" operator="equal">
      <formula>"Cerrada"</formula>
    </cfRule>
  </conditionalFormatting>
  <conditionalFormatting sqref="Y154:Y155">
    <cfRule type="cellIs" dxfId="1187" priority="203" stopIfTrue="1" operator="equal">
      <formula>"Cerrada"</formula>
    </cfRule>
  </conditionalFormatting>
  <conditionalFormatting sqref="Y155">
    <cfRule type="cellIs" dxfId="1186" priority="197" stopIfTrue="1" operator="equal">
      <formula>"Abierta sin plan"</formula>
    </cfRule>
    <cfRule type="cellIs" dxfId="1185" priority="198" stopIfTrue="1" operator="equal">
      <formula>"Abierta con plan"</formula>
    </cfRule>
    <cfRule type="cellIs" dxfId="1184" priority="199" stopIfTrue="1" operator="equal">
      <formula>"Cerrada"</formula>
    </cfRule>
    <cfRule type="cellIs" dxfId="1183" priority="200" stopIfTrue="1" operator="equal">
      <formula>"Abierta con plan"</formula>
    </cfRule>
    <cfRule type="cellIs" dxfId="1182" priority="201" stopIfTrue="1" operator="equal">
      <formula>"Abierta sin plan"</formula>
    </cfRule>
    <cfRule type="cellIs" dxfId="1181" priority="202" stopIfTrue="1" operator="equal">
      <formula>"Abierta con plan"</formula>
    </cfRule>
    <cfRule type="cellIs" dxfId="1180" priority="204" stopIfTrue="1" operator="equal">
      <formula>"Abierta sin plan"</formula>
    </cfRule>
  </conditionalFormatting>
  <conditionalFormatting sqref="Y155:Y156">
    <cfRule type="cellIs" dxfId="1179" priority="683" stopIfTrue="1" operator="equal">
      <formula>"Abierta sin plan"</formula>
    </cfRule>
  </conditionalFormatting>
  <conditionalFormatting sqref="Y156">
    <cfRule type="cellIs" dxfId="1178" priority="677" stopIfTrue="1" operator="equal">
      <formula>"Abierta con plan"</formula>
    </cfRule>
    <cfRule type="cellIs" dxfId="1177" priority="678" stopIfTrue="1" operator="equal">
      <formula>"Cerrada"</formula>
    </cfRule>
    <cfRule type="cellIs" dxfId="1176" priority="679" stopIfTrue="1" operator="equal">
      <formula>"Abierta con plan"</formula>
    </cfRule>
    <cfRule type="cellIs" dxfId="1175" priority="680" stopIfTrue="1" operator="equal">
      <formula>"Abierta sin plan"</formula>
    </cfRule>
    <cfRule type="cellIs" dxfId="1174" priority="681" stopIfTrue="1" operator="equal">
      <formula>"Abierta con plan"</formula>
    </cfRule>
    <cfRule type="cellIs" dxfId="1173" priority="682" stopIfTrue="1" operator="equal">
      <formula>"Cerrada"</formula>
    </cfRule>
  </conditionalFormatting>
  <conditionalFormatting sqref="Y156:Y157">
    <cfRule type="cellIs" dxfId="1172" priority="676" stopIfTrue="1" operator="equal">
      <formula>"Abierta sin plan"</formula>
    </cfRule>
  </conditionalFormatting>
  <conditionalFormatting sqref="Y157">
    <cfRule type="cellIs" dxfId="1171" priority="670" stopIfTrue="1" operator="equal">
      <formula>"Abierta con plan"</formula>
    </cfRule>
    <cfRule type="cellIs" dxfId="1170" priority="671" stopIfTrue="1" operator="equal">
      <formula>"Cerrada"</formula>
    </cfRule>
    <cfRule type="cellIs" dxfId="1169" priority="672" stopIfTrue="1" operator="equal">
      <formula>"Abierta con plan"</formula>
    </cfRule>
    <cfRule type="cellIs" dxfId="1168" priority="673" stopIfTrue="1" operator="equal">
      <formula>"Abierta sin plan"</formula>
    </cfRule>
    <cfRule type="cellIs" dxfId="1167" priority="674" stopIfTrue="1" operator="equal">
      <formula>"Abierta con plan"</formula>
    </cfRule>
    <cfRule type="cellIs" dxfId="1166" priority="675" stopIfTrue="1" operator="equal">
      <formula>"Cerrada"</formula>
    </cfRule>
  </conditionalFormatting>
  <conditionalFormatting sqref="Y158">
    <cfRule type="cellIs" dxfId="1165" priority="332" stopIfTrue="1" operator="equal">
      <formula>"Abierta sin plan"</formula>
    </cfRule>
    <cfRule type="cellIs" dxfId="1164" priority="333" stopIfTrue="1" operator="equal">
      <formula>"Abierta con plan"</formula>
    </cfRule>
    <cfRule type="cellIs" dxfId="1163" priority="334" stopIfTrue="1" operator="equal">
      <formula>"Cerrada"</formula>
    </cfRule>
    <cfRule type="cellIs" dxfId="1162" priority="335" stopIfTrue="1" operator="equal">
      <formula>"Abierta con plan"</formula>
    </cfRule>
    <cfRule type="cellIs" dxfId="1161" priority="336" stopIfTrue="1" operator="equal">
      <formula>"Abierta sin plan"</formula>
    </cfRule>
    <cfRule type="cellIs" dxfId="1160" priority="337" stopIfTrue="1" operator="equal">
      <formula>"Abierta con plan"</formula>
    </cfRule>
    <cfRule type="cellIs" dxfId="1159" priority="338" stopIfTrue="1" operator="equal">
      <formula>"Cerrada"</formula>
    </cfRule>
    <cfRule type="cellIs" dxfId="1158" priority="339" stopIfTrue="1" operator="equal">
      <formula>"Abierta sin plan"</formula>
    </cfRule>
    <cfRule type="cellIs" dxfId="1157" priority="340" stopIfTrue="1" operator="equal">
      <formula>"Abierta con plan"</formula>
    </cfRule>
    <cfRule type="cellIs" dxfId="1156" priority="341" stopIfTrue="1" operator="equal">
      <formula>"Cerrada"</formula>
    </cfRule>
    <cfRule type="cellIs" dxfId="1155" priority="342" stopIfTrue="1" operator="equal">
      <formula>"Abierta con plan"</formula>
    </cfRule>
    <cfRule type="cellIs" dxfId="1154" priority="343" stopIfTrue="1" operator="equal">
      <formula>"Abierta sin plan"</formula>
    </cfRule>
    <cfRule type="cellIs" dxfId="1153" priority="344" stopIfTrue="1" operator="equal">
      <formula>"Abierta con plan"</formula>
    </cfRule>
    <cfRule type="cellIs" dxfId="1152" priority="345" stopIfTrue="1" operator="equal">
      <formula>"Cerrada"</formula>
    </cfRule>
    <cfRule type="cellIs" dxfId="1151" priority="346" stopIfTrue="1" operator="equal">
      <formula>"Abierta sin plan"</formula>
    </cfRule>
    <cfRule type="cellIs" dxfId="1150" priority="347" stopIfTrue="1" operator="equal">
      <formula>"Abierta con plan"</formula>
    </cfRule>
    <cfRule type="cellIs" dxfId="1149" priority="348" stopIfTrue="1" operator="equal">
      <formula>"Cerrada"</formula>
    </cfRule>
    <cfRule type="cellIs" dxfId="1148" priority="349" stopIfTrue="1" operator="equal">
      <formula>"Abierta con plan"</formula>
    </cfRule>
    <cfRule type="cellIs" dxfId="1147" priority="350" stopIfTrue="1" operator="equal">
      <formula>"Abierta sin plan"</formula>
    </cfRule>
    <cfRule type="cellIs" dxfId="1146" priority="351" stopIfTrue="1" operator="equal">
      <formula>"Abierta con plan"</formula>
    </cfRule>
    <cfRule type="cellIs" dxfId="1145" priority="352" stopIfTrue="1" operator="equal">
      <formula>"Cerrada"</formula>
    </cfRule>
    <cfRule type="cellIs" dxfId="1144" priority="353" stopIfTrue="1" operator="equal">
      <formula>"Abierta sin plan"</formula>
    </cfRule>
    <cfRule type="cellIs" dxfId="1143" priority="354" stopIfTrue="1" operator="equal">
      <formula>"Abierta con plan"</formula>
    </cfRule>
    <cfRule type="cellIs" dxfId="1142" priority="355" stopIfTrue="1" operator="equal">
      <formula>"Cerrada"</formula>
    </cfRule>
    <cfRule type="cellIs" dxfId="1141" priority="356" stopIfTrue="1" operator="equal">
      <formula>"Abierta con plan"</formula>
    </cfRule>
    <cfRule type="cellIs" dxfId="1140" priority="357" stopIfTrue="1" operator="equal">
      <formula>"Abierta sin plan"</formula>
    </cfRule>
    <cfRule type="cellIs" dxfId="1139" priority="358" stopIfTrue="1" operator="equal">
      <formula>"Abierta con plan"</formula>
    </cfRule>
    <cfRule type="cellIs" dxfId="1138" priority="359" stopIfTrue="1" operator="equal">
      <formula>"Cerrada"</formula>
    </cfRule>
    <cfRule type="cellIs" dxfId="1137" priority="360" stopIfTrue="1" operator="equal">
      <formula>"Abierta sin plan"</formula>
    </cfRule>
    <cfRule type="cellIs" dxfId="1136" priority="361" stopIfTrue="1" operator="equal">
      <formula>"Abierta con plan"</formula>
    </cfRule>
    <cfRule type="cellIs" dxfId="1135" priority="362" stopIfTrue="1" operator="equal">
      <formula>"Cerrada"</formula>
    </cfRule>
    <cfRule type="cellIs" dxfId="1134" priority="363" stopIfTrue="1" operator="equal">
      <formula>"Abierta con plan"</formula>
    </cfRule>
    <cfRule type="cellIs" dxfId="1133" priority="364" stopIfTrue="1" operator="equal">
      <formula>"Abierta sin plan"</formula>
    </cfRule>
    <cfRule type="cellIs" dxfId="1132" priority="365" stopIfTrue="1" operator="equal">
      <formula>"Abierta con plan"</formula>
    </cfRule>
    <cfRule type="cellIs" dxfId="1131" priority="366" stopIfTrue="1" operator="equal">
      <formula>"Cerrada"</formula>
    </cfRule>
    <cfRule type="cellIs" dxfId="1130" priority="367" stopIfTrue="1" operator="equal">
      <formula>"Abierta sin plan"</formula>
    </cfRule>
  </conditionalFormatting>
  <conditionalFormatting sqref="Y163">
    <cfRule type="cellIs" dxfId="1129" priority="101" stopIfTrue="1" operator="equal">
      <formula>"Abierta con plan"</formula>
    </cfRule>
    <cfRule type="cellIs" dxfId="1128" priority="102" stopIfTrue="1" operator="equal">
      <formula>"Cerrada"</formula>
    </cfRule>
    <cfRule type="cellIs" dxfId="1127" priority="103" stopIfTrue="1" operator="equal">
      <formula>"Abierta con plan"</formula>
    </cfRule>
    <cfRule type="cellIs" dxfId="1126" priority="104" stopIfTrue="1" operator="equal">
      <formula>"Abierta sin plan"</formula>
    </cfRule>
    <cfRule type="cellIs" dxfId="1125" priority="105" stopIfTrue="1" operator="equal">
      <formula>"Abierta con plan"</formula>
    </cfRule>
    <cfRule type="cellIs" dxfId="1124" priority="106" stopIfTrue="1" operator="equal">
      <formula>"Cerrada"</formula>
    </cfRule>
    <cfRule type="cellIs" dxfId="1123" priority="107" stopIfTrue="1" operator="equal">
      <formula>"Abierta sin plan"</formula>
    </cfRule>
  </conditionalFormatting>
  <conditionalFormatting sqref="Y164">
    <cfRule type="cellIs" dxfId="1122" priority="528" stopIfTrue="1" operator="equal">
      <formula>"Abierta con plan"</formula>
    </cfRule>
    <cfRule type="cellIs" dxfId="1121" priority="529" stopIfTrue="1" operator="equal">
      <formula>"Cerrada"</formula>
    </cfRule>
    <cfRule type="cellIs" dxfId="1120" priority="530" stopIfTrue="1" operator="equal">
      <formula>"Abierta con plan"</formula>
    </cfRule>
    <cfRule type="cellIs" dxfId="1119" priority="531" stopIfTrue="1" operator="equal">
      <formula>"Abierta sin plan"</formula>
    </cfRule>
    <cfRule type="cellIs" dxfId="1118" priority="532" stopIfTrue="1" operator="equal">
      <formula>"Abierta con plan"</formula>
    </cfRule>
    <cfRule type="cellIs" dxfId="1117" priority="533" stopIfTrue="1" operator="equal">
      <formula>"Cerrada"</formula>
    </cfRule>
  </conditionalFormatting>
  <conditionalFormatting sqref="Y164:Y165">
    <cfRule type="cellIs" dxfId="1116" priority="527" stopIfTrue="1" operator="equal">
      <formula>"Abierta sin plan"</formula>
    </cfRule>
  </conditionalFormatting>
  <conditionalFormatting sqref="Y165">
    <cfRule type="cellIs" dxfId="1115" priority="521" stopIfTrue="1" operator="equal">
      <formula>"Abierta con plan"</formula>
    </cfRule>
    <cfRule type="cellIs" dxfId="1114" priority="522" stopIfTrue="1" operator="equal">
      <formula>"Cerrada"</formula>
    </cfRule>
    <cfRule type="cellIs" dxfId="1113" priority="523" stopIfTrue="1" operator="equal">
      <formula>"Abierta con plan"</formula>
    </cfRule>
    <cfRule type="cellIs" dxfId="1112" priority="524" stopIfTrue="1" operator="equal">
      <formula>"Abierta sin plan"</formula>
    </cfRule>
    <cfRule type="cellIs" dxfId="1111" priority="525" stopIfTrue="1" operator="equal">
      <formula>"Abierta con plan"</formula>
    </cfRule>
    <cfRule type="cellIs" dxfId="1110" priority="526" stopIfTrue="1" operator="equal">
      <formula>"Cerrada"</formula>
    </cfRule>
  </conditionalFormatting>
  <conditionalFormatting sqref="Y165:Y166">
    <cfRule type="cellIs" dxfId="1109" priority="520" stopIfTrue="1" operator="equal">
      <formula>"Abierta sin plan"</formula>
    </cfRule>
  </conditionalFormatting>
  <conditionalFormatting sqref="Y165:Y168 Y170:Y174">
    <cfRule type="cellIs" dxfId="1108" priority="325" stopIfTrue="1" operator="equal">
      <formula>"Abierta con plan"</formula>
    </cfRule>
    <cfRule type="cellIs" dxfId="1107" priority="326" stopIfTrue="1" operator="equal">
      <formula>"Cerrada"</formula>
    </cfRule>
    <cfRule type="cellIs" dxfId="1106" priority="327" stopIfTrue="1" operator="equal">
      <formula>"Abierta con plan"</formula>
    </cfRule>
    <cfRule type="cellIs" dxfId="1105" priority="328" stopIfTrue="1" operator="equal">
      <formula>"Abierta sin plan"</formula>
    </cfRule>
    <cfRule type="cellIs" dxfId="1104" priority="329" stopIfTrue="1" operator="equal">
      <formula>"Abierta con plan"</formula>
    </cfRule>
    <cfRule type="cellIs" dxfId="1103" priority="330" stopIfTrue="1" operator="equal">
      <formula>"Cerrada"</formula>
    </cfRule>
    <cfRule type="cellIs" dxfId="1102" priority="331" stopIfTrue="1" operator="equal">
      <formula>"Abierta sin plan"</formula>
    </cfRule>
  </conditionalFormatting>
  <conditionalFormatting sqref="Y165:Y168">
    <cfRule type="cellIs" dxfId="1101" priority="324" stopIfTrue="1" operator="equal">
      <formula>"Abierta sin plan"</formula>
    </cfRule>
  </conditionalFormatting>
  <conditionalFormatting sqref="Y166">
    <cfRule type="cellIs" dxfId="1100" priority="514" stopIfTrue="1" operator="equal">
      <formula>"Abierta con plan"</formula>
    </cfRule>
    <cfRule type="cellIs" dxfId="1099" priority="515" stopIfTrue="1" operator="equal">
      <formula>"Cerrada"</formula>
    </cfRule>
    <cfRule type="cellIs" dxfId="1098" priority="516" stopIfTrue="1" operator="equal">
      <formula>"Abierta con plan"</formula>
    </cfRule>
    <cfRule type="cellIs" dxfId="1097" priority="517" stopIfTrue="1" operator="equal">
      <formula>"Abierta sin plan"</formula>
    </cfRule>
    <cfRule type="cellIs" dxfId="1096" priority="518" stopIfTrue="1" operator="equal">
      <formula>"Abierta con plan"</formula>
    </cfRule>
    <cfRule type="cellIs" dxfId="1095" priority="519" stopIfTrue="1" operator="equal">
      <formula>"Cerrada"</formula>
    </cfRule>
  </conditionalFormatting>
  <conditionalFormatting sqref="Y166:Y167">
    <cfRule type="cellIs" dxfId="1094" priority="506" stopIfTrue="1" operator="equal">
      <formula>"Abierta sin plan"</formula>
    </cfRule>
  </conditionalFormatting>
  <conditionalFormatting sqref="Y167">
    <cfRule type="cellIs" dxfId="1093" priority="500" stopIfTrue="1" operator="equal">
      <formula>"Abierta con plan"</formula>
    </cfRule>
    <cfRule type="cellIs" dxfId="1092" priority="501" stopIfTrue="1" operator="equal">
      <formula>"Cerrada"</formula>
    </cfRule>
    <cfRule type="cellIs" dxfId="1091" priority="502" stopIfTrue="1" operator="equal">
      <formula>"Abierta con plan"</formula>
    </cfRule>
    <cfRule type="cellIs" dxfId="1090" priority="503" stopIfTrue="1" operator="equal">
      <formula>"Abierta sin plan"</formula>
    </cfRule>
    <cfRule type="cellIs" dxfId="1089" priority="504" stopIfTrue="1" operator="equal">
      <formula>"Abierta con plan"</formula>
    </cfRule>
    <cfRule type="cellIs" dxfId="1088" priority="505" stopIfTrue="1" operator="equal">
      <formula>"Cerrada"</formula>
    </cfRule>
  </conditionalFormatting>
  <conditionalFormatting sqref="Y167:Y168">
    <cfRule type="cellIs" dxfId="1087" priority="499" stopIfTrue="1" operator="equal">
      <formula>"Abierta sin plan"</formula>
    </cfRule>
  </conditionalFormatting>
  <conditionalFormatting sqref="Y168">
    <cfRule type="cellIs" dxfId="1086" priority="493" stopIfTrue="1" operator="equal">
      <formula>"Abierta con plan"</formula>
    </cfRule>
    <cfRule type="cellIs" dxfId="1085" priority="494" stopIfTrue="1" operator="equal">
      <formula>"Cerrada"</formula>
    </cfRule>
    <cfRule type="cellIs" dxfId="1084" priority="495" stopIfTrue="1" operator="equal">
      <formula>"Abierta con plan"</formula>
    </cfRule>
    <cfRule type="cellIs" dxfId="1083" priority="496" stopIfTrue="1" operator="equal">
      <formula>"Abierta sin plan"</formula>
    </cfRule>
    <cfRule type="cellIs" dxfId="1082" priority="497" stopIfTrue="1" operator="equal">
      <formula>"Abierta con plan"</formula>
    </cfRule>
    <cfRule type="cellIs" dxfId="1081" priority="498" stopIfTrue="1" operator="equal">
      <formula>"Cerrada"</formula>
    </cfRule>
  </conditionalFormatting>
  <conditionalFormatting sqref="Y168:Y169">
    <cfRule type="cellIs" dxfId="1080" priority="442" stopIfTrue="1" operator="equal">
      <formula>"Abierta sin plan"</formula>
    </cfRule>
  </conditionalFormatting>
  <conditionalFormatting sqref="Y169">
    <cfRule type="cellIs" dxfId="1079" priority="436" stopIfTrue="1" operator="equal">
      <formula>"Abierta con plan"</formula>
    </cfRule>
    <cfRule type="cellIs" dxfId="1078" priority="437" stopIfTrue="1" operator="equal">
      <formula>"Cerrada"</formula>
    </cfRule>
    <cfRule type="cellIs" dxfId="1077" priority="438" stopIfTrue="1" operator="equal">
      <formula>"Abierta con plan"</formula>
    </cfRule>
    <cfRule type="cellIs" dxfId="1076" priority="439" stopIfTrue="1" operator="equal">
      <formula>"Abierta sin plan"</formula>
    </cfRule>
    <cfRule type="cellIs" dxfId="1075" priority="440" stopIfTrue="1" operator="equal">
      <formula>"Abierta con plan"</formula>
    </cfRule>
    <cfRule type="cellIs" dxfId="1074" priority="441" stopIfTrue="1" operator="equal">
      <formula>"Cerrada"</formula>
    </cfRule>
  </conditionalFormatting>
  <conditionalFormatting sqref="Y169:Y170">
    <cfRule type="cellIs" dxfId="1073" priority="435" stopIfTrue="1" operator="equal">
      <formula>"Abierta sin plan"</formula>
    </cfRule>
  </conditionalFormatting>
  <conditionalFormatting sqref="Y170">
    <cfRule type="cellIs" dxfId="1072" priority="429" stopIfTrue="1" operator="equal">
      <formula>"Abierta con plan"</formula>
    </cfRule>
    <cfRule type="cellIs" dxfId="1071" priority="430" stopIfTrue="1" operator="equal">
      <formula>"Cerrada"</formula>
    </cfRule>
    <cfRule type="cellIs" dxfId="1070" priority="431" stopIfTrue="1" operator="equal">
      <formula>"Abierta con plan"</formula>
    </cfRule>
    <cfRule type="cellIs" dxfId="1069" priority="432" stopIfTrue="1" operator="equal">
      <formula>"Abierta sin plan"</formula>
    </cfRule>
    <cfRule type="cellIs" dxfId="1068" priority="433" stopIfTrue="1" operator="equal">
      <formula>"Abierta con plan"</formula>
    </cfRule>
    <cfRule type="cellIs" dxfId="1067" priority="434" stopIfTrue="1" operator="equal">
      <formula>"Cerrada"</formula>
    </cfRule>
  </conditionalFormatting>
  <conditionalFormatting sqref="Y170:Y171">
    <cfRule type="cellIs" dxfId="1066" priority="428" stopIfTrue="1" operator="equal">
      <formula>"Abierta sin plan"</formula>
    </cfRule>
  </conditionalFormatting>
  <conditionalFormatting sqref="Y170:Y174">
    <cfRule type="cellIs" dxfId="1065" priority="317" stopIfTrue="1" operator="equal">
      <formula>"Abierta sin plan"</formula>
    </cfRule>
  </conditionalFormatting>
  <conditionalFormatting sqref="Y171">
    <cfRule type="cellIs" dxfId="1064" priority="422" stopIfTrue="1" operator="equal">
      <formula>"Abierta con plan"</formula>
    </cfRule>
    <cfRule type="cellIs" dxfId="1063" priority="423" stopIfTrue="1" operator="equal">
      <formula>"Cerrada"</formula>
    </cfRule>
    <cfRule type="cellIs" dxfId="1062" priority="424" stopIfTrue="1" operator="equal">
      <formula>"Abierta con plan"</formula>
    </cfRule>
    <cfRule type="cellIs" dxfId="1061" priority="425" stopIfTrue="1" operator="equal">
      <formula>"Abierta sin plan"</formula>
    </cfRule>
    <cfRule type="cellIs" dxfId="1060" priority="426" stopIfTrue="1" operator="equal">
      <formula>"Abierta con plan"</formula>
    </cfRule>
    <cfRule type="cellIs" dxfId="1059" priority="427" stopIfTrue="1" operator="equal">
      <formula>"Cerrada"</formula>
    </cfRule>
  </conditionalFormatting>
  <conditionalFormatting sqref="Y171:Y173">
    <cfRule type="cellIs" dxfId="1058" priority="414" stopIfTrue="1" operator="equal">
      <formula>"Abierta sin plan"</formula>
    </cfRule>
  </conditionalFormatting>
  <conditionalFormatting sqref="Y172">
    <cfRule type="cellIs" dxfId="1057" priority="408" stopIfTrue="1" operator="equal">
      <formula>"Abierta con plan"</formula>
    </cfRule>
    <cfRule type="cellIs" dxfId="1056" priority="409" stopIfTrue="1" operator="equal">
      <formula>"Cerrada"</formula>
    </cfRule>
    <cfRule type="cellIs" dxfId="1055" priority="410" stopIfTrue="1" operator="equal">
      <formula>"Abierta con plan"</formula>
    </cfRule>
    <cfRule type="cellIs" dxfId="1054" priority="411" stopIfTrue="1" operator="equal">
      <formula>"Abierta sin plan"</formula>
    </cfRule>
    <cfRule type="cellIs" dxfId="1053" priority="412" stopIfTrue="1" operator="equal">
      <formula>"Abierta con plan"</formula>
    </cfRule>
    <cfRule type="cellIs" dxfId="1052" priority="413" stopIfTrue="1" operator="equal">
      <formula>"Cerrada"</formula>
    </cfRule>
  </conditionalFormatting>
  <conditionalFormatting sqref="Y173">
    <cfRule type="cellIs" dxfId="1051" priority="415" stopIfTrue="1" operator="equal">
      <formula>"Abierta con plan"</formula>
    </cfRule>
    <cfRule type="cellIs" dxfId="1050" priority="416" stopIfTrue="1" operator="equal">
      <formula>"Cerrada"</formula>
    </cfRule>
    <cfRule type="cellIs" dxfId="1049" priority="417" stopIfTrue="1" operator="equal">
      <formula>"Abierta con plan"</formula>
    </cfRule>
    <cfRule type="cellIs" dxfId="1048" priority="418" stopIfTrue="1" operator="equal">
      <formula>"Abierta sin plan"</formula>
    </cfRule>
    <cfRule type="cellIs" dxfId="1047" priority="419" stopIfTrue="1" operator="equal">
      <formula>"Abierta con plan"</formula>
    </cfRule>
    <cfRule type="cellIs" dxfId="1046" priority="420" stopIfTrue="1" operator="equal">
      <formula>"Cerrada"</formula>
    </cfRule>
  </conditionalFormatting>
  <conditionalFormatting sqref="Y173:Y174">
    <cfRule type="cellIs" dxfId="1045" priority="421" stopIfTrue="1" operator="equal">
      <formula>"Abierta sin plan"</formula>
    </cfRule>
  </conditionalFormatting>
  <conditionalFormatting sqref="Y174">
    <cfRule type="cellIs" dxfId="1044" priority="151" stopIfTrue="1" operator="equal">
      <formula>"Abierta sin plan"</formula>
    </cfRule>
    <cfRule type="cellIs" dxfId="1043" priority="152" stopIfTrue="1" operator="equal">
      <formula>"Abierta con plan"</formula>
    </cfRule>
    <cfRule type="cellIs" dxfId="1042" priority="153" stopIfTrue="1" operator="equal">
      <formula>"Cerrada"</formula>
    </cfRule>
    <cfRule type="cellIs" dxfId="1041" priority="154" stopIfTrue="1" operator="equal">
      <formula>"Abierta con plan"</formula>
    </cfRule>
    <cfRule type="cellIs" dxfId="1040" priority="155" stopIfTrue="1" operator="equal">
      <formula>"Abierta sin plan"</formula>
    </cfRule>
    <cfRule type="cellIs" dxfId="1039" priority="156" stopIfTrue="1" operator="equal">
      <formula>"Abierta con plan"</formula>
    </cfRule>
    <cfRule type="cellIs" dxfId="1038" priority="157" stopIfTrue="1" operator="equal">
      <formula>"Cerrada"</formula>
    </cfRule>
    <cfRule type="cellIs" dxfId="1037" priority="158" stopIfTrue="1" operator="equal">
      <formula>"Abierta sin plan"</formula>
    </cfRule>
    <cfRule type="cellIs" dxfId="1036" priority="443" stopIfTrue="1" operator="equal">
      <formula>"Abierta con plan"</formula>
    </cfRule>
    <cfRule type="cellIs" dxfId="1035" priority="444" stopIfTrue="1" operator="equal">
      <formula>"Cerrada"</formula>
    </cfRule>
    <cfRule type="cellIs" dxfId="1034" priority="445" stopIfTrue="1" operator="equal">
      <formula>"Abierta con plan"</formula>
    </cfRule>
    <cfRule type="cellIs" dxfId="1033" priority="446" stopIfTrue="1" operator="equal">
      <formula>"Abierta sin plan"</formula>
    </cfRule>
    <cfRule type="cellIs" dxfId="1032" priority="447" stopIfTrue="1" operator="equal">
      <formula>"Abierta con plan"</formula>
    </cfRule>
    <cfRule type="cellIs" dxfId="1031" priority="448" stopIfTrue="1" operator="equal">
      <formula>"Cerrada"</formula>
    </cfRule>
    <cfRule type="cellIs" dxfId="1030" priority="449" stopIfTrue="1" operator="equal">
      <formula>"Abierta sin plan"</formula>
    </cfRule>
  </conditionalFormatting>
  <conditionalFormatting sqref="Y175">
    <cfRule type="cellIs" dxfId="1029" priority="268" stopIfTrue="1" operator="equal">
      <formula>"Abierta sin plan"</formula>
    </cfRule>
    <cfRule type="cellIs" dxfId="1028" priority="269" stopIfTrue="1" operator="equal">
      <formula>"Abierta con plan"</formula>
    </cfRule>
    <cfRule type="cellIs" dxfId="1027" priority="270" stopIfTrue="1" operator="equal">
      <formula>"Cerrada"</formula>
    </cfRule>
    <cfRule type="cellIs" dxfId="1026" priority="271" stopIfTrue="1" operator="equal">
      <formula>"Abierta con plan"</formula>
    </cfRule>
    <cfRule type="cellIs" dxfId="1025" priority="272" stopIfTrue="1" operator="equal">
      <formula>"Abierta sin plan"</formula>
    </cfRule>
    <cfRule type="cellIs" dxfId="1024" priority="273" stopIfTrue="1" operator="equal">
      <formula>"Abierta con plan"</formula>
    </cfRule>
    <cfRule type="cellIs" dxfId="1023" priority="274" stopIfTrue="1" operator="equal">
      <formula>"Cerrada"</formula>
    </cfRule>
    <cfRule type="cellIs" dxfId="1022" priority="275" stopIfTrue="1" operator="equal">
      <formula>"Abierta sin plan"</formula>
    </cfRule>
    <cfRule type="cellIs" dxfId="1021" priority="276" stopIfTrue="1" operator="equal">
      <formula>"Abierta con plan"</formula>
    </cfRule>
    <cfRule type="cellIs" dxfId="1020" priority="277" stopIfTrue="1" operator="equal">
      <formula>"Cerrada"</formula>
    </cfRule>
    <cfRule type="cellIs" dxfId="1019" priority="278" stopIfTrue="1" operator="equal">
      <formula>"Abierta con plan"</formula>
    </cfRule>
    <cfRule type="cellIs" dxfId="1018" priority="279" stopIfTrue="1" operator="equal">
      <formula>"Abierta sin plan"</formula>
    </cfRule>
    <cfRule type="cellIs" dxfId="1017" priority="280" stopIfTrue="1" operator="equal">
      <formula>"Abierta con plan"</formula>
    </cfRule>
    <cfRule type="cellIs" dxfId="1016" priority="281" stopIfTrue="1" operator="equal">
      <formula>"Cerrada"</formula>
    </cfRule>
    <cfRule type="cellIs" dxfId="1015" priority="472" stopIfTrue="1" operator="equal">
      <formula>"Abierta con plan"</formula>
    </cfRule>
    <cfRule type="cellIs" dxfId="1014" priority="473" stopIfTrue="1" operator="equal">
      <formula>"Cerrada"</formula>
    </cfRule>
    <cfRule type="cellIs" dxfId="1013" priority="474" stopIfTrue="1" operator="equal">
      <formula>"Abierta con plan"</formula>
    </cfRule>
    <cfRule type="cellIs" dxfId="1012" priority="475" stopIfTrue="1" operator="equal">
      <formula>"Abierta sin plan"</formula>
    </cfRule>
    <cfRule type="cellIs" dxfId="1011" priority="476" stopIfTrue="1" operator="equal">
      <formula>"Abierta con plan"</formula>
    </cfRule>
    <cfRule type="cellIs" dxfId="1010" priority="477" stopIfTrue="1" operator="equal">
      <formula>"Cerrada"</formula>
    </cfRule>
  </conditionalFormatting>
  <conditionalFormatting sqref="Y175:Y177">
    <cfRule type="cellIs" dxfId="1009" priority="464" stopIfTrue="1" operator="equal">
      <formula>"Abierta sin plan"</formula>
    </cfRule>
  </conditionalFormatting>
  <conditionalFormatting sqref="Y176">
    <cfRule type="cellIs" dxfId="1008" priority="458" stopIfTrue="1" operator="equal">
      <formula>"Abierta con plan"</formula>
    </cfRule>
    <cfRule type="cellIs" dxfId="1007" priority="459" stopIfTrue="1" operator="equal">
      <formula>"Cerrada"</formula>
    </cfRule>
    <cfRule type="cellIs" dxfId="1006" priority="460" stopIfTrue="1" operator="equal">
      <formula>"Abierta con plan"</formula>
    </cfRule>
    <cfRule type="cellIs" dxfId="1005" priority="461" stopIfTrue="1" operator="equal">
      <formula>"Abierta sin plan"</formula>
    </cfRule>
    <cfRule type="cellIs" dxfId="1004" priority="462" stopIfTrue="1" operator="equal">
      <formula>"Abierta con plan"</formula>
    </cfRule>
    <cfRule type="cellIs" dxfId="1003" priority="463" stopIfTrue="1" operator="equal">
      <formula>"Cerrada"</formula>
    </cfRule>
  </conditionalFormatting>
  <conditionalFormatting sqref="Y177">
    <cfRule type="cellIs" dxfId="1002" priority="465" stopIfTrue="1" operator="equal">
      <formula>"Abierta con plan"</formula>
    </cfRule>
    <cfRule type="cellIs" dxfId="1001" priority="466" stopIfTrue="1" operator="equal">
      <formula>"Cerrada"</formula>
    </cfRule>
    <cfRule type="cellIs" dxfId="1000" priority="467" stopIfTrue="1" operator="equal">
      <formula>"Abierta con plan"</formula>
    </cfRule>
    <cfRule type="cellIs" dxfId="999" priority="468" stopIfTrue="1" operator="equal">
      <formula>"Abierta sin plan"</formula>
    </cfRule>
    <cfRule type="cellIs" dxfId="998" priority="469" stopIfTrue="1" operator="equal">
      <formula>"Abierta con plan"</formula>
    </cfRule>
    <cfRule type="cellIs" dxfId="997" priority="470" stopIfTrue="1" operator="equal">
      <formula>"Cerrada"</formula>
    </cfRule>
    <cfRule type="cellIs" dxfId="996" priority="471" stopIfTrue="1" operator="equal">
      <formula>"Abierta sin plan"</formula>
    </cfRule>
  </conditionalFormatting>
  <conditionalFormatting sqref="Y178">
    <cfRule type="cellIs" dxfId="995" priority="399" stopIfTrue="1" operator="equal">
      <formula>"Abierta con plan"</formula>
    </cfRule>
    <cfRule type="cellIs" dxfId="994" priority="400" stopIfTrue="1" operator="equal">
      <formula>"Cerrada"</formula>
    </cfRule>
    <cfRule type="cellIs" dxfId="993" priority="401" stopIfTrue="1" operator="equal">
      <formula>"Abierta con plan"</formula>
    </cfRule>
    <cfRule type="cellIs" dxfId="992" priority="402" stopIfTrue="1" operator="equal">
      <formula>"Abierta sin plan"</formula>
    </cfRule>
    <cfRule type="cellIs" dxfId="991" priority="403" stopIfTrue="1" operator="equal">
      <formula>"Abierta con plan"</formula>
    </cfRule>
    <cfRule type="cellIs" dxfId="990" priority="404" stopIfTrue="1" operator="equal">
      <formula>"Cerrada"</formula>
    </cfRule>
  </conditionalFormatting>
  <conditionalFormatting sqref="Y178:Y179">
    <cfRule type="cellIs" dxfId="989" priority="267" stopIfTrue="1" operator="equal">
      <formula>"Abierta sin plan"</formula>
    </cfRule>
    <cfRule type="cellIs" dxfId="988" priority="405" stopIfTrue="1" operator="equal">
      <formula>"Abierta sin plan"</formula>
    </cfRule>
  </conditionalFormatting>
  <conditionalFormatting sqref="Y179">
    <cfRule type="cellIs" dxfId="987" priority="253" stopIfTrue="1" operator="equal">
      <formula>"Abierta sin plan"</formula>
    </cfRule>
    <cfRule type="cellIs" dxfId="986" priority="254" stopIfTrue="1" operator="equal">
      <formula>"Abierta con plan"</formula>
    </cfRule>
    <cfRule type="cellIs" dxfId="985" priority="255" stopIfTrue="1" operator="equal">
      <formula>"Cerrada"</formula>
    </cfRule>
    <cfRule type="cellIs" dxfId="984" priority="256" stopIfTrue="1" operator="equal">
      <formula>"Abierta con plan"</formula>
    </cfRule>
    <cfRule type="cellIs" dxfId="983" priority="257" stopIfTrue="1" operator="equal">
      <formula>"Abierta sin plan"</formula>
    </cfRule>
    <cfRule type="cellIs" dxfId="982" priority="258" stopIfTrue="1" operator="equal">
      <formula>"Abierta con plan"</formula>
    </cfRule>
    <cfRule type="cellIs" dxfId="981" priority="259" stopIfTrue="1" operator="equal">
      <formula>"Cerrada"</formula>
    </cfRule>
    <cfRule type="cellIs" dxfId="980" priority="260" stopIfTrue="1" operator="equal">
      <formula>"Abierta sin plan"</formula>
    </cfRule>
    <cfRule type="cellIs" dxfId="979" priority="261" stopIfTrue="1" operator="equal">
      <formula>"Abierta con plan"</formula>
    </cfRule>
    <cfRule type="cellIs" dxfId="978" priority="262" stopIfTrue="1" operator="equal">
      <formula>"Cerrada"</formula>
    </cfRule>
    <cfRule type="cellIs" dxfId="977" priority="263" stopIfTrue="1" operator="equal">
      <formula>"Abierta con plan"</formula>
    </cfRule>
    <cfRule type="cellIs" dxfId="976" priority="264" stopIfTrue="1" operator="equal">
      <formula>"Abierta sin plan"</formula>
    </cfRule>
    <cfRule type="cellIs" dxfId="975" priority="265" stopIfTrue="1" operator="equal">
      <formula>"Abierta con plan"</formula>
    </cfRule>
    <cfRule type="cellIs" dxfId="974" priority="266" stopIfTrue="1" operator="equal">
      <formula>"Cerrada"</formula>
    </cfRule>
    <cfRule type="cellIs" dxfId="973" priority="507" stopIfTrue="1" operator="equal">
      <formula>"Abierta con plan"</formula>
    </cfRule>
    <cfRule type="cellIs" dxfId="972" priority="508" stopIfTrue="1" operator="equal">
      <formula>"Cerrada"</formula>
    </cfRule>
    <cfRule type="cellIs" dxfId="971" priority="509" stopIfTrue="1" operator="equal">
      <formula>"Abierta con plan"</formula>
    </cfRule>
    <cfRule type="cellIs" dxfId="970" priority="510" stopIfTrue="1" operator="equal">
      <formula>"Abierta sin plan"</formula>
    </cfRule>
    <cfRule type="cellIs" dxfId="969" priority="511" stopIfTrue="1" operator="equal">
      <formula>"Abierta con plan"</formula>
    </cfRule>
    <cfRule type="cellIs" dxfId="968" priority="513" stopIfTrue="1" operator="equal">
      <formula>"Abierta sin plan"</formula>
    </cfRule>
  </conditionalFormatting>
  <conditionalFormatting sqref="Y179:Y180">
    <cfRule type="cellIs" dxfId="967" priority="512" stopIfTrue="1" operator="equal">
      <formula>"Cerrada"</formula>
    </cfRule>
  </conditionalFormatting>
  <conditionalFormatting sqref="Y181">
    <cfRule type="cellIs" dxfId="966" priority="190" stopIfTrue="1" operator="equal">
      <formula>"Abierta con plan"</formula>
    </cfRule>
    <cfRule type="cellIs" dxfId="965" priority="191" stopIfTrue="1" operator="equal">
      <formula>"Abierta sin plan"</formula>
    </cfRule>
    <cfRule type="cellIs" dxfId="964" priority="192" stopIfTrue="1" operator="equal">
      <formula>"Abierta con plan"</formula>
    </cfRule>
    <cfRule type="cellIs" dxfId="963" priority="193" stopIfTrue="1" operator="equal">
      <formula>"Cerrada"</formula>
    </cfRule>
    <cfRule type="cellIs" dxfId="962" priority="194" stopIfTrue="1" operator="equal">
      <formula>"Abierta sin plan"</formula>
    </cfRule>
    <cfRule type="cellIs" dxfId="961" priority="195" stopIfTrue="1" operator="equal">
      <formula>"Abierta con plan"</formula>
    </cfRule>
    <cfRule type="cellIs" dxfId="960" priority="196" stopIfTrue="1" operator="equal">
      <formula>"Cerrada"</formula>
    </cfRule>
  </conditionalFormatting>
  <conditionalFormatting sqref="Y181:Y183">
    <cfRule type="cellIs" dxfId="959" priority="181" stopIfTrue="1" operator="equal">
      <formula>"Cerrada"</formula>
    </cfRule>
  </conditionalFormatting>
  <conditionalFormatting sqref="Y182">
    <cfRule type="cellIs" dxfId="958" priority="174" stopIfTrue="1" operator="equal">
      <formula>"Cerrada"</formula>
    </cfRule>
    <cfRule type="cellIs" dxfId="957" priority="175" stopIfTrue="1" operator="equal">
      <formula>"Abierta con plan"</formula>
    </cfRule>
    <cfRule type="cellIs" dxfId="956" priority="176" stopIfTrue="1" operator="equal">
      <formula>"Abierta sin plan"</formula>
    </cfRule>
    <cfRule type="cellIs" dxfId="955" priority="177" stopIfTrue="1" operator="equal">
      <formula>"Abierta con plan"</formula>
    </cfRule>
    <cfRule type="cellIs" dxfId="954" priority="178" stopIfTrue="1" operator="equal">
      <formula>"Cerrada"</formula>
    </cfRule>
    <cfRule type="cellIs" dxfId="953" priority="179" stopIfTrue="1" operator="equal">
      <formula>"Abierta sin plan"</formula>
    </cfRule>
    <cfRule type="cellIs" dxfId="952" priority="180" stopIfTrue="1" operator="equal">
      <formula>"Abierta con plan"</formula>
    </cfRule>
  </conditionalFormatting>
  <conditionalFormatting sqref="Y183">
    <cfRule type="cellIs" dxfId="951" priority="182" stopIfTrue="1" operator="equal">
      <formula>"Abierta con plan"</formula>
    </cfRule>
    <cfRule type="cellIs" dxfId="950" priority="183" stopIfTrue="1" operator="equal">
      <formula>"Abierta sin plan"</formula>
    </cfRule>
    <cfRule type="cellIs" dxfId="949" priority="184" stopIfTrue="1" operator="equal">
      <formula>"Abierta con plan"</formula>
    </cfRule>
    <cfRule type="cellIs" dxfId="948" priority="185" stopIfTrue="1" operator="equal">
      <formula>"Cerrada"</formula>
    </cfRule>
    <cfRule type="cellIs" dxfId="947" priority="186" stopIfTrue="1" operator="equal">
      <formula>"Abierta sin plan"</formula>
    </cfRule>
    <cfRule type="cellIs" dxfId="946" priority="187" stopIfTrue="1" operator="equal">
      <formula>"Abierta con plan"</formula>
    </cfRule>
    <cfRule type="cellIs" dxfId="945" priority="188" stopIfTrue="1" operator="equal">
      <formula>"Cerrada"</formula>
    </cfRule>
  </conditionalFormatting>
  <conditionalFormatting sqref="Y195">
    <cfRule type="cellIs" dxfId="944" priority="207" stopIfTrue="1" operator="equal">
      <formula>"Cerrada"</formula>
    </cfRule>
    <cfRule type="cellIs" dxfId="943" priority="208" stopIfTrue="1" operator="equal">
      <formula>"Abierta con plan"</formula>
    </cfRule>
    <cfRule type="cellIs" dxfId="942" priority="209" stopIfTrue="1" operator="equal">
      <formula>"Abierta sin plan"</formula>
    </cfRule>
    <cfRule type="cellIs" dxfId="941" priority="210" stopIfTrue="1" operator="equal">
      <formula>"Abierta con plan"</formula>
    </cfRule>
    <cfRule type="cellIs" dxfId="940" priority="211" stopIfTrue="1" operator="equal">
      <formula>"Cerrada"</formula>
    </cfRule>
    <cfRule type="cellIs" dxfId="939" priority="212" stopIfTrue="1" operator="equal">
      <formula>"Abierta sin plan"</formula>
    </cfRule>
    <cfRule type="cellIs" dxfId="938" priority="213" stopIfTrue="1" operator="equal">
      <formula>"Abierta con plan"</formula>
    </cfRule>
  </conditionalFormatting>
  <conditionalFormatting sqref="Y210">
    <cfRule type="cellIs" dxfId="937" priority="15" stopIfTrue="1" operator="equal">
      <formula>"Abierta sin plan"</formula>
    </cfRule>
    <cfRule type="cellIs" dxfId="936" priority="16" stopIfTrue="1" operator="equal">
      <formula>"Abierta con plan"</formula>
    </cfRule>
    <cfRule type="cellIs" dxfId="935" priority="17" stopIfTrue="1" operator="equal">
      <formula>"Cerrada"</formula>
    </cfRule>
    <cfRule type="cellIs" dxfId="934" priority="57" stopIfTrue="1" operator="equal">
      <formula>"Abierta sin plan"</formula>
    </cfRule>
    <cfRule type="cellIs" dxfId="933" priority="58" stopIfTrue="1" operator="equal">
      <formula>"Abierta con plan"</formula>
    </cfRule>
    <cfRule type="cellIs" dxfId="932" priority="59" stopIfTrue="1" operator="equal">
      <formula>"Cerrada"</formula>
    </cfRule>
  </conditionalFormatting>
  <conditionalFormatting sqref="Y251">
    <cfRule type="cellIs" dxfId="931" priority="126" stopIfTrue="1" operator="equal">
      <formula>"Abierta con plan"</formula>
    </cfRule>
    <cfRule type="cellIs" dxfId="930" priority="127" stopIfTrue="1" operator="equal">
      <formula>"Abierta sin plan"</formula>
    </cfRule>
    <cfRule type="cellIs" dxfId="929" priority="128" stopIfTrue="1" operator="equal">
      <formula>"Abierta con plan"</formula>
    </cfRule>
    <cfRule type="cellIs" dxfId="928" priority="129" stopIfTrue="1" operator="equal">
      <formula>"Cerrada"</formula>
    </cfRule>
    <cfRule type="cellIs" dxfId="927" priority="130" stopIfTrue="1" operator="equal">
      <formula>"Abierta sin plan"</formula>
    </cfRule>
    <cfRule type="cellIs" dxfId="926" priority="131" stopIfTrue="1" operator="equal">
      <formula>"Abierta con plan"</formula>
    </cfRule>
    <cfRule type="cellIs" dxfId="925" priority="132" stopIfTrue="1" operator="equal">
      <formula>"Cerrada"</formula>
    </cfRule>
  </conditionalFormatting>
  <conditionalFormatting sqref="Y251:Y252">
    <cfRule type="cellIs" dxfId="924" priority="124" stopIfTrue="1" operator="equal">
      <formula>"Cerrada"</formula>
    </cfRule>
  </conditionalFormatting>
  <conditionalFormatting sqref="Y252">
    <cfRule type="cellIs" dxfId="923" priority="118" stopIfTrue="1" operator="equal">
      <formula>"Abierta con plan"</formula>
    </cfRule>
    <cfRule type="cellIs" dxfId="922" priority="119" stopIfTrue="1" operator="equal">
      <formula>"Abierta sin plan"</formula>
    </cfRule>
    <cfRule type="cellIs" dxfId="921" priority="120" stopIfTrue="1" operator="equal">
      <formula>"Abierta con plan"</formula>
    </cfRule>
    <cfRule type="cellIs" dxfId="920" priority="121" stopIfTrue="1" operator="equal">
      <formula>"Cerrada"</formula>
    </cfRule>
    <cfRule type="cellIs" dxfId="919" priority="122" stopIfTrue="1" operator="equal">
      <formula>"Abierta sin plan"</formula>
    </cfRule>
    <cfRule type="cellIs" dxfId="918" priority="123" stopIfTrue="1" operator="equal">
      <formula>"Abierta con plan"</formula>
    </cfRule>
  </conditionalFormatting>
  <conditionalFormatting sqref="Y252:Y253">
    <cfRule type="cellIs" dxfId="917" priority="117" stopIfTrue="1" operator="equal">
      <formula>"Cerrada"</formula>
    </cfRule>
  </conditionalFormatting>
  <conditionalFormatting sqref="Y253">
    <cfRule type="cellIs" dxfId="916" priority="110" stopIfTrue="1" operator="equal">
      <formula>"Cerrada"</formula>
    </cfRule>
    <cfRule type="cellIs" dxfId="915" priority="111" stopIfTrue="1" operator="equal">
      <formula>"Abierta con plan"</formula>
    </cfRule>
    <cfRule type="cellIs" dxfId="914" priority="112" stopIfTrue="1" operator="equal">
      <formula>"Abierta sin plan"</formula>
    </cfRule>
    <cfRule type="cellIs" dxfId="913" priority="113" stopIfTrue="1" operator="equal">
      <formula>"Abierta con plan"</formula>
    </cfRule>
    <cfRule type="cellIs" dxfId="912" priority="114" stopIfTrue="1" operator="equal">
      <formula>"Cerrada"</formula>
    </cfRule>
    <cfRule type="cellIs" dxfId="911" priority="115" stopIfTrue="1" operator="equal">
      <formula>"Abierta sin plan"</formula>
    </cfRule>
    <cfRule type="cellIs" dxfId="910" priority="116" stopIfTrue="1" operator="equal">
      <formula>"Abierta con plan"</formula>
    </cfRule>
  </conditionalFormatting>
  <conditionalFormatting sqref="Y259">
    <cfRule type="cellIs" dxfId="909" priority="161" stopIfTrue="1" operator="equal">
      <formula>"Cerrada"</formula>
    </cfRule>
    <cfRule type="cellIs" dxfId="908" priority="162" stopIfTrue="1" operator="equal">
      <formula>"Abierta con plan"</formula>
    </cfRule>
    <cfRule type="cellIs" dxfId="907" priority="163" stopIfTrue="1" operator="equal">
      <formula>"Abierta sin plan"</formula>
    </cfRule>
    <cfRule type="cellIs" dxfId="906" priority="164" stopIfTrue="1" operator="equal">
      <formula>"Abierta con plan"</formula>
    </cfRule>
    <cfRule type="cellIs" dxfId="905" priority="165" stopIfTrue="1" operator="equal">
      <formula>"Cerrada"</formula>
    </cfRule>
    <cfRule type="cellIs" dxfId="904" priority="166" stopIfTrue="1" operator="equal">
      <formula>"Abierta sin plan"</formula>
    </cfRule>
    <cfRule type="cellIs" dxfId="903" priority="167" stopIfTrue="1" operator="equal">
      <formula>"Abierta con plan"</formula>
    </cfRule>
  </conditionalFormatting>
  <conditionalFormatting sqref="Y315">
    <cfRule type="cellIs" dxfId="902" priority="42" stopIfTrue="1" operator="equal">
      <formula>"Abierta sin plan"</formula>
    </cfRule>
    <cfRule type="cellIs" dxfId="901" priority="43" stopIfTrue="1" operator="equal">
      <formula>"Abierta con plan"</formula>
    </cfRule>
    <cfRule type="cellIs" dxfId="900" priority="44" stopIfTrue="1" operator="equal">
      <formula>"Cerrada"</formula>
    </cfRule>
  </conditionalFormatting>
  <conditionalFormatting sqref="Y318">
    <cfRule type="cellIs" dxfId="899" priority="135" stopIfTrue="1" operator="equal">
      <formula>"Cerrada"</formula>
    </cfRule>
    <cfRule type="cellIs" dxfId="898" priority="136" stopIfTrue="1" operator="equal">
      <formula>"Abierta con plan"</formula>
    </cfRule>
    <cfRule type="cellIs" dxfId="897" priority="137" stopIfTrue="1" operator="equal">
      <formula>"Abierta sin plan"</formula>
    </cfRule>
    <cfRule type="cellIs" dxfId="896" priority="138" stopIfTrue="1" operator="equal">
      <formula>"Abierta con plan"</formula>
    </cfRule>
    <cfRule type="cellIs" dxfId="895" priority="139" stopIfTrue="1" operator="equal">
      <formula>"Cerrada"</formula>
    </cfRule>
    <cfRule type="cellIs" dxfId="894" priority="140" stopIfTrue="1" operator="equal">
      <formula>"Abierta sin plan"</formula>
    </cfRule>
    <cfRule type="cellIs" dxfId="893" priority="141" stopIfTrue="1" operator="equal">
      <formula>"Abierta con plan"</formula>
    </cfRule>
  </conditionalFormatting>
  <conditionalFormatting sqref="Y327:Y328">
    <cfRule type="cellIs" dxfId="892" priority="36" stopIfTrue="1" operator="equal">
      <formula>"Abierta sin plan"</formula>
    </cfRule>
    <cfRule type="cellIs" dxfId="891" priority="37" stopIfTrue="1" operator="equal">
      <formula>"Abierta con plan"</formula>
    </cfRule>
    <cfRule type="cellIs" dxfId="890" priority="38" stopIfTrue="1" operator="equal">
      <formula>"Cerrada"</formula>
    </cfRule>
  </conditionalFormatting>
  <conditionalFormatting sqref="Y336:Y337">
    <cfRule type="cellIs" dxfId="889" priority="21" stopIfTrue="1" operator="equal">
      <formula>"Abierta sin plan"</formula>
    </cfRule>
    <cfRule type="cellIs" dxfId="888" priority="22" stopIfTrue="1" operator="equal">
      <formula>"Abierta con plan"</formula>
    </cfRule>
    <cfRule type="cellIs" dxfId="887" priority="23" stopIfTrue="1" operator="equal">
      <formula>"Cerrada"</formula>
    </cfRule>
  </conditionalFormatting>
  <conditionalFormatting sqref="Y17:Y20 Y36:Y40 Y2:Y6 Y8:Y14 Y42 Y71:Y72 Y79:Y84 Y136:Y138 Y149:Y151 Y155 Y45:Y46 Y55:Y56 Y61:Y62 Y48:Y49 Y130:Y134 Y180 Y184:Y194">
    <cfRule type="cellIs" dxfId="886" priority="880" stopIfTrue="1" operator="equal">
      <formula>"Abierta con plan"</formula>
    </cfRule>
  </conditionalFormatting>
  <dataValidations count="5">
    <dataValidation type="list" allowBlank="1" showInputMessage="1" showErrorMessage="1" sqref="J209:J214 J249 J339:J340 J221:J222 J295:J296 J306 J316:J317 J326 J205 J234:J241 J245 J257:J262 J217 J329:J331 J321:J324 J312:J313 J289:J293 J276:J287 J270:J271 J225:J232 J2:J201" xr:uid="{6EB03A87-33FB-4B57-BE7C-D1CB7D102FBD}">
      <formula1>vicepresidencias</formula1>
    </dataValidation>
    <dataValidation type="list" allowBlank="1" showInputMessage="1" showErrorMessage="1" sqref="L203 L210 L257:L258 L265:L269 L98:L200 L2:L96" xr:uid="{0D469315-2AB7-4632-8E79-BBF4B223F6A5}">
      <formula1>AUDITOR</formula1>
    </dataValidation>
    <dataValidation type="list" allowBlank="1" showInputMessage="1" showErrorMessage="1" sqref="I2:I200" xr:uid="{B717EA38-C6F9-45E4-A890-002B1B05389B}">
      <formula1>PROCESO</formula1>
    </dataValidation>
    <dataValidation type="list" allowBlank="1" showInputMessage="1" showErrorMessage="1" sqref="R2:R200" xr:uid="{FB717093-DC05-43E7-8830-210BA0B63E6B}">
      <formula1>accion2</formula1>
    </dataValidation>
    <dataValidation type="list" allowBlank="1" showInputMessage="1" showErrorMessage="1" sqref="H2:H200" xr:uid="{FD965E89-2032-4E4A-B953-AE6269DC76E2}">
      <formula1>AREA</formula1>
    </dataValidation>
  </dataValidations>
  <hyperlinks>
    <hyperlink ref="AF21" r:id="rId1" xr:uid="{3D8B3E2D-2757-4A7B-A6F9-D7288EE6CA1F}"/>
    <hyperlink ref="AF335" r:id="rId2" xr:uid="{27231353-6458-4137-B6D1-B26EC191E7DC}"/>
    <hyperlink ref="AF330" r:id="rId3" xr:uid="{A75751FB-3CF0-4140-AD39-F410832DC76D}"/>
    <hyperlink ref="AF331" r:id="rId4" xr:uid="{6F5A6211-E124-4A5B-AED9-4B8789D50348}"/>
    <hyperlink ref="AF339" r:id="rId5" xr:uid="{79DAA7F9-41A4-4093-9EDC-63603C501F30}"/>
    <hyperlink ref="AF332" r:id="rId6" xr:uid="{48FBA6AA-EB21-4AA9-9C85-F19F92034A4B}"/>
    <hyperlink ref="AF200" r:id="rId7" xr:uid="{42737033-AE6F-45F1-93A6-D01ED0949686}"/>
    <hyperlink ref="AF315" r:id="rId8" xr:uid="{8FFDD21D-3AD6-475E-A301-676F611D6169}"/>
    <hyperlink ref="AF320" r:id="rId9" xr:uid="{AAD1BEB2-05F2-4223-9E1E-046C788A4AF1}"/>
    <hyperlink ref="AF325" r:id="rId10" xr:uid="{C7031971-7C4C-4A72-A51E-75BE7D66D1CE}"/>
    <hyperlink ref="AF210" r:id="rId11" xr:uid="{089C6553-8B42-457C-94FC-A2A2972B3559}"/>
    <hyperlink ref="AF55" r:id="rId12" xr:uid="{0AB75D3D-8025-4417-B118-DABDE8BBE468}"/>
    <hyperlink ref="AF338" r:id="rId13" xr:uid="{614AEA17-B5A9-474C-B096-211FB4E82AAB}"/>
    <hyperlink ref="AF10" r:id="rId14" xr:uid="{074C7CE0-6843-4DEB-90A2-BF42176EEFDE}"/>
    <hyperlink ref="AF84" r:id="rId15" xr:uid="{2C6021D3-E501-4AA5-803A-4C1C5C24F3FF}"/>
    <hyperlink ref="AF336" r:id="rId16" xr:uid="{D0AD132F-824A-4509-93E3-7B6B8DD83B98}"/>
    <hyperlink ref="AF337" r:id="rId17" xr:uid="{90A7EF6F-DAE5-4C29-9AB4-272D0578F092}"/>
    <hyperlink ref="AF327" r:id="rId18" xr:uid="{96B647B8-BDA8-4580-8792-211A53D6379E}"/>
    <hyperlink ref="AF328" r:id="rId19" xr:uid="{8C90AD1B-CCB7-42D7-BA35-9628E280FDB4}"/>
    <hyperlink ref="AF341" r:id="rId20" xr:uid="{842A2D71-5AF5-43A0-B96E-C16BBD7DECD8}"/>
    <hyperlink ref="AF324" r:id="rId21" xr:uid="{12388FC5-8EB5-43D4-9D6C-4E2A0FEE507E}"/>
    <hyperlink ref="AF342" r:id="rId22" xr:uid="{D23C6533-4034-4390-8D88-B574C65F993A}"/>
    <hyperlink ref="AF343" r:id="rId23" xr:uid="{A0C41BF0-DB1B-4B1B-8A38-455F53F4B439}"/>
    <hyperlink ref="AF344" r:id="rId24" xr:uid="{28A6C043-63C8-438F-93FA-331FC9349D4E}"/>
    <hyperlink ref="AF345" r:id="rId25" xr:uid="{E9659C42-AE8C-482C-B0A8-B22856F38CEF}"/>
    <hyperlink ref="AF346" r:id="rId26" xr:uid="{D2D9CEEE-485E-40D2-B927-4F6E5BDC8A14}"/>
    <hyperlink ref="AF347" r:id="rId27" xr:uid="{C520E191-F476-498B-8903-4234940D587F}"/>
    <hyperlink ref="AF348" r:id="rId28" xr:uid="{651981BA-1465-42C9-B0A4-FA1B28861044}"/>
  </hyperlinks>
  <printOptions horizontalCentered="1" verticalCentered="1"/>
  <pageMargins left="0.51181102362204722" right="0.19685039370078741" top="1.7716535433070868" bottom="0.39370078740157483" header="0" footer="0"/>
  <pageSetup scale="28" orientation="landscape" r:id="rId29"/>
  <headerFooter alignWithMargins="0">
    <oddHeader>&amp;F</oddHeader>
    <oddFooter>Página &amp;P de &amp;N</oddFooter>
  </headerFooter>
  <legacyDrawing r:id="rId30"/>
  <tableParts count="1">
    <tablePart r:id="rId31"/>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6B815-FA3F-4955-85B0-E100AA94701F}">
  <sheetPr>
    <pageSetUpPr fitToPage="1"/>
  </sheetPr>
  <dimension ref="A1:AF488"/>
  <sheetViews>
    <sheetView showGridLines="0" zoomScale="70" zoomScaleNormal="70" workbookViewId="0">
      <pane xSplit="1" ySplit="1" topLeftCell="B2" activePane="bottomRight" state="frozen"/>
      <selection pane="topRight" activeCell="A190" sqref="A190"/>
      <selection pane="bottomLeft" activeCell="A190" sqref="A190"/>
      <selection pane="bottomRight" sqref="A1:AF488"/>
    </sheetView>
  </sheetViews>
  <sheetFormatPr baseColWidth="10" defaultColWidth="11.42578125" defaultRowHeight="15.75" x14ac:dyDescent="0.25"/>
  <cols>
    <col min="1" max="1" width="13" style="90" customWidth="1"/>
    <col min="2" max="2" width="11.42578125" style="91" customWidth="1"/>
    <col min="3" max="3" width="8" style="91" customWidth="1"/>
    <col min="4" max="4" width="49.42578125" style="92" customWidth="1"/>
    <col min="5" max="5" width="28" style="92" customWidth="1"/>
    <col min="6" max="6" width="28.42578125" style="92" customWidth="1"/>
    <col min="7" max="7" width="37.85546875" style="92" customWidth="1"/>
    <col min="8" max="8" width="18" style="92" customWidth="1"/>
    <col min="9" max="9" width="28.42578125" style="91" customWidth="1"/>
    <col min="10" max="10" width="15.85546875" style="93" customWidth="1"/>
    <col min="11" max="11" width="18.140625" style="93" customWidth="1"/>
    <col min="12" max="12" width="14.85546875" style="94"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93" customWidth="1"/>
    <col min="19" max="19" width="49.42578125" style="23" customWidth="1"/>
    <col min="20" max="20" width="13.140625" style="96" customWidth="1"/>
    <col min="21" max="21" width="13.42578125" style="96" customWidth="1"/>
    <col min="22" max="22" width="43.42578125" style="23" customWidth="1"/>
    <col min="23" max="23" width="131.42578125" style="91" customWidth="1"/>
    <col min="24" max="24" width="13.85546875" style="91" customWidth="1"/>
    <col min="25" max="25" width="17.140625" style="91" customWidth="1"/>
    <col min="26" max="26" width="56.42578125" style="23" customWidth="1"/>
    <col min="27" max="27" width="18.42578125" style="95" customWidth="1"/>
    <col min="28" max="29" width="16.42578125" style="95" customWidth="1"/>
    <col min="30" max="30" width="23.42578125" style="95" customWidth="1"/>
    <col min="31" max="31" width="25.85546875" style="95" customWidth="1"/>
    <col min="32" max="32" width="27" style="23" customWidth="1"/>
    <col min="33" max="16384" width="11.42578125" style="23"/>
  </cols>
  <sheetData>
    <row r="1" spans="1:32" s="8" customFormat="1" ht="70.5" customHeight="1" x14ac:dyDescent="0.25">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6" t="s">
        <v>28</v>
      </c>
      <c r="AD1" s="6" t="s">
        <v>29</v>
      </c>
      <c r="AE1" s="7" t="s">
        <v>30</v>
      </c>
      <c r="AF1" s="4" t="s">
        <v>31</v>
      </c>
    </row>
    <row r="2" spans="1:32" ht="366" customHeight="1" x14ac:dyDescent="0.25">
      <c r="A2" s="9">
        <v>1214</v>
      </c>
      <c r="B2" s="10" t="s">
        <v>32</v>
      </c>
      <c r="C2" s="10">
        <v>2013</v>
      </c>
      <c r="D2" s="10" t="s">
        <v>33</v>
      </c>
      <c r="E2" s="10" t="s">
        <v>34</v>
      </c>
      <c r="F2" s="10"/>
      <c r="G2" s="10"/>
      <c r="H2" s="10" t="s">
        <v>35</v>
      </c>
      <c r="I2" s="11" t="s">
        <v>36</v>
      </c>
      <c r="J2" s="12" t="s">
        <v>37</v>
      </c>
      <c r="K2" s="10" t="s">
        <v>38</v>
      </c>
      <c r="L2" s="10" t="s">
        <v>39</v>
      </c>
      <c r="M2" s="13" t="s">
        <v>40</v>
      </c>
      <c r="N2" s="13" t="s">
        <v>41</v>
      </c>
      <c r="O2" s="14">
        <v>2013</v>
      </c>
      <c r="P2" s="13"/>
      <c r="Q2" s="14"/>
      <c r="R2" s="15" t="s">
        <v>42</v>
      </c>
      <c r="S2" s="13" t="s">
        <v>43</v>
      </c>
      <c r="T2" s="16">
        <v>41583</v>
      </c>
      <c r="U2" s="16">
        <v>44135</v>
      </c>
      <c r="V2" s="15"/>
      <c r="W2" s="17" t="s">
        <v>44</v>
      </c>
      <c r="X2" s="18">
        <v>1</v>
      </c>
      <c r="Y2" s="19" t="s">
        <v>45</v>
      </c>
      <c r="Z2" s="13"/>
      <c r="AA2" s="14">
        <v>9</v>
      </c>
      <c r="AB2" s="14">
        <v>2020</v>
      </c>
      <c r="AC2" s="20"/>
      <c r="AD2" s="21"/>
      <c r="AE2" s="22" t="s">
        <v>46</v>
      </c>
      <c r="AF2" s="14"/>
    </row>
    <row r="3" spans="1:32" ht="174.75" customHeight="1" x14ac:dyDescent="0.25">
      <c r="A3" s="9">
        <v>2048</v>
      </c>
      <c r="B3" s="10">
        <v>1</v>
      </c>
      <c r="C3" s="10">
        <v>2014</v>
      </c>
      <c r="D3" s="10" t="s">
        <v>47</v>
      </c>
      <c r="E3" s="10" t="s">
        <v>34</v>
      </c>
      <c r="F3" s="10"/>
      <c r="G3" s="10"/>
      <c r="H3" s="10" t="s">
        <v>48</v>
      </c>
      <c r="I3" s="11" t="s">
        <v>49</v>
      </c>
      <c r="J3" s="12" t="s">
        <v>50</v>
      </c>
      <c r="K3" s="10" t="s">
        <v>51</v>
      </c>
      <c r="L3" s="14" t="s">
        <v>52</v>
      </c>
      <c r="M3" s="13" t="s">
        <v>53</v>
      </c>
      <c r="N3" s="13" t="s">
        <v>41</v>
      </c>
      <c r="O3" s="14">
        <v>2014</v>
      </c>
      <c r="P3" s="13"/>
      <c r="Q3" s="14"/>
      <c r="R3" s="15" t="s">
        <v>42</v>
      </c>
      <c r="S3" s="13" t="s">
        <v>54</v>
      </c>
      <c r="T3" s="16">
        <v>41698</v>
      </c>
      <c r="U3" s="16">
        <v>43528</v>
      </c>
      <c r="V3" s="10" t="s">
        <v>55</v>
      </c>
      <c r="W3" s="10" t="s">
        <v>56</v>
      </c>
      <c r="X3" s="24">
        <v>1</v>
      </c>
      <c r="Y3" s="19" t="s">
        <v>45</v>
      </c>
      <c r="Z3" s="13"/>
      <c r="AA3" s="14" t="s">
        <v>57</v>
      </c>
      <c r="AB3" s="14">
        <v>2019</v>
      </c>
      <c r="AC3" s="20"/>
      <c r="AD3" s="21"/>
      <c r="AE3" s="22" t="s">
        <v>58</v>
      </c>
      <c r="AF3" s="14"/>
    </row>
    <row r="4" spans="1:32" ht="312.75" customHeight="1" x14ac:dyDescent="0.25">
      <c r="A4" s="9">
        <v>2051</v>
      </c>
      <c r="B4" s="10">
        <v>4</v>
      </c>
      <c r="C4" s="10">
        <v>2014</v>
      </c>
      <c r="D4" s="10" t="s">
        <v>59</v>
      </c>
      <c r="E4" s="10" t="s">
        <v>34</v>
      </c>
      <c r="F4" s="10"/>
      <c r="G4" s="10"/>
      <c r="H4" s="10" t="s">
        <v>48</v>
      </c>
      <c r="I4" s="11" t="s">
        <v>60</v>
      </c>
      <c r="J4" s="12" t="s">
        <v>61</v>
      </c>
      <c r="K4" s="10" t="s">
        <v>62</v>
      </c>
      <c r="L4" s="14" t="s">
        <v>63</v>
      </c>
      <c r="M4" s="13" t="s">
        <v>53</v>
      </c>
      <c r="N4" s="13" t="s">
        <v>41</v>
      </c>
      <c r="O4" s="14">
        <v>2014</v>
      </c>
      <c r="P4" s="13"/>
      <c r="Q4" s="14"/>
      <c r="R4" s="15" t="s">
        <v>42</v>
      </c>
      <c r="S4" s="25" t="s">
        <v>64</v>
      </c>
      <c r="T4" s="16">
        <v>42488</v>
      </c>
      <c r="U4" s="16">
        <v>43738</v>
      </c>
      <c r="V4" s="10"/>
      <c r="W4" s="10" t="s">
        <v>65</v>
      </c>
      <c r="X4" s="18">
        <v>1</v>
      </c>
      <c r="Y4" s="19" t="s">
        <v>45</v>
      </c>
      <c r="Z4" s="13"/>
      <c r="AA4" s="14">
        <v>10</v>
      </c>
      <c r="AB4" s="14">
        <v>2019</v>
      </c>
      <c r="AC4" s="20"/>
      <c r="AD4" s="21"/>
      <c r="AE4" s="22" t="s">
        <v>58</v>
      </c>
      <c r="AF4" s="14"/>
    </row>
    <row r="5" spans="1:32" ht="123.75" customHeight="1" x14ac:dyDescent="0.25">
      <c r="A5" s="9">
        <v>2056</v>
      </c>
      <c r="B5" s="10">
        <v>9</v>
      </c>
      <c r="C5" s="10">
        <v>2014</v>
      </c>
      <c r="D5" s="10" t="s">
        <v>66</v>
      </c>
      <c r="E5" s="10" t="s">
        <v>34</v>
      </c>
      <c r="F5" s="10"/>
      <c r="G5" s="10"/>
      <c r="H5" s="10" t="s">
        <v>48</v>
      </c>
      <c r="I5" s="11" t="s">
        <v>60</v>
      </c>
      <c r="J5" s="12" t="s">
        <v>37</v>
      </c>
      <c r="K5" s="10" t="s">
        <v>67</v>
      </c>
      <c r="L5" s="14" t="s">
        <v>52</v>
      </c>
      <c r="M5" s="13" t="s">
        <v>53</v>
      </c>
      <c r="N5" s="13" t="s">
        <v>41</v>
      </c>
      <c r="O5" s="14">
        <v>2014</v>
      </c>
      <c r="P5" s="13"/>
      <c r="Q5" s="14"/>
      <c r="R5" s="15" t="s">
        <v>42</v>
      </c>
      <c r="S5" s="25" t="s">
        <v>68</v>
      </c>
      <c r="T5" s="16"/>
      <c r="U5" s="16">
        <v>43528</v>
      </c>
      <c r="V5" s="10" t="s">
        <v>69</v>
      </c>
      <c r="W5" s="14" t="s">
        <v>70</v>
      </c>
      <c r="X5" s="18">
        <v>1</v>
      </c>
      <c r="Y5" s="19" t="s">
        <v>45</v>
      </c>
      <c r="Z5" s="13"/>
      <c r="AA5" s="14" t="s">
        <v>57</v>
      </c>
      <c r="AB5" s="14">
        <v>2019</v>
      </c>
      <c r="AC5" s="20"/>
      <c r="AD5" s="21"/>
      <c r="AE5" s="22" t="s">
        <v>58</v>
      </c>
      <c r="AF5" s="14"/>
    </row>
    <row r="6" spans="1:32" ht="158.25" customHeight="1" x14ac:dyDescent="0.25">
      <c r="A6" s="9">
        <v>2058</v>
      </c>
      <c r="B6" s="10">
        <v>11</v>
      </c>
      <c r="C6" s="10">
        <v>2014</v>
      </c>
      <c r="D6" s="10" t="s">
        <v>71</v>
      </c>
      <c r="E6" s="10" t="s">
        <v>34</v>
      </c>
      <c r="F6" s="10"/>
      <c r="G6" s="10"/>
      <c r="H6" s="10" t="s">
        <v>48</v>
      </c>
      <c r="I6" s="11" t="s">
        <v>60</v>
      </c>
      <c r="J6" s="12" t="s">
        <v>50</v>
      </c>
      <c r="K6" s="10" t="s">
        <v>51</v>
      </c>
      <c r="L6" s="14" t="s">
        <v>63</v>
      </c>
      <c r="M6" s="13" t="s">
        <v>53</v>
      </c>
      <c r="N6" s="13" t="s">
        <v>41</v>
      </c>
      <c r="O6" s="14">
        <v>2014</v>
      </c>
      <c r="P6" s="13"/>
      <c r="Q6" s="14"/>
      <c r="R6" s="15" t="s">
        <v>42</v>
      </c>
      <c r="S6" s="25" t="s">
        <v>72</v>
      </c>
      <c r="T6" s="16"/>
      <c r="U6" s="16">
        <v>43769</v>
      </c>
      <c r="V6" s="10" t="s">
        <v>73</v>
      </c>
      <c r="W6" s="10" t="s">
        <v>74</v>
      </c>
      <c r="X6" s="18">
        <v>1</v>
      </c>
      <c r="Y6" s="19" t="s">
        <v>45</v>
      </c>
      <c r="Z6" s="13"/>
      <c r="AA6" s="14">
        <v>11</v>
      </c>
      <c r="AB6" s="14">
        <v>2019</v>
      </c>
      <c r="AC6" s="20"/>
      <c r="AD6" s="21"/>
      <c r="AE6" s="22" t="s">
        <v>58</v>
      </c>
      <c r="AF6" s="14"/>
    </row>
    <row r="7" spans="1:32" ht="202.5" customHeight="1" x14ac:dyDescent="0.25">
      <c r="A7" s="9">
        <v>2391</v>
      </c>
      <c r="B7" s="10">
        <v>344</v>
      </c>
      <c r="C7" s="10">
        <v>2014</v>
      </c>
      <c r="D7" s="10" t="s">
        <v>75</v>
      </c>
      <c r="E7" s="10" t="s">
        <v>34</v>
      </c>
      <c r="F7" s="10"/>
      <c r="G7" s="10"/>
      <c r="H7" s="10" t="s">
        <v>48</v>
      </c>
      <c r="I7" s="11" t="s">
        <v>76</v>
      </c>
      <c r="J7" s="12" t="s">
        <v>77</v>
      </c>
      <c r="K7" s="10" t="s">
        <v>78</v>
      </c>
      <c r="L7" s="10" t="s">
        <v>79</v>
      </c>
      <c r="M7" s="13" t="s">
        <v>80</v>
      </c>
      <c r="N7" s="13" t="s">
        <v>81</v>
      </c>
      <c r="O7" s="14">
        <v>2014</v>
      </c>
      <c r="P7" s="13"/>
      <c r="Q7" s="14"/>
      <c r="R7" s="15" t="s">
        <v>42</v>
      </c>
      <c r="S7" s="26" t="s">
        <v>82</v>
      </c>
      <c r="T7" s="16">
        <v>41791</v>
      </c>
      <c r="U7" s="16">
        <v>43830</v>
      </c>
      <c r="V7" s="13" t="s">
        <v>82</v>
      </c>
      <c r="W7" s="10" t="s">
        <v>83</v>
      </c>
      <c r="X7" s="18">
        <v>1</v>
      </c>
      <c r="Y7" s="19" t="s">
        <v>45</v>
      </c>
      <c r="Z7" s="13"/>
      <c r="AA7" s="14">
        <v>2</v>
      </c>
      <c r="AB7" s="14">
        <v>2020</v>
      </c>
      <c r="AC7" s="20"/>
      <c r="AD7" s="21"/>
      <c r="AE7" s="22" t="s">
        <v>58</v>
      </c>
      <c r="AF7" s="14"/>
    </row>
    <row r="8" spans="1:32" ht="111.75" customHeight="1" x14ac:dyDescent="0.25">
      <c r="A8" s="9">
        <v>2560</v>
      </c>
      <c r="B8" s="10">
        <v>513</v>
      </c>
      <c r="C8" s="10">
        <v>2014</v>
      </c>
      <c r="D8" s="10" t="s">
        <v>84</v>
      </c>
      <c r="E8" s="10" t="s">
        <v>34</v>
      </c>
      <c r="F8" s="10"/>
      <c r="G8" s="10"/>
      <c r="H8" s="10" t="s">
        <v>85</v>
      </c>
      <c r="I8" s="11" t="s">
        <v>49</v>
      </c>
      <c r="J8" s="12" t="s">
        <v>50</v>
      </c>
      <c r="K8" s="10" t="s">
        <v>86</v>
      </c>
      <c r="L8" s="14" t="s">
        <v>52</v>
      </c>
      <c r="M8" s="13" t="s">
        <v>87</v>
      </c>
      <c r="N8" s="13" t="s">
        <v>88</v>
      </c>
      <c r="O8" s="14">
        <v>2014</v>
      </c>
      <c r="P8" s="13"/>
      <c r="Q8" s="14"/>
      <c r="R8" s="15" t="s">
        <v>42</v>
      </c>
      <c r="S8" s="13" t="s">
        <v>89</v>
      </c>
      <c r="T8" s="16"/>
      <c r="U8" s="16">
        <v>43528</v>
      </c>
      <c r="V8" s="10" t="s">
        <v>90</v>
      </c>
      <c r="W8" s="14" t="s">
        <v>91</v>
      </c>
      <c r="X8" s="27">
        <v>1</v>
      </c>
      <c r="Y8" s="19" t="s">
        <v>45</v>
      </c>
      <c r="Z8" s="13"/>
      <c r="AA8" s="14" t="s">
        <v>57</v>
      </c>
      <c r="AB8" s="14">
        <v>2019</v>
      </c>
      <c r="AC8" s="20"/>
      <c r="AD8" s="21"/>
      <c r="AE8" s="22" t="s">
        <v>58</v>
      </c>
      <c r="AF8" s="14"/>
    </row>
    <row r="9" spans="1:32" ht="111.75" customHeight="1" x14ac:dyDescent="0.25">
      <c r="A9" s="9">
        <v>2563</v>
      </c>
      <c r="B9" s="10">
        <v>516</v>
      </c>
      <c r="C9" s="10">
        <v>2014</v>
      </c>
      <c r="D9" s="10" t="s">
        <v>92</v>
      </c>
      <c r="E9" s="10" t="s">
        <v>34</v>
      </c>
      <c r="F9" s="10"/>
      <c r="G9" s="10"/>
      <c r="H9" s="10" t="s">
        <v>48</v>
      </c>
      <c r="I9" s="11" t="s">
        <v>60</v>
      </c>
      <c r="J9" s="12" t="s">
        <v>61</v>
      </c>
      <c r="K9" s="10" t="s">
        <v>62</v>
      </c>
      <c r="L9" s="14" t="s">
        <v>63</v>
      </c>
      <c r="M9" s="13" t="s">
        <v>87</v>
      </c>
      <c r="N9" s="13" t="s">
        <v>88</v>
      </c>
      <c r="O9" s="14">
        <v>2014</v>
      </c>
      <c r="P9" s="13"/>
      <c r="Q9" s="14"/>
      <c r="R9" s="15" t="s">
        <v>42</v>
      </c>
      <c r="S9" s="25" t="s">
        <v>93</v>
      </c>
      <c r="T9" s="16">
        <v>42488</v>
      </c>
      <c r="U9" s="16">
        <v>43738</v>
      </c>
      <c r="V9" s="10" t="s">
        <v>94</v>
      </c>
      <c r="W9" s="10" t="s">
        <v>95</v>
      </c>
      <c r="X9" s="18">
        <v>1</v>
      </c>
      <c r="Y9" s="19" t="s">
        <v>45</v>
      </c>
      <c r="Z9" s="13"/>
      <c r="AA9" s="14">
        <v>10</v>
      </c>
      <c r="AB9" s="14">
        <v>2019</v>
      </c>
      <c r="AC9" s="20"/>
      <c r="AD9" s="21"/>
      <c r="AE9" s="22" t="s">
        <v>58</v>
      </c>
      <c r="AF9" s="14"/>
    </row>
    <row r="10" spans="1:32" ht="147" customHeight="1" x14ac:dyDescent="0.25">
      <c r="A10" s="9">
        <v>2790</v>
      </c>
      <c r="B10" s="10">
        <v>86</v>
      </c>
      <c r="C10" s="10">
        <v>2015</v>
      </c>
      <c r="D10" s="14" t="s">
        <v>96</v>
      </c>
      <c r="E10" s="10" t="s">
        <v>97</v>
      </c>
      <c r="F10" s="10"/>
      <c r="G10" s="10"/>
      <c r="H10" s="10" t="s">
        <v>35</v>
      </c>
      <c r="I10" s="11" t="s">
        <v>36</v>
      </c>
      <c r="J10" s="12" t="s">
        <v>98</v>
      </c>
      <c r="K10" s="10" t="s">
        <v>99</v>
      </c>
      <c r="L10" s="10" t="s">
        <v>100</v>
      </c>
      <c r="M10" s="13" t="s">
        <v>101</v>
      </c>
      <c r="N10" s="13" t="s">
        <v>102</v>
      </c>
      <c r="O10" s="14">
        <v>2015</v>
      </c>
      <c r="P10" s="28">
        <v>20221020116753</v>
      </c>
      <c r="Q10" s="14" t="s">
        <v>103</v>
      </c>
      <c r="R10" s="15" t="s">
        <v>42</v>
      </c>
      <c r="S10" s="25" t="s">
        <v>104</v>
      </c>
      <c r="T10" s="16">
        <v>42156</v>
      </c>
      <c r="U10" s="16" t="s">
        <v>105</v>
      </c>
      <c r="V10" s="10" t="s">
        <v>106</v>
      </c>
      <c r="W10" s="17" t="s">
        <v>107</v>
      </c>
      <c r="X10" s="18">
        <v>1</v>
      </c>
      <c r="Y10" s="19" t="s">
        <v>45</v>
      </c>
      <c r="Z10" s="13" t="s">
        <v>108</v>
      </c>
      <c r="AA10" s="14">
        <v>9</v>
      </c>
      <c r="AB10" s="14">
        <v>2022</v>
      </c>
      <c r="AC10" s="20"/>
      <c r="AD10" s="21"/>
      <c r="AE10" s="22" t="s">
        <v>46</v>
      </c>
      <c r="AF10" s="29" t="s">
        <v>109</v>
      </c>
    </row>
    <row r="11" spans="1:32" ht="335.25" customHeight="1" x14ac:dyDescent="0.25">
      <c r="A11" s="9">
        <v>2814</v>
      </c>
      <c r="B11" s="10">
        <v>110</v>
      </c>
      <c r="C11" s="10">
        <v>2015</v>
      </c>
      <c r="D11" s="10" t="s">
        <v>110</v>
      </c>
      <c r="E11" s="10" t="s">
        <v>34</v>
      </c>
      <c r="F11" s="10"/>
      <c r="G11" s="10"/>
      <c r="H11" s="10" t="s">
        <v>35</v>
      </c>
      <c r="I11" s="11" t="s">
        <v>36</v>
      </c>
      <c r="J11" s="12" t="s">
        <v>37</v>
      </c>
      <c r="K11" s="10" t="s">
        <v>111</v>
      </c>
      <c r="L11" s="10" t="s">
        <v>112</v>
      </c>
      <c r="M11" s="13" t="s">
        <v>101</v>
      </c>
      <c r="N11" s="13" t="s">
        <v>102</v>
      </c>
      <c r="O11" s="14">
        <v>2015</v>
      </c>
      <c r="P11" s="13"/>
      <c r="Q11" s="14"/>
      <c r="R11" s="15" t="s">
        <v>42</v>
      </c>
      <c r="S11" s="25" t="s">
        <v>113</v>
      </c>
      <c r="T11" s="16">
        <v>42125</v>
      </c>
      <c r="U11" s="16">
        <v>43769</v>
      </c>
      <c r="V11" s="14"/>
      <c r="W11" s="17" t="s">
        <v>114</v>
      </c>
      <c r="X11" s="18">
        <v>1</v>
      </c>
      <c r="Y11" s="19" t="s">
        <v>45</v>
      </c>
      <c r="Z11" s="13"/>
      <c r="AA11" s="14">
        <v>10</v>
      </c>
      <c r="AB11" s="14">
        <v>2019</v>
      </c>
      <c r="AC11" s="20"/>
      <c r="AD11" s="21"/>
      <c r="AE11" s="22" t="s">
        <v>46</v>
      </c>
      <c r="AF11" s="14"/>
    </row>
    <row r="12" spans="1:32" ht="185.25" customHeight="1" x14ac:dyDescent="0.25">
      <c r="A12" s="9">
        <v>2857</v>
      </c>
      <c r="B12" s="10">
        <v>153</v>
      </c>
      <c r="C12" s="10">
        <v>2015</v>
      </c>
      <c r="D12" s="10" t="s">
        <v>115</v>
      </c>
      <c r="E12" s="10" t="s">
        <v>34</v>
      </c>
      <c r="F12" s="10"/>
      <c r="G12" s="10"/>
      <c r="H12" s="10" t="s">
        <v>35</v>
      </c>
      <c r="I12" s="11" t="s">
        <v>36</v>
      </c>
      <c r="J12" s="12" t="s">
        <v>37</v>
      </c>
      <c r="K12" s="10" t="s">
        <v>116</v>
      </c>
      <c r="L12" s="10" t="s">
        <v>112</v>
      </c>
      <c r="M12" s="13" t="s">
        <v>101</v>
      </c>
      <c r="N12" s="13" t="s">
        <v>102</v>
      </c>
      <c r="O12" s="14">
        <v>2015</v>
      </c>
      <c r="P12" s="13"/>
      <c r="Q12" s="14"/>
      <c r="R12" s="15" t="s">
        <v>42</v>
      </c>
      <c r="S12" s="25" t="s">
        <v>117</v>
      </c>
      <c r="T12" s="16">
        <v>42191</v>
      </c>
      <c r="U12" s="16">
        <v>43665</v>
      </c>
      <c r="V12" s="10"/>
      <c r="W12" s="17" t="s">
        <v>118</v>
      </c>
      <c r="X12" s="18">
        <v>1</v>
      </c>
      <c r="Y12" s="19" t="s">
        <v>45</v>
      </c>
      <c r="Z12" s="13"/>
      <c r="AA12" s="14">
        <v>10</v>
      </c>
      <c r="AB12" s="14">
        <v>2019</v>
      </c>
      <c r="AC12" s="20"/>
      <c r="AD12" s="21"/>
      <c r="AE12" s="22" t="s">
        <v>46</v>
      </c>
      <c r="AF12" s="14"/>
    </row>
    <row r="13" spans="1:32" ht="224.25" customHeight="1" x14ac:dyDescent="0.25">
      <c r="A13" s="9">
        <v>2893</v>
      </c>
      <c r="B13" s="10">
        <v>189</v>
      </c>
      <c r="C13" s="10">
        <v>2015</v>
      </c>
      <c r="D13" s="10" t="s">
        <v>119</v>
      </c>
      <c r="E13" s="10" t="s">
        <v>34</v>
      </c>
      <c r="F13" s="10"/>
      <c r="G13" s="10"/>
      <c r="H13" s="10" t="s">
        <v>120</v>
      </c>
      <c r="I13" s="11" t="s">
        <v>121</v>
      </c>
      <c r="J13" s="12" t="s">
        <v>77</v>
      </c>
      <c r="K13" s="10" t="s">
        <v>122</v>
      </c>
      <c r="L13" s="10" t="s">
        <v>123</v>
      </c>
      <c r="M13" s="13" t="s">
        <v>124</v>
      </c>
      <c r="N13" s="13" t="s">
        <v>88</v>
      </c>
      <c r="O13" s="14">
        <v>2015</v>
      </c>
      <c r="P13" s="13"/>
      <c r="Q13" s="14"/>
      <c r="R13" s="15" t="s">
        <v>42</v>
      </c>
      <c r="S13" s="25" t="s">
        <v>125</v>
      </c>
      <c r="T13" s="16">
        <v>42461</v>
      </c>
      <c r="U13" s="16">
        <v>43465</v>
      </c>
      <c r="V13" s="10" t="s">
        <v>126</v>
      </c>
      <c r="W13" s="10" t="s">
        <v>127</v>
      </c>
      <c r="X13" s="18">
        <v>1</v>
      </c>
      <c r="Y13" s="19" t="s">
        <v>45</v>
      </c>
      <c r="Z13" s="13"/>
      <c r="AA13" s="14">
        <v>6</v>
      </c>
      <c r="AB13" s="14">
        <v>2019</v>
      </c>
      <c r="AC13" s="20"/>
      <c r="AD13" s="21"/>
      <c r="AE13" s="22" t="s">
        <v>58</v>
      </c>
      <c r="AF13" s="14"/>
    </row>
    <row r="14" spans="1:32" ht="190.5" customHeight="1" x14ac:dyDescent="0.25">
      <c r="A14" s="9">
        <v>2894</v>
      </c>
      <c r="B14" s="10">
        <v>190</v>
      </c>
      <c r="C14" s="10">
        <v>2015</v>
      </c>
      <c r="D14" s="10" t="s">
        <v>128</v>
      </c>
      <c r="E14" s="10" t="s">
        <v>34</v>
      </c>
      <c r="F14" s="10"/>
      <c r="G14" s="10"/>
      <c r="H14" s="10" t="s">
        <v>120</v>
      </c>
      <c r="I14" s="11" t="s">
        <v>121</v>
      </c>
      <c r="J14" s="12" t="s">
        <v>77</v>
      </c>
      <c r="K14" s="10" t="s">
        <v>122</v>
      </c>
      <c r="L14" s="10" t="s">
        <v>123</v>
      </c>
      <c r="M14" s="13" t="s">
        <v>124</v>
      </c>
      <c r="N14" s="13" t="s">
        <v>88</v>
      </c>
      <c r="O14" s="14">
        <v>2015</v>
      </c>
      <c r="P14" s="13"/>
      <c r="Q14" s="14"/>
      <c r="R14" s="15" t="s">
        <v>42</v>
      </c>
      <c r="S14" s="25" t="s">
        <v>129</v>
      </c>
      <c r="T14" s="16">
        <v>42461</v>
      </c>
      <c r="U14" s="16">
        <v>44377</v>
      </c>
      <c r="V14" s="10" t="s">
        <v>126</v>
      </c>
      <c r="W14" s="10" t="s">
        <v>130</v>
      </c>
      <c r="X14" s="18">
        <v>1</v>
      </c>
      <c r="Y14" s="19" t="s">
        <v>45</v>
      </c>
      <c r="Z14" s="13"/>
      <c r="AA14" s="14">
        <v>7</v>
      </c>
      <c r="AB14" s="14">
        <v>2021</v>
      </c>
      <c r="AC14" s="20"/>
      <c r="AD14" s="21"/>
      <c r="AE14" s="22" t="s">
        <v>58</v>
      </c>
      <c r="AF14" s="14"/>
    </row>
    <row r="15" spans="1:32" ht="77.25" customHeight="1" x14ac:dyDescent="0.25">
      <c r="A15" s="9">
        <v>2939</v>
      </c>
      <c r="B15" s="10">
        <v>235</v>
      </c>
      <c r="C15" s="10">
        <v>2015</v>
      </c>
      <c r="D15" s="10" t="s">
        <v>131</v>
      </c>
      <c r="E15" s="10" t="s">
        <v>34</v>
      </c>
      <c r="F15" s="10"/>
      <c r="G15" s="10"/>
      <c r="H15" s="10" t="s">
        <v>48</v>
      </c>
      <c r="I15" s="11" t="s">
        <v>132</v>
      </c>
      <c r="J15" s="12" t="s">
        <v>133</v>
      </c>
      <c r="K15" s="10" t="s">
        <v>134</v>
      </c>
      <c r="L15" s="10" t="s">
        <v>79</v>
      </c>
      <c r="M15" s="13" t="s">
        <v>124</v>
      </c>
      <c r="N15" s="13" t="s">
        <v>88</v>
      </c>
      <c r="O15" s="14">
        <v>2015</v>
      </c>
      <c r="P15" s="13"/>
      <c r="Q15" s="14"/>
      <c r="R15" s="15" t="s">
        <v>42</v>
      </c>
      <c r="S15" s="30" t="s">
        <v>135</v>
      </c>
      <c r="T15" s="16">
        <v>42314</v>
      </c>
      <c r="U15" s="16">
        <v>43280</v>
      </c>
      <c r="V15" s="10" t="s">
        <v>136</v>
      </c>
      <c r="W15" s="10" t="s">
        <v>137</v>
      </c>
      <c r="X15" s="18">
        <v>1</v>
      </c>
      <c r="Y15" s="19" t="s">
        <v>45</v>
      </c>
      <c r="Z15" s="13"/>
      <c r="AA15" s="14" t="s">
        <v>138</v>
      </c>
      <c r="AB15" s="14">
        <v>2019</v>
      </c>
      <c r="AC15" s="20"/>
      <c r="AD15" s="21"/>
      <c r="AE15" s="22" t="s">
        <v>58</v>
      </c>
      <c r="AF15" s="14"/>
    </row>
    <row r="16" spans="1:32" ht="138.75" customHeight="1" x14ac:dyDescent="0.25">
      <c r="A16" s="9">
        <v>2967</v>
      </c>
      <c r="B16" s="10">
        <v>263</v>
      </c>
      <c r="C16" s="10">
        <v>2015</v>
      </c>
      <c r="D16" s="10" t="s">
        <v>139</v>
      </c>
      <c r="E16" s="10" t="s">
        <v>34</v>
      </c>
      <c r="F16" s="10"/>
      <c r="G16" s="10"/>
      <c r="H16" s="10" t="s">
        <v>48</v>
      </c>
      <c r="I16" s="11" t="s">
        <v>140</v>
      </c>
      <c r="J16" s="12" t="s">
        <v>141</v>
      </c>
      <c r="K16" s="10" t="s">
        <v>142</v>
      </c>
      <c r="L16" s="10" t="s">
        <v>79</v>
      </c>
      <c r="M16" s="13" t="s">
        <v>143</v>
      </c>
      <c r="N16" s="13" t="s">
        <v>144</v>
      </c>
      <c r="O16" s="14">
        <v>2015</v>
      </c>
      <c r="P16" s="13"/>
      <c r="Q16" s="14"/>
      <c r="R16" s="15" t="s">
        <v>42</v>
      </c>
      <c r="S16" s="31" t="s">
        <v>145</v>
      </c>
      <c r="T16" s="16">
        <v>43173</v>
      </c>
      <c r="U16" s="16">
        <v>43677</v>
      </c>
      <c r="V16" s="10" t="s">
        <v>146</v>
      </c>
      <c r="W16" s="10" t="s">
        <v>147</v>
      </c>
      <c r="X16" s="32">
        <v>1</v>
      </c>
      <c r="Y16" s="19" t="s">
        <v>45</v>
      </c>
      <c r="Z16" s="13"/>
      <c r="AA16" s="14">
        <v>8</v>
      </c>
      <c r="AB16" s="14">
        <v>2019</v>
      </c>
      <c r="AC16" s="20"/>
      <c r="AD16" s="21"/>
      <c r="AE16" s="22" t="s">
        <v>58</v>
      </c>
      <c r="AF16" s="14"/>
    </row>
    <row r="17" spans="1:32" ht="173.25" customHeight="1" x14ac:dyDescent="0.25">
      <c r="A17" s="9">
        <v>2968</v>
      </c>
      <c r="B17" s="10">
        <v>264</v>
      </c>
      <c r="C17" s="10">
        <v>2015</v>
      </c>
      <c r="D17" s="10" t="s">
        <v>148</v>
      </c>
      <c r="E17" s="10" t="s">
        <v>34</v>
      </c>
      <c r="F17" s="10"/>
      <c r="G17" s="10"/>
      <c r="H17" s="10" t="s">
        <v>48</v>
      </c>
      <c r="I17" s="11" t="s">
        <v>49</v>
      </c>
      <c r="J17" s="12" t="s">
        <v>50</v>
      </c>
      <c r="K17" s="10" t="s">
        <v>149</v>
      </c>
      <c r="L17" s="14" t="s">
        <v>63</v>
      </c>
      <c r="M17" s="13" t="s">
        <v>143</v>
      </c>
      <c r="N17" s="13" t="s">
        <v>144</v>
      </c>
      <c r="O17" s="14">
        <v>2015</v>
      </c>
      <c r="P17" s="13"/>
      <c r="Q17" s="14"/>
      <c r="R17" s="15" t="s">
        <v>42</v>
      </c>
      <c r="S17" s="25" t="s">
        <v>72</v>
      </c>
      <c r="T17" s="16">
        <v>42488</v>
      </c>
      <c r="U17" s="16">
        <v>43769</v>
      </c>
      <c r="V17" s="10" t="s">
        <v>150</v>
      </c>
      <c r="W17" s="10" t="s">
        <v>151</v>
      </c>
      <c r="X17" s="18">
        <v>1</v>
      </c>
      <c r="Y17" s="19" t="s">
        <v>45</v>
      </c>
      <c r="Z17" s="13"/>
      <c r="AA17" s="14">
        <v>11</v>
      </c>
      <c r="AB17" s="14">
        <v>2019</v>
      </c>
      <c r="AC17" s="20"/>
      <c r="AD17" s="21"/>
      <c r="AE17" s="22" t="s">
        <v>58</v>
      </c>
      <c r="AF17" s="14"/>
    </row>
    <row r="18" spans="1:32" ht="159" customHeight="1" x14ac:dyDescent="0.25">
      <c r="A18" s="9">
        <v>2970</v>
      </c>
      <c r="B18" s="10">
        <v>266</v>
      </c>
      <c r="C18" s="10">
        <v>2015</v>
      </c>
      <c r="D18" s="10" t="s">
        <v>152</v>
      </c>
      <c r="E18" s="10" t="s">
        <v>34</v>
      </c>
      <c r="F18" s="10"/>
      <c r="G18" s="10"/>
      <c r="H18" s="10" t="s">
        <v>48</v>
      </c>
      <c r="I18" s="11" t="s">
        <v>60</v>
      </c>
      <c r="J18" s="12" t="s">
        <v>61</v>
      </c>
      <c r="K18" s="10" t="s">
        <v>62</v>
      </c>
      <c r="L18" s="14" t="s">
        <v>63</v>
      </c>
      <c r="M18" s="13" t="s">
        <v>143</v>
      </c>
      <c r="N18" s="13" t="s">
        <v>144</v>
      </c>
      <c r="O18" s="14">
        <v>2015</v>
      </c>
      <c r="P18" s="13"/>
      <c r="Q18" s="14"/>
      <c r="R18" s="15" t="s">
        <v>42</v>
      </c>
      <c r="S18" s="25" t="s">
        <v>153</v>
      </c>
      <c r="T18" s="16">
        <v>42488</v>
      </c>
      <c r="U18" s="16">
        <v>43738</v>
      </c>
      <c r="V18" s="10"/>
      <c r="W18" s="10" t="s">
        <v>154</v>
      </c>
      <c r="X18" s="18">
        <v>1</v>
      </c>
      <c r="Y18" s="19" t="s">
        <v>45</v>
      </c>
      <c r="Z18" s="13"/>
      <c r="AA18" s="14">
        <v>10</v>
      </c>
      <c r="AB18" s="14">
        <v>2019</v>
      </c>
      <c r="AC18" s="20"/>
      <c r="AD18" s="21"/>
      <c r="AE18" s="22" t="s">
        <v>58</v>
      </c>
      <c r="AF18" s="14"/>
    </row>
    <row r="19" spans="1:32" ht="127.5" customHeight="1" x14ac:dyDescent="0.25">
      <c r="A19" s="9">
        <v>2971</v>
      </c>
      <c r="B19" s="10">
        <v>267</v>
      </c>
      <c r="C19" s="10">
        <v>2015</v>
      </c>
      <c r="D19" s="10" t="s">
        <v>155</v>
      </c>
      <c r="E19" s="10" t="s">
        <v>34</v>
      </c>
      <c r="F19" s="10"/>
      <c r="G19" s="10"/>
      <c r="H19" s="10" t="s">
        <v>48</v>
      </c>
      <c r="I19" s="11" t="s">
        <v>60</v>
      </c>
      <c r="J19" s="12" t="s">
        <v>61</v>
      </c>
      <c r="K19" s="10" t="s">
        <v>62</v>
      </c>
      <c r="L19" s="14" t="s">
        <v>63</v>
      </c>
      <c r="M19" s="13" t="s">
        <v>143</v>
      </c>
      <c r="N19" s="13" t="s">
        <v>144</v>
      </c>
      <c r="O19" s="14">
        <v>2015</v>
      </c>
      <c r="P19" s="13"/>
      <c r="Q19" s="14"/>
      <c r="R19" s="15" t="s">
        <v>42</v>
      </c>
      <c r="S19" s="25" t="s">
        <v>156</v>
      </c>
      <c r="T19" s="16">
        <v>42488</v>
      </c>
      <c r="U19" s="16">
        <v>43738</v>
      </c>
      <c r="V19" s="10" t="s">
        <v>157</v>
      </c>
      <c r="W19" s="10" t="s">
        <v>158</v>
      </c>
      <c r="X19" s="18">
        <v>1</v>
      </c>
      <c r="Y19" s="19" t="s">
        <v>45</v>
      </c>
      <c r="Z19" s="13"/>
      <c r="AA19" s="14">
        <v>10</v>
      </c>
      <c r="AB19" s="14">
        <v>2019</v>
      </c>
      <c r="AC19" s="20"/>
      <c r="AD19" s="21"/>
      <c r="AE19" s="22" t="s">
        <v>58</v>
      </c>
      <c r="AF19" s="14"/>
    </row>
    <row r="20" spans="1:32" ht="126.75" customHeight="1" x14ac:dyDescent="0.25">
      <c r="A20" s="9">
        <v>2972</v>
      </c>
      <c r="B20" s="10">
        <v>268</v>
      </c>
      <c r="C20" s="10">
        <v>2015</v>
      </c>
      <c r="D20" s="10" t="s">
        <v>159</v>
      </c>
      <c r="E20" s="10" t="s">
        <v>34</v>
      </c>
      <c r="F20" s="10"/>
      <c r="G20" s="10"/>
      <c r="H20" s="10" t="s">
        <v>48</v>
      </c>
      <c r="I20" s="11" t="s">
        <v>49</v>
      </c>
      <c r="J20" s="12" t="s">
        <v>50</v>
      </c>
      <c r="K20" s="10" t="s">
        <v>51</v>
      </c>
      <c r="L20" s="14" t="s">
        <v>63</v>
      </c>
      <c r="M20" s="13" t="s">
        <v>143</v>
      </c>
      <c r="N20" s="13" t="s">
        <v>144</v>
      </c>
      <c r="O20" s="14">
        <v>2015</v>
      </c>
      <c r="P20" s="13"/>
      <c r="Q20" s="14"/>
      <c r="R20" s="15" t="s">
        <v>42</v>
      </c>
      <c r="S20" s="25" t="s">
        <v>72</v>
      </c>
      <c r="T20" s="16">
        <v>43384</v>
      </c>
      <c r="U20" s="16">
        <v>43769</v>
      </c>
      <c r="V20" s="10" t="s">
        <v>160</v>
      </c>
      <c r="W20" s="10" t="s">
        <v>161</v>
      </c>
      <c r="X20" s="18">
        <v>1</v>
      </c>
      <c r="Y20" s="19" t="s">
        <v>45</v>
      </c>
      <c r="Z20" s="13"/>
      <c r="AA20" s="14">
        <v>11</v>
      </c>
      <c r="AB20" s="14">
        <v>2019</v>
      </c>
      <c r="AC20" s="20"/>
      <c r="AD20" s="21"/>
      <c r="AE20" s="22" t="s">
        <v>58</v>
      </c>
      <c r="AF20" s="14"/>
    </row>
    <row r="21" spans="1:32" ht="154.5" customHeight="1" x14ac:dyDescent="0.25">
      <c r="A21" s="9">
        <v>2988</v>
      </c>
      <c r="B21" s="10">
        <v>284</v>
      </c>
      <c r="C21" s="10">
        <v>2015</v>
      </c>
      <c r="D21" s="10" t="s">
        <v>162</v>
      </c>
      <c r="E21" s="10" t="s">
        <v>163</v>
      </c>
      <c r="F21" s="10"/>
      <c r="G21" s="10"/>
      <c r="H21" s="10" t="s">
        <v>35</v>
      </c>
      <c r="I21" s="11" t="s">
        <v>36</v>
      </c>
      <c r="J21" s="12" t="s">
        <v>98</v>
      </c>
      <c r="K21" s="10" t="s">
        <v>164</v>
      </c>
      <c r="L21" s="10" t="s">
        <v>100</v>
      </c>
      <c r="M21" s="13" t="s">
        <v>143</v>
      </c>
      <c r="N21" s="13" t="s">
        <v>144</v>
      </c>
      <c r="O21" s="14">
        <v>2015</v>
      </c>
      <c r="P21" s="13">
        <v>20221020053033</v>
      </c>
      <c r="Q21" s="33">
        <v>44685</v>
      </c>
      <c r="R21" s="15" t="s">
        <v>42</v>
      </c>
      <c r="S21" s="25" t="s">
        <v>165</v>
      </c>
      <c r="T21" s="16">
        <v>42309</v>
      </c>
      <c r="U21" s="16">
        <v>44104</v>
      </c>
      <c r="V21" s="10" t="s">
        <v>166</v>
      </c>
      <c r="W21" s="13" t="s">
        <v>167</v>
      </c>
      <c r="X21" s="18">
        <v>1</v>
      </c>
      <c r="Y21" s="19" t="s">
        <v>45</v>
      </c>
      <c r="Z21" s="13" t="s">
        <v>108</v>
      </c>
      <c r="AA21" s="14">
        <v>4</v>
      </c>
      <c r="AB21" s="14">
        <v>2023</v>
      </c>
      <c r="AC21" s="20"/>
      <c r="AD21" s="21"/>
      <c r="AE21" s="22" t="s">
        <v>46</v>
      </c>
      <c r="AF21" s="34" t="s">
        <v>168</v>
      </c>
    </row>
    <row r="22" spans="1:32" ht="111.75" customHeight="1" x14ac:dyDescent="0.25">
      <c r="A22" s="9">
        <v>3003</v>
      </c>
      <c r="B22" s="10">
        <v>299</v>
      </c>
      <c r="C22" s="10">
        <v>2015</v>
      </c>
      <c r="D22" s="10" t="s">
        <v>169</v>
      </c>
      <c r="E22" s="10" t="s">
        <v>34</v>
      </c>
      <c r="F22" s="10"/>
      <c r="G22" s="10"/>
      <c r="H22" s="10" t="s">
        <v>85</v>
      </c>
      <c r="I22" s="11" t="s">
        <v>170</v>
      </c>
      <c r="J22" s="12" t="s">
        <v>50</v>
      </c>
      <c r="K22" s="10" t="s">
        <v>86</v>
      </c>
      <c r="L22" s="10" t="s">
        <v>63</v>
      </c>
      <c r="M22" s="13" t="s">
        <v>171</v>
      </c>
      <c r="N22" s="13" t="s">
        <v>172</v>
      </c>
      <c r="O22" s="14">
        <v>2015</v>
      </c>
      <c r="P22" s="13"/>
      <c r="Q22" s="14"/>
      <c r="R22" s="15" t="s">
        <v>42</v>
      </c>
      <c r="S22" s="25" t="s">
        <v>173</v>
      </c>
      <c r="T22" s="16">
        <v>42488</v>
      </c>
      <c r="U22" s="16">
        <v>42551</v>
      </c>
      <c r="V22" s="10" t="s">
        <v>174</v>
      </c>
      <c r="W22" s="10" t="s">
        <v>175</v>
      </c>
      <c r="X22" s="18">
        <v>1</v>
      </c>
      <c r="Y22" s="19" t="s">
        <v>45</v>
      </c>
      <c r="Z22" s="13"/>
      <c r="AA22" s="14">
        <v>11</v>
      </c>
      <c r="AB22" s="14">
        <v>2019</v>
      </c>
      <c r="AC22" s="20"/>
      <c r="AD22" s="21"/>
      <c r="AE22" s="22" t="s">
        <v>58</v>
      </c>
      <c r="AF22" s="14"/>
    </row>
    <row r="23" spans="1:32" ht="378" x14ac:dyDescent="0.25">
      <c r="A23" s="9">
        <v>3004</v>
      </c>
      <c r="B23" s="10">
        <v>300</v>
      </c>
      <c r="C23" s="10">
        <v>2015</v>
      </c>
      <c r="D23" s="10" t="s">
        <v>176</v>
      </c>
      <c r="E23" s="10" t="s">
        <v>34</v>
      </c>
      <c r="F23" s="10"/>
      <c r="G23" s="10"/>
      <c r="H23" s="10" t="s">
        <v>85</v>
      </c>
      <c r="I23" s="11" t="s">
        <v>170</v>
      </c>
      <c r="J23" s="12" t="s">
        <v>50</v>
      </c>
      <c r="K23" s="10" t="s">
        <v>86</v>
      </c>
      <c r="L23" s="10" t="s">
        <v>63</v>
      </c>
      <c r="M23" s="13" t="s">
        <v>171</v>
      </c>
      <c r="N23" s="13" t="s">
        <v>172</v>
      </c>
      <c r="O23" s="14">
        <v>2015</v>
      </c>
      <c r="P23" s="13"/>
      <c r="Q23" s="14"/>
      <c r="R23" s="15" t="s">
        <v>42</v>
      </c>
      <c r="S23" s="25" t="s">
        <v>177</v>
      </c>
      <c r="T23" s="16">
        <v>42488</v>
      </c>
      <c r="U23" s="16">
        <v>42551</v>
      </c>
      <c r="V23" s="10" t="s">
        <v>174</v>
      </c>
      <c r="W23" s="10" t="s">
        <v>178</v>
      </c>
      <c r="X23" s="18">
        <v>1</v>
      </c>
      <c r="Y23" s="19" t="s">
        <v>45</v>
      </c>
      <c r="Z23" s="13"/>
      <c r="AA23" s="14">
        <v>11</v>
      </c>
      <c r="AB23" s="14">
        <v>2019</v>
      </c>
      <c r="AC23" s="20"/>
      <c r="AD23" s="21"/>
      <c r="AE23" s="22" t="s">
        <v>58</v>
      </c>
      <c r="AF23" s="14"/>
    </row>
    <row r="24" spans="1:32" ht="127.5" customHeight="1" x14ac:dyDescent="0.25">
      <c r="A24" s="9">
        <v>3081</v>
      </c>
      <c r="B24" s="10">
        <v>76</v>
      </c>
      <c r="C24" s="10">
        <v>2016</v>
      </c>
      <c r="D24" s="10" t="s">
        <v>179</v>
      </c>
      <c r="E24" s="10" t="s">
        <v>34</v>
      </c>
      <c r="F24" s="10"/>
      <c r="G24" s="10"/>
      <c r="H24" s="10" t="s">
        <v>48</v>
      </c>
      <c r="I24" s="11" t="s">
        <v>49</v>
      </c>
      <c r="J24" s="12" t="s">
        <v>50</v>
      </c>
      <c r="K24" s="10" t="s">
        <v>180</v>
      </c>
      <c r="L24" s="10" t="s">
        <v>181</v>
      </c>
      <c r="M24" s="13" t="s">
        <v>182</v>
      </c>
      <c r="N24" s="13" t="s">
        <v>102</v>
      </c>
      <c r="O24" s="14">
        <v>2016</v>
      </c>
      <c r="P24" s="14"/>
      <c r="Q24" s="14"/>
      <c r="R24" s="15" t="s">
        <v>42</v>
      </c>
      <c r="S24" s="25" t="s">
        <v>183</v>
      </c>
      <c r="T24" s="16">
        <v>42491</v>
      </c>
      <c r="U24" s="16">
        <v>43524</v>
      </c>
      <c r="V24" s="10"/>
      <c r="W24" s="10" t="s">
        <v>184</v>
      </c>
      <c r="X24" s="18">
        <v>1</v>
      </c>
      <c r="Y24" s="19" t="s">
        <v>45</v>
      </c>
      <c r="Z24" s="13"/>
      <c r="AA24" s="14" t="s">
        <v>138</v>
      </c>
      <c r="AB24" s="14">
        <v>2019</v>
      </c>
      <c r="AC24" s="20"/>
      <c r="AD24" s="21"/>
      <c r="AE24" s="22" t="s">
        <v>58</v>
      </c>
      <c r="AF24" s="14"/>
    </row>
    <row r="25" spans="1:32" ht="135" customHeight="1" x14ac:dyDescent="0.25">
      <c r="A25" s="9">
        <v>3096</v>
      </c>
      <c r="B25" s="10">
        <v>91</v>
      </c>
      <c r="C25" s="10">
        <v>2016</v>
      </c>
      <c r="D25" s="10" t="s">
        <v>185</v>
      </c>
      <c r="E25" s="10" t="s">
        <v>34</v>
      </c>
      <c r="F25" s="10"/>
      <c r="G25" s="10"/>
      <c r="H25" s="10" t="s">
        <v>186</v>
      </c>
      <c r="I25" s="11" t="s">
        <v>187</v>
      </c>
      <c r="J25" s="12" t="s">
        <v>188</v>
      </c>
      <c r="K25" s="10" t="s">
        <v>189</v>
      </c>
      <c r="L25" s="10" t="s">
        <v>79</v>
      </c>
      <c r="M25" s="13" t="s">
        <v>182</v>
      </c>
      <c r="N25" s="13" t="s">
        <v>102</v>
      </c>
      <c r="O25" s="14">
        <v>2016</v>
      </c>
      <c r="P25" s="14"/>
      <c r="Q25" s="14"/>
      <c r="R25" s="15" t="s">
        <v>42</v>
      </c>
      <c r="S25" s="25" t="s">
        <v>190</v>
      </c>
      <c r="T25" s="16">
        <v>42491</v>
      </c>
      <c r="U25" s="16">
        <v>43496</v>
      </c>
      <c r="V25" s="10" t="s">
        <v>191</v>
      </c>
      <c r="W25" s="10" t="s">
        <v>192</v>
      </c>
      <c r="X25" s="18">
        <v>1</v>
      </c>
      <c r="Y25" s="19" t="s">
        <v>45</v>
      </c>
      <c r="Z25" s="13"/>
      <c r="AA25" s="14" t="s">
        <v>138</v>
      </c>
      <c r="AB25" s="14">
        <v>2019</v>
      </c>
      <c r="AC25" s="20"/>
      <c r="AD25" s="21"/>
      <c r="AE25" s="22" t="s">
        <v>58</v>
      </c>
      <c r="AF25" s="14"/>
    </row>
    <row r="26" spans="1:32" ht="164.25" customHeight="1" x14ac:dyDescent="0.25">
      <c r="A26" s="9">
        <v>3144</v>
      </c>
      <c r="B26" s="10">
        <v>139</v>
      </c>
      <c r="C26" s="10">
        <v>2016</v>
      </c>
      <c r="D26" s="10" t="s">
        <v>193</v>
      </c>
      <c r="E26" s="10" t="s">
        <v>34</v>
      </c>
      <c r="F26" s="10"/>
      <c r="G26" s="10"/>
      <c r="H26" s="10" t="s">
        <v>186</v>
      </c>
      <c r="I26" s="11" t="s">
        <v>187</v>
      </c>
      <c r="J26" s="12" t="s">
        <v>188</v>
      </c>
      <c r="K26" s="10" t="s">
        <v>78</v>
      </c>
      <c r="L26" s="10" t="s">
        <v>79</v>
      </c>
      <c r="M26" s="13" t="s">
        <v>194</v>
      </c>
      <c r="N26" s="13" t="s">
        <v>195</v>
      </c>
      <c r="O26" s="14">
        <v>2016</v>
      </c>
      <c r="P26" s="14"/>
      <c r="Q26" s="14"/>
      <c r="R26" s="15" t="s">
        <v>42</v>
      </c>
      <c r="S26" s="25" t="s">
        <v>196</v>
      </c>
      <c r="T26" s="16">
        <v>43173</v>
      </c>
      <c r="U26" s="16">
        <v>44196</v>
      </c>
      <c r="V26" s="10" t="s">
        <v>197</v>
      </c>
      <c r="W26" s="10" t="s">
        <v>198</v>
      </c>
      <c r="X26" s="18">
        <v>1</v>
      </c>
      <c r="Y26" s="19" t="s">
        <v>45</v>
      </c>
      <c r="Z26" s="13"/>
      <c r="AA26" s="14">
        <v>12</v>
      </c>
      <c r="AB26" s="14">
        <v>2020</v>
      </c>
      <c r="AC26" s="20"/>
      <c r="AD26" s="21"/>
      <c r="AE26" s="22" t="s">
        <v>58</v>
      </c>
      <c r="AF26" s="14"/>
    </row>
    <row r="27" spans="1:32" ht="257.25" customHeight="1" x14ac:dyDescent="0.25">
      <c r="A27" s="9">
        <v>3157</v>
      </c>
      <c r="B27" s="10">
        <v>152</v>
      </c>
      <c r="C27" s="10">
        <v>2016</v>
      </c>
      <c r="D27" s="10" t="s">
        <v>199</v>
      </c>
      <c r="E27" s="10" t="s">
        <v>34</v>
      </c>
      <c r="F27" s="10"/>
      <c r="G27" s="10"/>
      <c r="H27" s="10" t="s">
        <v>48</v>
      </c>
      <c r="I27" s="11" t="s">
        <v>132</v>
      </c>
      <c r="J27" s="12" t="s">
        <v>133</v>
      </c>
      <c r="K27" s="10" t="s">
        <v>134</v>
      </c>
      <c r="L27" s="10" t="s">
        <v>79</v>
      </c>
      <c r="M27" s="13" t="s">
        <v>194</v>
      </c>
      <c r="N27" s="13" t="s">
        <v>195</v>
      </c>
      <c r="O27" s="14">
        <v>2016</v>
      </c>
      <c r="P27" s="14"/>
      <c r="Q27" s="14"/>
      <c r="R27" s="15" t="s">
        <v>42</v>
      </c>
      <c r="S27" s="25" t="s">
        <v>200</v>
      </c>
      <c r="T27" s="16">
        <v>42625</v>
      </c>
      <c r="U27" s="16">
        <v>43250</v>
      </c>
      <c r="V27" s="10" t="s">
        <v>201</v>
      </c>
      <c r="W27" s="10" t="s">
        <v>202</v>
      </c>
      <c r="X27" s="18">
        <v>1</v>
      </c>
      <c r="Y27" s="19" t="s">
        <v>45</v>
      </c>
      <c r="Z27" s="13"/>
      <c r="AA27" s="14">
        <v>5</v>
      </c>
      <c r="AB27" s="14">
        <v>2019</v>
      </c>
      <c r="AC27" s="20"/>
      <c r="AD27" s="21"/>
      <c r="AE27" s="22" t="s">
        <v>58</v>
      </c>
      <c r="AF27" s="14"/>
    </row>
    <row r="28" spans="1:32" ht="180.75" customHeight="1" x14ac:dyDescent="0.25">
      <c r="A28" s="9">
        <v>3163</v>
      </c>
      <c r="B28" s="10">
        <v>158</v>
      </c>
      <c r="C28" s="10">
        <v>2016</v>
      </c>
      <c r="D28" s="10" t="s">
        <v>203</v>
      </c>
      <c r="E28" s="10" t="s">
        <v>34</v>
      </c>
      <c r="F28" s="10"/>
      <c r="G28" s="10"/>
      <c r="H28" s="10" t="s">
        <v>48</v>
      </c>
      <c r="I28" s="11" t="s">
        <v>204</v>
      </c>
      <c r="J28" s="12" t="s">
        <v>188</v>
      </c>
      <c r="K28" s="10" t="s">
        <v>205</v>
      </c>
      <c r="L28" s="10" t="s">
        <v>123</v>
      </c>
      <c r="M28" s="13" t="s">
        <v>194</v>
      </c>
      <c r="N28" s="13" t="s">
        <v>195</v>
      </c>
      <c r="O28" s="14">
        <v>2016</v>
      </c>
      <c r="P28" s="14"/>
      <c r="Q28" s="14"/>
      <c r="R28" s="15" t="s">
        <v>42</v>
      </c>
      <c r="S28" s="25" t="s">
        <v>206</v>
      </c>
      <c r="T28" s="16">
        <v>42522</v>
      </c>
      <c r="U28" s="16">
        <v>44439</v>
      </c>
      <c r="V28" s="10"/>
      <c r="W28" s="10" t="s">
        <v>207</v>
      </c>
      <c r="X28" s="18">
        <v>1</v>
      </c>
      <c r="Y28" s="19" t="s">
        <v>45</v>
      </c>
      <c r="Z28" s="13"/>
      <c r="AA28" s="14">
        <v>11</v>
      </c>
      <c r="AB28" s="14">
        <v>2021</v>
      </c>
      <c r="AC28" s="20"/>
      <c r="AD28" s="21"/>
      <c r="AE28" s="22" t="s">
        <v>58</v>
      </c>
      <c r="AF28" s="14"/>
    </row>
    <row r="29" spans="1:32" ht="96" customHeight="1" x14ac:dyDescent="0.25">
      <c r="A29" s="9">
        <v>3207</v>
      </c>
      <c r="B29" s="10">
        <v>202</v>
      </c>
      <c r="C29" s="10">
        <v>2016</v>
      </c>
      <c r="D29" s="10" t="s">
        <v>208</v>
      </c>
      <c r="E29" s="10" t="s">
        <v>34</v>
      </c>
      <c r="F29" s="10"/>
      <c r="G29" s="10"/>
      <c r="H29" s="10" t="s">
        <v>48</v>
      </c>
      <c r="I29" s="11" t="s">
        <v>140</v>
      </c>
      <c r="J29" s="12" t="s">
        <v>77</v>
      </c>
      <c r="K29" s="10" t="s">
        <v>209</v>
      </c>
      <c r="L29" s="10" t="s">
        <v>210</v>
      </c>
      <c r="M29" s="13" t="s">
        <v>211</v>
      </c>
      <c r="N29" s="13" t="s">
        <v>212</v>
      </c>
      <c r="O29" s="14">
        <v>2016</v>
      </c>
      <c r="P29" s="14"/>
      <c r="Q29" s="14"/>
      <c r="R29" s="15" t="s">
        <v>42</v>
      </c>
      <c r="S29" s="25" t="s">
        <v>213</v>
      </c>
      <c r="T29" s="16">
        <v>42602</v>
      </c>
      <c r="U29" s="16">
        <v>43524</v>
      </c>
      <c r="V29" s="10" t="s">
        <v>214</v>
      </c>
      <c r="W29" s="10" t="s">
        <v>215</v>
      </c>
      <c r="X29" s="18">
        <v>1</v>
      </c>
      <c r="Y29" s="19" t="s">
        <v>45</v>
      </c>
      <c r="Z29" s="13"/>
      <c r="AA29" s="14" t="s">
        <v>216</v>
      </c>
      <c r="AB29" s="14">
        <v>2019</v>
      </c>
      <c r="AC29" s="20"/>
      <c r="AD29" s="21"/>
      <c r="AE29" s="22" t="s">
        <v>58</v>
      </c>
      <c r="AF29" s="14"/>
    </row>
    <row r="30" spans="1:32" ht="409.5" customHeight="1" x14ac:dyDescent="0.25">
      <c r="A30" s="9">
        <v>3209</v>
      </c>
      <c r="B30" s="10">
        <v>204</v>
      </c>
      <c r="C30" s="10">
        <v>2016</v>
      </c>
      <c r="D30" s="10" t="s">
        <v>217</v>
      </c>
      <c r="E30" s="10" t="s">
        <v>34</v>
      </c>
      <c r="F30" s="10"/>
      <c r="G30" s="10"/>
      <c r="H30" s="10" t="s">
        <v>48</v>
      </c>
      <c r="I30" s="11" t="s">
        <v>121</v>
      </c>
      <c r="J30" s="12" t="s">
        <v>77</v>
      </c>
      <c r="K30" s="10" t="s">
        <v>218</v>
      </c>
      <c r="L30" s="10" t="s">
        <v>210</v>
      </c>
      <c r="M30" s="13" t="s">
        <v>211</v>
      </c>
      <c r="N30" s="13" t="s">
        <v>212</v>
      </c>
      <c r="O30" s="14">
        <v>2016</v>
      </c>
      <c r="P30" s="14"/>
      <c r="Q30" s="14"/>
      <c r="R30" s="15" t="s">
        <v>42</v>
      </c>
      <c r="S30" s="25" t="s">
        <v>219</v>
      </c>
      <c r="T30" s="16">
        <v>43556</v>
      </c>
      <c r="U30" s="16">
        <v>43830</v>
      </c>
      <c r="V30" s="10" t="s">
        <v>220</v>
      </c>
      <c r="W30" s="10" t="s">
        <v>221</v>
      </c>
      <c r="X30" s="18">
        <v>1</v>
      </c>
      <c r="Y30" s="19" t="s">
        <v>45</v>
      </c>
      <c r="Z30" s="13"/>
      <c r="AA30" s="14">
        <v>3</v>
      </c>
      <c r="AB30" s="14">
        <v>2020</v>
      </c>
      <c r="AC30" s="20"/>
      <c r="AD30" s="21"/>
      <c r="AE30" s="22" t="s">
        <v>58</v>
      </c>
      <c r="AF30" s="14"/>
    </row>
    <row r="31" spans="1:32" ht="127.5" customHeight="1" x14ac:dyDescent="0.25">
      <c r="A31" s="9">
        <v>3212</v>
      </c>
      <c r="B31" s="10">
        <v>207</v>
      </c>
      <c r="C31" s="10">
        <v>2016</v>
      </c>
      <c r="D31" s="10" t="s">
        <v>222</v>
      </c>
      <c r="E31" s="10" t="s">
        <v>34</v>
      </c>
      <c r="F31" s="10"/>
      <c r="G31" s="10"/>
      <c r="H31" s="10" t="s">
        <v>186</v>
      </c>
      <c r="I31" s="11" t="s">
        <v>132</v>
      </c>
      <c r="J31" s="12" t="s">
        <v>133</v>
      </c>
      <c r="K31" s="10" t="s">
        <v>134</v>
      </c>
      <c r="L31" s="10" t="s">
        <v>79</v>
      </c>
      <c r="M31" s="13" t="s">
        <v>211</v>
      </c>
      <c r="N31" s="13" t="s">
        <v>212</v>
      </c>
      <c r="O31" s="14">
        <v>2016</v>
      </c>
      <c r="P31" s="14"/>
      <c r="Q31" s="14"/>
      <c r="R31" s="15" t="s">
        <v>42</v>
      </c>
      <c r="S31" s="25" t="s">
        <v>223</v>
      </c>
      <c r="T31" s="16">
        <v>43132</v>
      </c>
      <c r="U31" s="16">
        <v>43465</v>
      </c>
      <c r="V31" s="10" t="s">
        <v>224</v>
      </c>
      <c r="W31" s="10" t="s">
        <v>225</v>
      </c>
      <c r="X31" s="18">
        <v>1</v>
      </c>
      <c r="Y31" s="19" t="s">
        <v>45</v>
      </c>
      <c r="Z31" s="13"/>
      <c r="AA31" s="14" t="s">
        <v>138</v>
      </c>
      <c r="AB31" s="14">
        <v>2019</v>
      </c>
      <c r="AC31" s="20"/>
      <c r="AD31" s="21"/>
      <c r="AE31" s="22" t="s">
        <v>58</v>
      </c>
      <c r="AF31" s="14"/>
    </row>
    <row r="32" spans="1:32" ht="228.75" customHeight="1" x14ac:dyDescent="0.25">
      <c r="A32" s="9">
        <v>3214</v>
      </c>
      <c r="B32" s="10">
        <v>209</v>
      </c>
      <c r="C32" s="10">
        <v>2016</v>
      </c>
      <c r="D32" s="10" t="s">
        <v>226</v>
      </c>
      <c r="E32" s="10" t="s">
        <v>34</v>
      </c>
      <c r="F32" s="10"/>
      <c r="G32" s="10"/>
      <c r="H32" s="10" t="s">
        <v>186</v>
      </c>
      <c r="I32" s="11" t="s">
        <v>132</v>
      </c>
      <c r="J32" s="12" t="s">
        <v>133</v>
      </c>
      <c r="K32" s="10" t="s">
        <v>134</v>
      </c>
      <c r="L32" s="10" t="s">
        <v>79</v>
      </c>
      <c r="M32" s="13" t="s">
        <v>211</v>
      </c>
      <c r="N32" s="13" t="s">
        <v>212</v>
      </c>
      <c r="O32" s="14">
        <v>2016</v>
      </c>
      <c r="P32" s="14"/>
      <c r="Q32" s="14"/>
      <c r="R32" s="15" t="s">
        <v>42</v>
      </c>
      <c r="S32" s="25" t="s">
        <v>227</v>
      </c>
      <c r="T32" s="16">
        <v>43132</v>
      </c>
      <c r="U32" s="16">
        <v>43465</v>
      </c>
      <c r="V32" s="10" t="s">
        <v>228</v>
      </c>
      <c r="W32" s="10" t="s">
        <v>229</v>
      </c>
      <c r="X32" s="18">
        <v>1</v>
      </c>
      <c r="Y32" s="19" t="s">
        <v>45</v>
      </c>
      <c r="Z32" s="13"/>
      <c r="AA32" s="14" t="s">
        <v>138</v>
      </c>
      <c r="AB32" s="14">
        <v>2019</v>
      </c>
      <c r="AC32" s="20"/>
      <c r="AD32" s="21"/>
      <c r="AE32" s="22" t="s">
        <v>58</v>
      </c>
      <c r="AF32" s="14"/>
    </row>
    <row r="33" spans="1:32" ht="129" customHeight="1" x14ac:dyDescent="0.25">
      <c r="A33" s="9">
        <v>3261</v>
      </c>
      <c r="B33" s="10">
        <v>256</v>
      </c>
      <c r="C33" s="14">
        <v>2016</v>
      </c>
      <c r="D33" s="10" t="s">
        <v>230</v>
      </c>
      <c r="E33" s="10" t="s">
        <v>34</v>
      </c>
      <c r="F33" s="10"/>
      <c r="G33" s="10"/>
      <c r="H33" s="10" t="s">
        <v>48</v>
      </c>
      <c r="I33" s="11" t="s">
        <v>132</v>
      </c>
      <c r="J33" s="12" t="s">
        <v>133</v>
      </c>
      <c r="K33" s="10" t="s">
        <v>134</v>
      </c>
      <c r="L33" s="10" t="s">
        <v>210</v>
      </c>
      <c r="M33" s="14" t="s">
        <v>231</v>
      </c>
      <c r="N33" s="13" t="s">
        <v>144</v>
      </c>
      <c r="O33" s="14">
        <v>2016</v>
      </c>
      <c r="P33" s="14"/>
      <c r="Q33" s="14"/>
      <c r="R33" s="14"/>
      <c r="S33" s="25" t="s">
        <v>232</v>
      </c>
      <c r="T33" s="16">
        <v>42694</v>
      </c>
      <c r="U33" s="16">
        <v>43524</v>
      </c>
      <c r="V33" s="10" t="s">
        <v>233</v>
      </c>
      <c r="W33" s="10" t="s">
        <v>234</v>
      </c>
      <c r="X33" s="18">
        <v>1</v>
      </c>
      <c r="Y33" s="19" t="s">
        <v>45</v>
      </c>
      <c r="Z33" s="10"/>
      <c r="AA33" s="14" t="s">
        <v>216</v>
      </c>
      <c r="AB33" s="14">
        <v>2019</v>
      </c>
      <c r="AC33" s="20"/>
      <c r="AD33" s="21"/>
      <c r="AE33" s="22" t="s">
        <v>58</v>
      </c>
      <c r="AF33" s="14"/>
    </row>
    <row r="34" spans="1:32" ht="174.75" customHeight="1" x14ac:dyDescent="0.25">
      <c r="A34" s="9">
        <v>3276</v>
      </c>
      <c r="B34" s="14">
        <v>271</v>
      </c>
      <c r="C34" s="14">
        <v>2016</v>
      </c>
      <c r="D34" s="10" t="s">
        <v>235</v>
      </c>
      <c r="E34" s="10" t="s">
        <v>34</v>
      </c>
      <c r="F34" s="10"/>
      <c r="G34" s="10"/>
      <c r="H34" s="10" t="s">
        <v>48</v>
      </c>
      <c r="I34" s="11" t="s">
        <v>121</v>
      </c>
      <c r="J34" s="12" t="s">
        <v>77</v>
      </c>
      <c r="K34" s="10" t="s">
        <v>236</v>
      </c>
      <c r="L34" s="14" t="s">
        <v>63</v>
      </c>
      <c r="M34" s="14" t="s">
        <v>237</v>
      </c>
      <c r="N34" s="13" t="s">
        <v>172</v>
      </c>
      <c r="O34" s="14">
        <v>2016</v>
      </c>
      <c r="P34" s="14"/>
      <c r="Q34" s="14"/>
      <c r="R34" s="15" t="s">
        <v>42</v>
      </c>
      <c r="S34" s="25" t="s">
        <v>72</v>
      </c>
      <c r="T34" s="16">
        <v>43384</v>
      </c>
      <c r="U34" s="16">
        <v>43769</v>
      </c>
      <c r="V34" s="35"/>
      <c r="W34" s="10" t="s">
        <v>238</v>
      </c>
      <c r="X34" s="18">
        <v>1</v>
      </c>
      <c r="Y34" s="19" t="s">
        <v>45</v>
      </c>
      <c r="Z34" s="35"/>
      <c r="AA34" s="35">
        <v>11</v>
      </c>
      <c r="AB34" s="35">
        <v>2019</v>
      </c>
      <c r="AC34" s="36"/>
      <c r="AD34" s="21"/>
      <c r="AE34" s="22" t="s">
        <v>58</v>
      </c>
      <c r="AF34" s="14"/>
    </row>
    <row r="35" spans="1:32" ht="111.75" customHeight="1" x14ac:dyDescent="0.25">
      <c r="A35" s="9">
        <v>3277</v>
      </c>
      <c r="B35" s="10">
        <v>272</v>
      </c>
      <c r="C35" s="14">
        <v>2016</v>
      </c>
      <c r="D35" s="10" t="s">
        <v>239</v>
      </c>
      <c r="E35" s="10" t="s">
        <v>34</v>
      </c>
      <c r="F35" s="10"/>
      <c r="G35" s="10"/>
      <c r="H35" s="10" t="s">
        <v>48</v>
      </c>
      <c r="I35" s="11" t="s">
        <v>60</v>
      </c>
      <c r="J35" s="12" t="s">
        <v>61</v>
      </c>
      <c r="K35" s="10" t="s">
        <v>62</v>
      </c>
      <c r="L35" s="14" t="s">
        <v>63</v>
      </c>
      <c r="M35" s="14" t="s">
        <v>237</v>
      </c>
      <c r="N35" s="13" t="s">
        <v>172</v>
      </c>
      <c r="O35" s="14">
        <v>2016</v>
      </c>
      <c r="P35" s="14"/>
      <c r="Q35" s="14"/>
      <c r="R35" s="15" t="s">
        <v>42</v>
      </c>
      <c r="S35" s="25" t="s">
        <v>240</v>
      </c>
      <c r="T35" s="16">
        <v>43384</v>
      </c>
      <c r="U35" s="16">
        <v>43738</v>
      </c>
      <c r="V35" s="35"/>
      <c r="W35" s="10" t="s">
        <v>241</v>
      </c>
      <c r="X35" s="18">
        <v>1</v>
      </c>
      <c r="Y35" s="19" t="s">
        <v>45</v>
      </c>
      <c r="Z35" s="35"/>
      <c r="AA35" s="35">
        <v>10</v>
      </c>
      <c r="AB35" s="35">
        <v>2019</v>
      </c>
      <c r="AC35" s="36"/>
      <c r="AD35" s="21"/>
      <c r="AE35" s="22" t="s">
        <v>58</v>
      </c>
      <c r="AF35" s="14"/>
    </row>
    <row r="36" spans="1:32" ht="126" customHeight="1" x14ac:dyDescent="0.25">
      <c r="A36" s="9">
        <v>3278</v>
      </c>
      <c r="B36" s="10">
        <v>273</v>
      </c>
      <c r="C36" s="14">
        <v>2016</v>
      </c>
      <c r="D36" s="10" t="s">
        <v>242</v>
      </c>
      <c r="E36" s="10" t="s">
        <v>34</v>
      </c>
      <c r="F36" s="10"/>
      <c r="G36" s="10"/>
      <c r="H36" s="10" t="s">
        <v>48</v>
      </c>
      <c r="I36" s="10" t="s">
        <v>49</v>
      </c>
      <c r="J36" s="12" t="s">
        <v>50</v>
      </c>
      <c r="K36" s="10" t="s">
        <v>86</v>
      </c>
      <c r="L36" s="14" t="s">
        <v>63</v>
      </c>
      <c r="M36" s="14" t="s">
        <v>237</v>
      </c>
      <c r="N36" s="13" t="s">
        <v>172</v>
      </c>
      <c r="O36" s="14">
        <v>2016</v>
      </c>
      <c r="P36" s="14"/>
      <c r="Q36" s="14"/>
      <c r="R36" s="15" t="s">
        <v>42</v>
      </c>
      <c r="S36" s="25" t="s">
        <v>72</v>
      </c>
      <c r="T36" s="16">
        <v>43384</v>
      </c>
      <c r="U36" s="16">
        <v>43769</v>
      </c>
      <c r="V36" s="35"/>
      <c r="W36" s="10" t="s">
        <v>243</v>
      </c>
      <c r="X36" s="18">
        <v>1</v>
      </c>
      <c r="Y36" s="19" t="s">
        <v>45</v>
      </c>
      <c r="Z36" s="35"/>
      <c r="AA36" s="35">
        <v>11</v>
      </c>
      <c r="AB36" s="35">
        <v>2019</v>
      </c>
      <c r="AC36" s="36"/>
      <c r="AD36" s="21"/>
      <c r="AE36" s="22" t="s">
        <v>58</v>
      </c>
      <c r="AF36" s="14"/>
    </row>
    <row r="37" spans="1:32" ht="187.5" customHeight="1" x14ac:dyDescent="0.25">
      <c r="A37" s="9">
        <v>3279</v>
      </c>
      <c r="B37" s="14">
        <v>274</v>
      </c>
      <c r="C37" s="14">
        <v>2016</v>
      </c>
      <c r="D37" s="10" t="s">
        <v>244</v>
      </c>
      <c r="E37" s="10" t="s">
        <v>34</v>
      </c>
      <c r="F37" s="10"/>
      <c r="G37" s="10"/>
      <c r="H37" s="10" t="s">
        <v>48</v>
      </c>
      <c r="I37" s="11" t="s">
        <v>60</v>
      </c>
      <c r="J37" s="12" t="s">
        <v>61</v>
      </c>
      <c r="K37" s="10" t="s">
        <v>62</v>
      </c>
      <c r="L37" s="14" t="s">
        <v>63</v>
      </c>
      <c r="M37" s="14" t="s">
        <v>237</v>
      </c>
      <c r="N37" s="13" t="s">
        <v>172</v>
      </c>
      <c r="O37" s="14">
        <v>2016</v>
      </c>
      <c r="P37" s="14"/>
      <c r="Q37" s="14"/>
      <c r="R37" s="15" t="s">
        <v>42</v>
      </c>
      <c r="S37" s="25" t="s">
        <v>245</v>
      </c>
      <c r="T37" s="16">
        <v>43384</v>
      </c>
      <c r="U37" s="16">
        <v>43738</v>
      </c>
      <c r="V37" s="35"/>
      <c r="W37" s="10" t="s">
        <v>246</v>
      </c>
      <c r="X37" s="18">
        <v>1</v>
      </c>
      <c r="Y37" s="19" t="s">
        <v>45</v>
      </c>
      <c r="Z37" s="35"/>
      <c r="AA37" s="35">
        <v>10</v>
      </c>
      <c r="AB37" s="35">
        <v>2019</v>
      </c>
      <c r="AC37" s="36"/>
      <c r="AD37" s="21"/>
      <c r="AE37" s="22" t="s">
        <v>58</v>
      </c>
      <c r="AF37" s="14"/>
    </row>
    <row r="38" spans="1:32" ht="222" customHeight="1" x14ac:dyDescent="0.25">
      <c r="A38" s="9">
        <v>3280</v>
      </c>
      <c r="B38" s="10">
        <v>275</v>
      </c>
      <c r="C38" s="14">
        <v>2016</v>
      </c>
      <c r="D38" s="10" t="s">
        <v>247</v>
      </c>
      <c r="E38" s="10" t="s">
        <v>34</v>
      </c>
      <c r="F38" s="10"/>
      <c r="G38" s="10"/>
      <c r="H38" s="10" t="s">
        <v>48</v>
      </c>
      <c r="I38" s="11" t="s">
        <v>60</v>
      </c>
      <c r="J38" s="12" t="s">
        <v>61</v>
      </c>
      <c r="K38" s="10" t="s">
        <v>62</v>
      </c>
      <c r="L38" s="14" t="s">
        <v>63</v>
      </c>
      <c r="M38" s="14" t="s">
        <v>237</v>
      </c>
      <c r="N38" s="13" t="s">
        <v>172</v>
      </c>
      <c r="O38" s="14">
        <v>2016</v>
      </c>
      <c r="P38" s="14"/>
      <c r="Q38" s="14"/>
      <c r="R38" s="15" t="s">
        <v>42</v>
      </c>
      <c r="S38" s="25" t="s">
        <v>248</v>
      </c>
      <c r="T38" s="16">
        <v>43384</v>
      </c>
      <c r="U38" s="16">
        <v>43738</v>
      </c>
      <c r="V38" s="35"/>
      <c r="W38" s="10" t="s">
        <v>246</v>
      </c>
      <c r="X38" s="18">
        <v>1</v>
      </c>
      <c r="Y38" s="19" t="s">
        <v>45</v>
      </c>
      <c r="Z38" s="35"/>
      <c r="AA38" s="35">
        <v>10</v>
      </c>
      <c r="AB38" s="35">
        <v>2019</v>
      </c>
      <c r="AC38" s="36"/>
      <c r="AD38" s="21"/>
      <c r="AE38" s="22" t="s">
        <v>58</v>
      </c>
      <c r="AF38" s="14"/>
    </row>
    <row r="39" spans="1:32" ht="122.25" customHeight="1" x14ac:dyDescent="0.25">
      <c r="A39" s="9">
        <v>3281</v>
      </c>
      <c r="B39" s="10">
        <v>276</v>
      </c>
      <c r="C39" s="14">
        <v>2016</v>
      </c>
      <c r="D39" s="10" t="s">
        <v>249</v>
      </c>
      <c r="E39" s="10" t="s">
        <v>34</v>
      </c>
      <c r="F39" s="10"/>
      <c r="G39" s="10"/>
      <c r="H39" s="10" t="s">
        <v>48</v>
      </c>
      <c r="I39" s="11" t="s">
        <v>49</v>
      </c>
      <c r="J39" s="12" t="s">
        <v>50</v>
      </c>
      <c r="K39" s="10" t="s">
        <v>86</v>
      </c>
      <c r="L39" s="14" t="s">
        <v>63</v>
      </c>
      <c r="M39" s="14" t="s">
        <v>237</v>
      </c>
      <c r="N39" s="13" t="s">
        <v>172</v>
      </c>
      <c r="O39" s="14">
        <v>2016</v>
      </c>
      <c r="P39" s="14"/>
      <c r="Q39" s="14"/>
      <c r="R39" s="15" t="s">
        <v>42</v>
      </c>
      <c r="S39" s="25" t="s">
        <v>72</v>
      </c>
      <c r="T39" s="16">
        <v>43384</v>
      </c>
      <c r="U39" s="16">
        <v>43769</v>
      </c>
      <c r="V39" s="35"/>
      <c r="W39" s="10" t="s">
        <v>243</v>
      </c>
      <c r="X39" s="18">
        <v>1</v>
      </c>
      <c r="Y39" s="19" t="s">
        <v>45</v>
      </c>
      <c r="Z39" s="35"/>
      <c r="AA39" s="35">
        <v>11</v>
      </c>
      <c r="AB39" s="35">
        <v>2019</v>
      </c>
      <c r="AC39" s="36"/>
      <c r="AD39" s="21"/>
      <c r="AE39" s="22" t="s">
        <v>58</v>
      </c>
      <c r="AF39" s="14"/>
    </row>
    <row r="40" spans="1:32" ht="224.25" customHeight="1" x14ac:dyDescent="0.25">
      <c r="A40" s="9">
        <v>3283</v>
      </c>
      <c r="B40" s="10">
        <v>2</v>
      </c>
      <c r="C40" s="14">
        <v>2017</v>
      </c>
      <c r="D40" s="10" t="s">
        <v>250</v>
      </c>
      <c r="E40" s="10" t="s">
        <v>34</v>
      </c>
      <c r="F40" s="10"/>
      <c r="G40" s="10"/>
      <c r="H40" s="10" t="s">
        <v>48</v>
      </c>
      <c r="I40" s="11" t="s">
        <v>76</v>
      </c>
      <c r="J40" s="12" t="s">
        <v>77</v>
      </c>
      <c r="K40" s="10" t="s">
        <v>251</v>
      </c>
      <c r="L40" s="37" t="s">
        <v>210</v>
      </c>
      <c r="M40" s="14" t="s">
        <v>252</v>
      </c>
      <c r="N40" s="13" t="s">
        <v>41</v>
      </c>
      <c r="O40" s="14">
        <v>2017</v>
      </c>
      <c r="P40" s="14"/>
      <c r="Q40" s="14"/>
      <c r="R40" s="14" t="s">
        <v>42</v>
      </c>
      <c r="S40" s="37" t="s">
        <v>253</v>
      </c>
      <c r="T40" s="16">
        <v>43070</v>
      </c>
      <c r="U40" s="16">
        <v>43281</v>
      </c>
      <c r="V40" s="35"/>
      <c r="W40" s="37" t="s">
        <v>254</v>
      </c>
      <c r="X40" s="18">
        <v>1</v>
      </c>
      <c r="Y40" s="19" t="s">
        <v>45</v>
      </c>
      <c r="Z40" s="37"/>
      <c r="AA40" s="35">
        <v>3</v>
      </c>
      <c r="AB40" s="35">
        <v>2020</v>
      </c>
      <c r="AC40" s="36"/>
      <c r="AD40" s="21"/>
      <c r="AE40" s="22" t="s">
        <v>58</v>
      </c>
      <c r="AF40" s="14"/>
    </row>
    <row r="41" spans="1:32" ht="69" customHeight="1" x14ac:dyDescent="0.25">
      <c r="A41" s="9">
        <v>3304</v>
      </c>
      <c r="B41" s="10">
        <v>23</v>
      </c>
      <c r="C41" s="14">
        <v>2017</v>
      </c>
      <c r="D41" s="10" t="s">
        <v>255</v>
      </c>
      <c r="E41" s="10" t="s">
        <v>34</v>
      </c>
      <c r="F41" s="10"/>
      <c r="G41" s="10"/>
      <c r="H41" s="10" t="s">
        <v>48</v>
      </c>
      <c r="I41" s="11" t="s">
        <v>76</v>
      </c>
      <c r="J41" s="12" t="s">
        <v>77</v>
      </c>
      <c r="K41" s="10" t="s">
        <v>251</v>
      </c>
      <c r="L41" s="37" t="s">
        <v>210</v>
      </c>
      <c r="M41" s="14" t="s">
        <v>256</v>
      </c>
      <c r="N41" s="13" t="s">
        <v>138</v>
      </c>
      <c r="O41" s="14">
        <v>2017</v>
      </c>
      <c r="P41" s="14"/>
      <c r="Q41" s="14"/>
      <c r="R41" s="14"/>
      <c r="S41" s="38" t="s">
        <v>219</v>
      </c>
      <c r="T41" s="16">
        <v>43556</v>
      </c>
      <c r="U41" s="16">
        <v>43830</v>
      </c>
      <c r="V41" s="10" t="s">
        <v>257</v>
      </c>
      <c r="W41" s="10" t="s">
        <v>258</v>
      </c>
      <c r="X41" s="18">
        <v>1</v>
      </c>
      <c r="Y41" s="19" t="s">
        <v>45</v>
      </c>
      <c r="Z41" s="10"/>
      <c r="AA41" s="35">
        <v>3</v>
      </c>
      <c r="AB41" s="35">
        <v>2020</v>
      </c>
      <c r="AC41" s="36"/>
      <c r="AD41" s="21"/>
      <c r="AE41" s="22" t="s">
        <v>58</v>
      </c>
      <c r="AF41" s="14"/>
    </row>
    <row r="42" spans="1:32" ht="351" customHeight="1" x14ac:dyDescent="0.25">
      <c r="A42" s="9">
        <v>3305</v>
      </c>
      <c r="B42" s="10">
        <v>24</v>
      </c>
      <c r="C42" s="14">
        <v>2017</v>
      </c>
      <c r="D42" s="10" t="s">
        <v>259</v>
      </c>
      <c r="E42" s="10" t="s">
        <v>34</v>
      </c>
      <c r="F42" s="10"/>
      <c r="G42" s="10"/>
      <c r="H42" s="10" t="s">
        <v>48</v>
      </c>
      <c r="I42" s="11" t="s">
        <v>76</v>
      </c>
      <c r="J42" s="12" t="s">
        <v>77</v>
      </c>
      <c r="K42" s="10" t="s">
        <v>251</v>
      </c>
      <c r="L42" s="37" t="s">
        <v>210</v>
      </c>
      <c r="M42" s="14" t="s">
        <v>256</v>
      </c>
      <c r="N42" s="13" t="s">
        <v>138</v>
      </c>
      <c r="O42" s="14">
        <v>2017</v>
      </c>
      <c r="P42" s="14"/>
      <c r="Q42" s="14"/>
      <c r="R42" s="14"/>
      <c r="S42" s="10" t="s">
        <v>219</v>
      </c>
      <c r="T42" s="16">
        <v>43556</v>
      </c>
      <c r="U42" s="16">
        <v>43830</v>
      </c>
      <c r="V42" s="35"/>
      <c r="W42" s="10" t="s">
        <v>260</v>
      </c>
      <c r="X42" s="18">
        <v>1</v>
      </c>
      <c r="Y42" s="19" t="s">
        <v>45</v>
      </c>
      <c r="Z42" s="35"/>
      <c r="AA42" s="35">
        <v>3</v>
      </c>
      <c r="AB42" s="35">
        <v>2020</v>
      </c>
      <c r="AC42" s="36"/>
      <c r="AD42" s="21"/>
      <c r="AE42" s="22" t="s">
        <v>58</v>
      </c>
      <c r="AF42" s="14"/>
    </row>
    <row r="43" spans="1:32" ht="151.5" customHeight="1" x14ac:dyDescent="0.25">
      <c r="A43" s="9">
        <v>3307</v>
      </c>
      <c r="B43" s="10">
        <v>26</v>
      </c>
      <c r="C43" s="14">
        <v>2017</v>
      </c>
      <c r="D43" s="10" t="s">
        <v>261</v>
      </c>
      <c r="E43" s="10" t="s">
        <v>34</v>
      </c>
      <c r="F43" s="10"/>
      <c r="G43" s="10"/>
      <c r="H43" s="10" t="s">
        <v>48</v>
      </c>
      <c r="I43" s="11" t="s">
        <v>204</v>
      </c>
      <c r="J43" s="12" t="s">
        <v>188</v>
      </c>
      <c r="K43" s="10" t="s">
        <v>262</v>
      </c>
      <c r="L43" s="37" t="s">
        <v>210</v>
      </c>
      <c r="M43" s="14" t="s">
        <v>256</v>
      </c>
      <c r="N43" s="13" t="s">
        <v>138</v>
      </c>
      <c r="O43" s="14">
        <v>2017</v>
      </c>
      <c r="P43" s="14"/>
      <c r="Q43" s="14"/>
      <c r="R43" s="15" t="s">
        <v>42</v>
      </c>
      <c r="S43" s="10" t="s">
        <v>263</v>
      </c>
      <c r="T43" s="16"/>
      <c r="U43" s="16">
        <v>43555</v>
      </c>
      <c r="V43" s="10" t="s">
        <v>264</v>
      </c>
      <c r="W43" s="10" t="s">
        <v>265</v>
      </c>
      <c r="X43" s="18">
        <v>1</v>
      </c>
      <c r="Y43" s="19" t="s">
        <v>45</v>
      </c>
      <c r="Z43" s="10"/>
      <c r="AA43" s="35" t="s">
        <v>266</v>
      </c>
      <c r="AB43" s="35">
        <v>2019</v>
      </c>
      <c r="AC43" s="36"/>
      <c r="AD43" s="21"/>
      <c r="AE43" s="22" t="s">
        <v>58</v>
      </c>
      <c r="AF43" s="14"/>
    </row>
    <row r="44" spans="1:32" ht="120.75" customHeight="1" x14ac:dyDescent="0.25">
      <c r="A44" s="9">
        <v>3309</v>
      </c>
      <c r="B44" s="14">
        <v>28</v>
      </c>
      <c r="C44" s="14">
        <v>2017</v>
      </c>
      <c r="D44" s="10" t="s">
        <v>267</v>
      </c>
      <c r="E44" s="10" t="s">
        <v>34</v>
      </c>
      <c r="F44" s="10"/>
      <c r="G44" s="10"/>
      <c r="H44" s="10" t="s">
        <v>48</v>
      </c>
      <c r="I44" s="11" t="s">
        <v>121</v>
      </c>
      <c r="J44" s="12" t="s">
        <v>77</v>
      </c>
      <c r="K44" s="10" t="s">
        <v>268</v>
      </c>
      <c r="L44" s="37" t="s">
        <v>210</v>
      </c>
      <c r="M44" s="14" t="s">
        <v>256</v>
      </c>
      <c r="N44" s="13" t="s">
        <v>138</v>
      </c>
      <c r="O44" s="14">
        <v>2017</v>
      </c>
      <c r="P44" s="14"/>
      <c r="Q44" s="14"/>
      <c r="R44" s="15" t="s">
        <v>42</v>
      </c>
      <c r="S44" s="10" t="s">
        <v>269</v>
      </c>
      <c r="T44" s="16">
        <v>42794</v>
      </c>
      <c r="U44" s="16">
        <v>43830</v>
      </c>
      <c r="V44" s="10" t="s">
        <v>270</v>
      </c>
      <c r="W44" s="10" t="s">
        <v>271</v>
      </c>
      <c r="X44" s="18">
        <v>1</v>
      </c>
      <c r="Y44" s="19" t="s">
        <v>45</v>
      </c>
      <c r="Z44" s="10"/>
      <c r="AA44" s="35">
        <v>3</v>
      </c>
      <c r="AB44" s="35">
        <v>2020</v>
      </c>
      <c r="AC44" s="36"/>
      <c r="AD44" s="21"/>
      <c r="AE44" s="22" t="s">
        <v>58</v>
      </c>
      <c r="AF44" s="14"/>
    </row>
    <row r="45" spans="1:32" ht="94.5" customHeight="1" x14ac:dyDescent="0.25">
      <c r="A45" s="9">
        <v>3315</v>
      </c>
      <c r="B45" s="14">
        <v>34</v>
      </c>
      <c r="C45" s="14">
        <v>2017</v>
      </c>
      <c r="D45" s="10" t="s">
        <v>272</v>
      </c>
      <c r="E45" s="10" t="s">
        <v>34</v>
      </c>
      <c r="F45" s="10"/>
      <c r="G45" s="10"/>
      <c r="H45" s="10" t="s">
        <v>35</v>
      </c>
      <c r="I45" s="11" t="s">
        <v>36</v>
      </c>
      <c r="J45" s="12" t="s">
        <v>98</v>
      </c>
      <c r="K45" s="10" t="s">
        <v>273</v>
      </c>
      <c r="L45" s="10" t="s">
        <v>100</v>
      </c>
      <c r="M45" s="13">
        <v>42815</v>
      </c>
      <c r="N45" s="35" t="s">
        <v>274</v>
      </c>
      <c r="O45" s="14">
        <v>2017</v>
      </c>
      <c r="P45" s="14"/>
      <c r="Q45" s="14"/>
      <c r="R45" s="15" t="s">
        <v>42</v>
      </c>
      <c r="S45" s="25" t="s">
        <v>275</v>
      </c>
      <c r="T45" s="16">
        <v>42872</v>
      </c>
      <c r="U45" s="16">
        <v>43465</v>
      </c>
      <c r="V45" s="10"/>
      <c r="W45" s="17" t="s">
        <v>276</v>
      </c>
      <c r="X45" s="18">
        <v>1</v>
      </c>
      <c r="Y45" s="19" t="s">
        <v>45</v>
      </c>
      <c r="Z45" s="13"/>
      <c r="AA45" s="14">
        <v>7</v>
      </c>
      <c r="AB45" s="14">
        <v>2019</v>
      </c>
      <c r="AC45" s="20"/>
      <c r="AD45" s="21"/>
      <c r="AE45" s="22" t="s">
        <v>46</v>
      </c>
      <c r="AF45" s="14"/>
    </row>
    <row r="46" spans="1:32" ht="132" customHeight="1" x14ac:dyDescent="0.25">
      <c r="A46" s="9">
        <v>3319</v>
      </c>
      <c r="B46" s="10">
        <v>38</v>
      </c>
      <c r="C46" s="14">
        <v>2017</v>
      </c>
      <c r="D46" s="10" t="s">
        <v>277</v>
      </c>
      <c r="E46" s="10" t="s">
        <v>34</v>
      </c>
      <c r="F46" s="10"/>
      <c r="G46" s="10"/>
      <c r="H46" s="10" t="s">
        <v>48</v>
      </c>
      <c r="I46" s="11" t="s">
        <v>36</v>
      </c>
      <c r="J46" s="12" t="s">
        <v>37</v>
      </c>
      <c r="K46" s="10" t="s">
        <v>278</v>
      </c>
      <c r="L46" s="37" t="s">
        <v>279</v>
      </c>
      <c r="M46" s="14" t="s">
        <v>280</v>
      </c>
      <c r="N46" s="35" t="s">
        <v>274</v>
      </c>
      <c r="O46" s="14">
        <v>2017</v>
      </c>
      <c r="P46" s="14"/>
      <c r="Q46" s="14"/>
      <c r="R46" s="15" t="s">
        <v>42</v>
      </c>
      <c r="S46" s="25" t="s">
        <v>281</v>
      </c>
      <c r="T46" s="16">
        <v>43035</v>
      </c>
      <c r="U46" s="16">
        <v>43646</v>
      </c>
      <c r="V46" s="10"/>
      <c r="W46" s="13" t="s">
        <v>282</v>
      </c>
      <c r="X46" s="18">
        <v>1</v>
      </c>
      <c r="Y46" s="19" t="s">
        <v>45</v>
      </c>
      <c r="Z46" s="13"/>
      <c r="AA46" s="14">
        <v>6</v>
      </c>
      <c r="AB46" s="14">
        <v>2019</v>
      </c>
      <c r="AC46" s="20"/>
      <c r="AD46" s="21"/>
      <c r="AE46" s="22" t="s">
        <v>58</v>
      </c>
      <c r="AF46" s="14"/>
    </row>
    <row r="47" spans="1:32" ht="260.25" customHeight="1" x14ac:dyDescent="0.25">
      <c r="A47" s="9">
        <v>3323</v>
      </c>
      <c r="B47" s="10">
        <v>42</v>
      </c>
      <c r="C47" s="14">
        <v>2017</v>
      </c>
      <c r="D47" s="10" t="s">
        <v>283</v>
      </c>
      <c r="E47" s="10" t="s">
        <v>34</v>
      </c>
      <c r="F47" s="10"/>
      <c r="G47" s="10"/>
      <c r="H47" s="10" t="s">
        <v>35</v>
      </c>
      <c r="I47" s="11" t="s">
        <v>36</v>
      </c>
      <c r="J47" s="12" t="s">
        <v>37</v>
      </c>
      <c r="K47" s="10" t="s">
        <v>284</v>
      </c>
      <c r="L47" s="37" t="s">
        <v>285</v>
      </c>
      <c r="M47" s="14" t="s">
        <v>280</v>
      </c>
      <c r="N47" s="35" t="s">
        <v>274</v>
      </c>
      <c r="O47" s="14">
        <v>2017</v>
      </c>
      <c r="P47" s="14"/>
      <c r="Q47" s="14"/>
      <c r="R47" s="15" t="s">
        <v>42</v>
      </c>
      <c r="S47" s="25" t="s">
        <v>286</v>
      </c>
      <c r="T47" s="16">
        <v>42823</v>
      </c>
      <c r="U47" s="16">
        <v>43529</v>
      </c>
      <c r="V47" s="10"/>
      <c r="W47" s="17" t="s">
        <v>287</v>
      </c>
      <c r="X47" s="18">
        <v>1</v>
      </c>
      <c r="Y47" s="19" t="s">
        <v>45</v>
      </c>
      <c r="Z47" s="13"/>
      <c r="AA47" s="14" t="s">
        <v>266</v>
      </c>
      <c r="AB47" s="14">
        <v>2019</v>
      </c>
      <c r="AC47" s="20"/>
      <c r="AD47" s="21"/>
      <c r="AE47" s="22" t="s">
        <v>46</v>
      </c>
      <c r="AF47" s="14"/>
    </row>
    <row r="48" spans="1:32" ht="198" customHeight="1" x14ac:dyDescent="0.25">
      <c r="A48" s="9">
        <v>3333</v>
      </c>
      <c r="B48" s="14">
        <v>52</v>
      </c>
      <c r="C48" s="14">
        <v>2017</v>
      </c>
      <c r="D48" s="10" t="s">
        <v>288</v>
      </c>
      <c r="E48" s="10" t="s">
        <v>34</v>
      </c>
      <c r="F48" s="10"/>
      <c r="G48" s="10"/>
      <c r="H48" s="10" t="s">
        <v>35</v>
      </c>
      <c r="I48" s="11" t="s">
        <v>36</v>
      </c>
      <c r="J48" s="12" t="s">
        <v>37</v>
      </c>
      <c r="K48" s="10" t="s">
        <v>116</v>
      </c>
      <c r="L48" s="10" t="s">
        <v>112</v>
      </c>
      <c r="M48" s="13" t="s">
        <v>280</v>
      </c>
      <c r="N48" s="13" t="s">
        <v>274</v>
      </c>
      <c r="O48" s="14">
        <v>2017</v>
      </c>
      <c r="P48" s="14"/>
      <c r="Q48" s="14"/>
      <c r="R48" s="15" t="s">
        <v>42</v>
      </c>
      <c r="S48" s="25" t="s">
        <v>289</v>
      </c>
      <c r="T48" s="16">
        <v>42830</v>
      </c>
      <c r="U48" s="16">
        <v>43677</v>
      </c>
      <c r="V48" s="10"/>
      <c r="W48" s="17" t="s">
        <v>290</v>
      </c>
      <c r="X48" s="18">
        <v>1</v>
      </c>
      <c r="Y48" s="19" t="s">
        <v>45</v>
      </c>
      <c r="Z48" s="13"/>
      <c r="AA48" s="14">
        <v>10</v>
      </c>
      <c r="AB48" s="14">
        <v>2019</v>
      </c>
      <c r="AC48" s="20"/>
      <c r="AD48" s="21"/>
      <c r="AE48" s="22" t="s">
        <v>46</v>
      </c>
      <c r="AF48" s="14"/>
    </row>
    <row r="49" spans="1:32" ht="204.75" customHeight="1" x14ac:dyDescent="0.25">
      <c r="A49" s="9">
        <v>3338</v>
      </c>
      <c r="B49" s="10">
        <v>57</v>
      </c>
      <c r="C49" s="14">
        <v>2017</v>
      </c>
      <c r="D49" s="10" t="s">
        <v>291</v>
      </c>
      <c r="E49" s="10" t="s">
        <v>34</v>
      </c>
      <c r="F49" s="10"/>
      <c r="G49" s="10"/>
      <c r="H49" s="10" t="s">
        <v>35</v>
      </c>
      <c r="I49" s="11" t="s">
        <v>36</v>
      </c>
      <c r="J49" s="12" t="s">
        <v>37</v>
      </c>
      <c r="K49" s="10" t="s">
        <v>116</v>
      </c>
      <c r="L49" s="10" t="s">
        <v>112</v>
      </c>
      <c r="M49" s="13" t="s">
        <v>280</v>
      </c>
      <c r="N49" s="13" t="s">
        <v>274</v>
      </c>
      <c r="O49" s="14">
        <v>2017</v>
      </c>
      <c r="P49" s="14"/>
      <c r="Q49" s="14"/>
      <c r="R49" s="15" t="s">
        <v>42</v>
      </c>
      <c r="S49" s="25" t="s">
        <v>292</v>
      </c>
      <c r="T49" s="16">
        <v>42830</v>
      </c>
      <c r="U49" s="16">
        <v>43717</v>
      </c>
      <c r="V49" s="10"/>
      <c r="W49" s="17" t="s">
        <v>293</v>
      </c>
      <c r="X49" s="18">
        <v>1</v>
      </c>
      <c r="Y49" s="19" t="s">
        <v>45</v>
      </c>
      <c r="Z49" s="13"/>
      <c r="AA49" s="14">
        <v>11</v>
      </c>
      <c r="AB49" s="14">
        <v>2019</v>
      </c>
      <c r="AC49" s="20"/>
      <c r="AD49" s="21"/>
      <c r="AE49" s="22" t="s">
        <v>46</v>
      </c>
      <c r="AF49" s="14"/>
    </row>
    <row r="50" spans="1:32" ht="223.5" customHeight="1" x14ac:dyDescent="0.25">
      <c r="A50" s="9">
        <v>3386</v>
      </c>
      <c r="B50" s="10">
        <v>105</v>
      </c>
      <c r="C50" s="14">
        <v>2017</v>
      </c>
      <c r="D50" s="10" t="s">
        <v>294</v>
      </c>
      <c r="E50" s="10" t="s">
        <v>34</v>
      </c>
      <c r="F50" s="10"/>
      <c r="G50" s="10"/>
      <c r="H50" s="10" t="s">
        <v>35</v>
      </c>
      <c r="I50" s="11" t="s">
        <v>36</v>
      </c>
      <c r="J50" s="12" t="s">
        <v>37</v>
      </c>
      <c r="K50" s="10" t="s">
        <v>295</v>
      </c>
      <c r="L50" s="10" t="s">
        <v>285</v>
      </c>
      <c r="M50" s="13" t="s">
        <v>296</v>
      </c>
      <c r="N50" s="13" t="s">
        <v>102</v>
      </c>
      <c r="O50" s="14">
        <v>2017</v>
      </c>
      <c r="P50" s="14"/>
      <c r="Q50" s="14"/>
      <c r="R50" s="15" t="s">
        <v>42</v>
      </c>
      <c r="S50" s="39" t="s">
        <v>297</v>
      </c>
      <c r="T50" s="16">
        <v>42947</v>
      </c>
      <c r="U50" s="16">
        <v>43769</v>
      </c>
      <c r="V50" s="10" t="s">
        <v>298</v>
      </c>
      <c r="W50" s="17" t="s">
        <v>299</v>
      </c>
      <c r="X50" s="18">
        <v>1</v>
      </c>
      <c r="Y50" s="19" t="s">
        <v>45</v>
      </c>
      <c r="Z50" s="13"/>
      <c r="AA50" s="14">
        <v>10</v>
      </c>
      <c r="AB50" s="14">
        <v>2019</v>
      </c>
      <c r="AC50" s="20"/>
      <c r="AD50" s="21"/>
      <c r="AE50" s="22" t="s">
        <v>46</v>
      </c>
      <c r="AF50" s="14"/>
    </row>
    <row r="51" spans="1:32" ht="184.5" customHeight="1" x14ac:dyDescent="0.25">
      <c r="A51" s="9">
        <v>3395</v>
      </c>
      <c r="B51" s="10">
        <v>114</v>
      </c>
      <c r="C51" s="14">
        <v>2017</v>
      </c>
      <c r="D51" s="10" t="s">
        <v>300</v>
      </c>
      <c r="E51" s="10" t="s">
        <v>163</v>
      </c>
      <c r="F51" s="10"/>
      <c r="G51" s="10"/>
      <c r="H51" s="10" t="s">
        <v>301</v>
      </c>
      <c r="I51" s="11" t="s">
        <v>36</v>
      </c>
      <c r="J51" s="12" t="s">
        <v>98</v>
      </c>
      <c r="K51" s="10" t="s">
        <v>302</v>
      </c>
      <c r="L51" s="10" t="s">
        <v>279</v>
      </c>
      <c r="M51" s="13" t="s">
        <v>296</v>
      </c>
      <c r="N51" s="13" t="s">
        <v>102</v>
      </c>
      <c r="O51" s="14">
        <v>2017</v>
      </c>
      <c r="P51" s="14"/>
      <c r="Q51" s="14"/>
      <c r="R51" s="15" t="s">
        <v>42</v>
      </c>
      <c r="S51" s="25" t="s">
        <v>303</v>
      </c>
      <c r="T51" s="16">
        <v>42942</v>
      </c>
      <c r="U51" s="16">
        <v>44561</v>
      </c>
      <c r="V51" s="10"/>
      <c r="W51" s="13" t="s">
        <v>304</v>
      </c>
      <c r="X51" s="18">
        <v>0.9</v>
      </c>
      <c r="Y51" s="19" t="s">
        <v>305</v>
      </c>
      <c r="Z51" s="13"/>
      <c r="AA51" s="14"/>
      <c r="AB51" s="14"/>
      <c r="AC51" s="20"/>
      <c r="AD51" s="21"/>
      <c r="AE51" s="22" t="s">
        <v>58</v>
      </c>
      <c r="AF51" s="34" t="s">
        <v>306</v>
      </c>
    </row>
    <row r="52" spans="1:32" ht="181.5" customHeight="1" x14ac:dyDescent="0.25">
      <c r="A52" s="9">
        <v>3444</v>
      </c>
      <c r="B52" s="14">
        <v>163</v>
      </c>
      <c r="C52" s="14">
        <v>2017</v>
      </c>
      <c r="D52" s="10" t="s">
        <v>307</v>
      </c>
      <c r="E52" s="10" t="s">
        <v>34</v>
      </c>
      <c r="F52" s="10"/>
      <c r="G52" s="10"/>
      <c r="H52" s="10" t="s">
        <v>48</v>
      </c>
      <c r="I52" s="11" t="s">
        <v>308</v>
      </c>
      <c r="J52" s="12" t="s">
        <v>133</v>
      </c>
      <c r="K52" s="10" t="s">
        <v>309</v>
      </c>
      <c r="L52" s="10" t="s">
        <v>279</v>
      </c>
      <c r="M52" s="13" t="s">
        <v>310</v>
      </c>
      <c r="N52" s="13" t="s">
        <v>195</v>
      </c>
      <c r="O52" s="14">
        <v>2017</v>
      </c>
      <c r="P52" s="14"/>
      <c r="Q52" s="14"/>
      <c r="R52" s="15" t="s">
        <v>42</v>
      </c>
      <c r="S52" s="13" t="s">
        <v>311</v>
      </c>
      <c r="T52" s="16">
        <v>42917</v>
      </c>
      <c r="U52" s="16">
        <v>43281</v>
      </c>
      <c r="V52" s="10" t="s">
        <v>312</v>
      </c>
      <c r="W52" s="13" t="s">
        <v>313</v>
      </c>
      <c r="X52" s="18">
        <v>1</v>
      </c>
      <c r="Y52" s="19" t="s">
        <v>45</v>
      </c>
      <c r="Z52" s="10"/>
      <c r="AA52" s="22">
        <v>9</v>
      </c>
      <c r="AB52" s="14">
        <v>2019</v>
      </c>
      <c r="AC52" s="20"/>
      <c r="AD52" s="21"/>
      <c r="AE52" s="22" t="s">
        <v>58</v>
      </c>
      <c r="AF52" s="14"/>
    </row>
    <row r="53" spans="1:32" ht="409.5" x14ac:dyDescent="0.25">
      <c r="A53" s="9">
        <v>3447</v>
      </c>
      <c r="B53" s="14">
        <v>166</v>
      </c>
      <c r="C53" s="14">
        <v>2017</v>
      </c>
      <c r="D53" s="10" t="s">
        <v>314</v>
      </c>
      <c r="E53" s="10" t="s">
        <v>315</v>
      </c>
      <c r="F53" s="10"/>
      <c r="G53" s="10"/>
      <c r="H53" s="10" t="s">
        <v>85</v>
      </c>
      <c r="I53" s="11" t="s">
        <v>49</v>
      </c>
      <c r="J53" s="12" t="s">
        <v>50</v>
      </c>
      <c r="K53" s="10" t="s">
        <v>180</v>
      </c>
      <c r="L53" s="10" t="s">
        <v>63</v>
      </c>
      <c r="M53" s="13" t="s">
        <v>310</v>
      </c>
      <c r="N53" s="13" t="s">
        <v>195</v>
      </c>
      <c r="O53" s="14">
        <v>2017</v>
      </c>
      <c r="P53" s="14"/>
      <c r="Q53" s="14"/>
      <c r="R53" s="15" t="s">
        <v>42</v>
      </c>
      <c r="S53" s="13" t="s">
        <v>316</v>
      </c>
      <c r="T53" s="16">
        <v>43710</v>
      </c>
      <c r="U53" s="16">
        <v>44592</v>
      </c>
      <c r="V53" s="10"/>
      <c r="W53" s="13" t="s">
        <v>317</v>
      </c>
      <c r="X53" s="18">
        <v>1</v>
      </c>
      <c r="Y53" s="19" t="s">
        <v>318</v>
      </c>
      <c r="Z53" s="10"/>
      <c r="AA53" s="22">
        <v>3</v>
      </c>
      <c r="AB53" s="14">
        <v>2022</v>
      </c>
      <c r="AC53" s="20"/>
      <c r="AD53" s="21"/>
      <c r="AE53" s="22" t="s">
        <v>58</v>
      </c>
      <c r="AF53" s="34" t="s">
        <v>319</v>
      </c>
    </row>
    <row r="54" spans="1:32" ht="140.25" customHeight="1" x14ac:dyDescent="0.25">
      <c r="A54" s="9">
        <v>3450</v>
      </c>
      <c r="B54" s="14">
        <v>169</v>
      </c>
      <c r="C54" s="14">
        <v>2017</v>
      </c>
      <c r="D54" s="10" t="s">
        <v>320</v>
      </c>
      <c r="E54" s="10" t="s">
        <v>34</v>
      </c>
      <c r="F54" s="10"/>
      <c r="G54" s="10"/>
      <c r="H54" s="10" t="s">
        <v>85</v>
      </c>
      <c r="I54" s="11" t="s">
        <v>49</v>
      </c>
      <c r="J54" s="12" t="s">
        <v>50</v>
      </c>
      <c r="K54" s="10" t="s">
        <v>180</v>
      </c>
      <c r="L54" s="10" t="s">
        <v>63</v>
      </c>
      <c r="M54" s="13" t="s">
        <v>310</v>
      </c>
      <c r="N54" s="13" t="s">
        <v>195</v>
      </c>
      <c r="O54" s="14">
        <v>2017</v>
      </c>
      <c r="P54" s="14"/>
      <c r="Q54" s="14"/>
      <c r="R54" s="15" t="s">
        <v>42</v>
      </c>
      <c r="S54" s="13" t="s">
        <v>321</v>
      </c>
      <c r="T54" s="16">
        <v>42979</v>
      </c>
      <c r="U54" s="16">
        <v>44408</v>
      </c>
      <c r="V54" s="10"/>
      <c r="W54" s="13" t="s">
        <v>322</v>
      </c>
      <c r="X54" s="18">
        <v>1</v>
      </c>
      <c r="Y54" s="19" t="s">
        <v>45</v>
      </c>
      <c r="Z54" s="10"/>
      <c r="AA54" s="22">
        <v>7</v>
      </c>
      <c r="AB54" s="14">
        <v>2021</v>
      </c>
      <c r="AC54" s="20"/>
      <c r="AD54" s="21"/>
      <c r="AE54" s="22" t="s">
        <v>58</v>
      </c>
      <c r="AF54" s="14"/>
    </row>
    <row r="55" spans="1:32" ht="409.5" x14ac:dyDescent="0.25">
      <c r="A55" s="9">
        <v>3455</v>
      </c>
      <c r="B55" s="10">
        <v>174</v>
      </c>
      <c r="C55" s="14">
        <v>2017</v>
      </c>
      <c r="D55" s="10" t="s">
        <v>323</v>
      </c>
      <c r="E55" s="10" t="s">
        <v>34</v>
      </c>
      <c r="F55" s="10"/>
      <c r="G55" s="10"/>
      <c r="H55" s="10" t="s">
        <v>35</v>
      </c>
      <c r="I55" s="11" t="s">
        <v>36</v>
      </c>
      <c r="J55" s="12" t="s">
        <v>37</v>
      </c>
      <c r="K55" s="10" t="s">
        <v>324</v>
      </c>
      <c r="L55" s="10" t="s">
        <v>100</v>
      </c>
      <c r="M55" s="13" t="s">
        <v>325</v>
      </c>
      <c r="N55" s="13" t="s">
        <v>212</v>
      </c>
      <c r="O55" s="14">
        <v>2017</v>
      </c>
      <c r="P55" s="14"/>
      <c r="Q55" s="14"/>
      <c r="R55" s="15" t="s">
        <v>42</v>
      </c>
      <c r="S55" s="13" t="s">
        <v>326</v>
      </c>
      <c r="T55" s="16">
        <v>42976</v>
      </c>
      <c r="U55" s="16">
        <v>44196</v>
      </c>
      <c r="V55" s="10"/>
      <c r="W55" s="17" t="s">
        <v>327</v>
      </c>
      <c r="X55" s="18">
        <v>1</v>
      </c>
      <c r="Y55" s="19" t="s">
        <v>45</v>
      </c>
      <c r="Z55" s="40"/>
      <c r="AA55" s="22">
        <v>1</v>
      </c>
      <c r="AB55" s="14">
        <v>2021</v>
      </c>
      <c r="AC55" s="20"/>
      <c r="AD55" s="21"/>
      <c r="AE55" s="22" t="s">
        <v>46</v>
      </c>
      <c r="AF55" s="14"/>
    </row>
    <row r="56" spans="1:32" ht="152.25" customHeight="1" x14ac:dyDescent="0.25">
      <c r="A56" s="9">
        <v>3471</v>
      </c>
      <c r="B56" s="14">
        <v>190</v>
      </c>
      <c r="C56" s="14">
        <v>2017</v>
      </c>
      <c r="D56" s="10" t="s">
        <v>328</v>
      </c>
      <c r="E56" s="10" t="s">
        <v>34</v>
      </c>
      <c r="F56" s="10"/>
      <c r="G56" s="10"/>
      <c r="H56" s="10" t="s">
        <v>48</v>
      </c>
      <c r="I56" s="11" t="s">
        <v>308</v>
      </c>
      <c r="J56" s="12" t="s">
        <v>133</v>
      </c>
      <c r="K56" s="10" t="s">
        <v>309</v>
      </c>
      <c r="L56" s="41" t="s">
        <v>279</v>
      </c>
      <c r="M56" s="13" t="s">
        <v>325</v>
      </c>
      <c r="N56" s="13" t="s">
        <v>212</v>
      </c>
      <c r="O56" s="14">
        <v>2017</v>
      </c>
      <c r="P56" s="14"/>
      <c r="Q56" s="14"/>
      <c r="R56" s="15" t="s">
        <v>42</v>
      </c>
      <c r="S56" s="13" t="s">
        <v>329</v>
      </c>
      <c r="T56" s="16">
        <v>42948</v>
      </c>
      <c r="U56" s="16">
        <v>43281</v>
      </c>
      <c r="V56" s="10" t="s">
        <v>330</v>
      </c>
      <c r="W56" s="10" t="s">
        <v>331</v>
      </c>
      <c r="X56" s="18">
        <v>1</v>
      </c>
      <c r="Y56" s="19" t="s">
        <v>45</v>
      </c>
      <c r="Z56" s="10"/>
      <c r="AA56" s="22" t="s">
        <v>266</v>
      </c>
      <c r="AB56" s="14">
        <v>2019</v>
      </c>
      <c r="AC56" s="20"/>
      <c r="AD56" s="21"/>
      <c r="AE56" s="22" t="s">
        <v>58</v>
      </c>
      <c r="AF56" s="14"/>
    </row>
    <row r="57" spans="1:32" ht="180" customHeight="1" x14ac:dyDescent="0.25">
      <c r="A57" s="9">
        <v>3475</v>
      </c>
      <c r="B57" s="10">
        <v>194</v>
      </c>
      <c r="C57" s="14">
        <v>2017</v>
      </c>
      <c r="D57" s="10" t="s">
        <v>332</v>
      </c>
      <c r="E57" s="10" t="s">
        <v>333</v>
      </c>
      <c r="F57" s="10"/>
      <c r="G57" s="10"/>
      <c r="H57" s="10" t="s">
        <v>48</v>
      </c>
      <c r="I57" s="11" t="s">
        <v>121</v>
      </c>
      <c r="J57" s="12" t="s">
        <v>77</v>
      </c>
      <c r="K57" s="10" t="s">
        <v>334</v>
      </c>
      <c r="L57" s="10" t="s">
        <v>279</v>
      </c>
      <c r="M57" s="13" t="s">
        <v>325</v>
      </c>
      <c r="N57" s="13" t="s">
        <v>212</v>
      </c>
      <c r="O57" s="14">
        <v>2017</v>
      </c>
      <c r="P57" s="14"/>
      <c r="Q57" s="14"/>
      <c r="R57" s="15"/>
      <c r="S57" s="33" t="s">
        <v>335</v>
      </c>
      <c r="T57" s="16"/>
      <c r="U57" s="16">
        <v>44834</v>
      </c>
      <c r="V57" s="42"/>
      <c r="W57" s="13" t="s">
        <v>336</v>
      </c>
      <c r="X57" s="18">
        <v>1</v>
      </c>
      <c r="Y57" s="19" t="s">
        <v>45</v>
      </c>
      <c r="Z57" s="14"/>
      <c r="AA57" s="22">
        <v>9</v>
      </c>
      <c r="AB57" s="14">
        <v>2022</v>
      </c>
      <c r="AC57" s="20"/>
      <c r="AD57" s="21"/>
      <c r="AE57" s="22" t="s">
        <v>58</v>
      </c>
      <c r="AF57" s="34" t="s">
        <v>337</v>
      </c>
    </row>
    <row r="58" spans="1:32" ht="216.75" customHeight="1" x14ac:dyDescent="0.25">
      <c r="A58" s="9">
        <v>3476</v>
      </c>
      <c r="B58" s="10">
        <v>195</v>
      </c>
      <c r="C58" s="14">
        <v>2017</v>
      </c>
      <c r="D58" s="10" t="s">
        <v>338</v>
      </c>
      <c r="E58" s="10" t="s">
        <v>34</v>
      </c>
      <c r="F58" s="10"/>
      <c r="G58" s="10"/>
      <c r="H58" s="10" t="s">
        <v>48</v>
      </c>
      <c r="I58" s="11" t="s">
        <v>121</v>
      </c>
      <c r="J58" s="12" t="s">
        <v>77</v>
      </c>
      <c r="K58" s="10" t="s">
        <v>339</v>
      </c>
      <c r="L58" s="10" t="s">
        <v>210</v>
      </c>
      <c r="M58" s="13" t="s">
        <v>325</v>
      </c>
      <c r="N58" s="13" t="s">
        <v>212</v>
      </c>
      <c r="O58" s="14">
        <v>2017</v>
      </c>
      <c r="P58" s="14"/>
      <c r="Q58" s="14"/>
      <c r="R58" s="15" t="s">
        <v>42</v>
      </c>
      <c r="S58" s="25" t="s">
        <v>340</v>
      </c>
      <c r="T58" s="16">
        <v>42948</v>
      </c>
      <c r="U58" s="16">
        <v>43100</v>
      </c>
      <c r="V58" s="25" t="s">
        <v>341</v>
      </c>
      <c r="W58" s="13" t="s">
        <v>342</v>
      </c>
      <c r="X58" s="18">
        <v>1</v>
      </c>
      <c r="Y58" s="19" t="s">
        <v>45</v>
      </c>
      <c r="Z58" s="10"/>
      <c r="AA58" s="22">
        <v>6</v>
      </c>
      <c r="AB58" s="14">
        <v>2021</v>
      </c>
      <c r="AC58" s="20"/>
      <c r="AD58" s="21"/>
      <c r="AE58" s="22" t="s">
        <v>58</v>
      </c>
      <c r="AF58" s="14"/>
    </row>
    <row r="59" spans="1:32" ht="106.5" customHeight="1" x14ac:dyDescent="0.25">
      <c r="A59" s="9">
        <v>3477</v>
      </c>
      <c r="B59" s="14">
        <v>196</v>
      </c>
      <c r="C59" s="14">
        <v>2017</v>
      </c>
      <c r="D59" s="10" t="s">
        <v>343</v>
      </c>
      <c r="E59" s="10" t="s">
        <v>34</v>
      </c>
      <c r="F59" s="10"/>
      <c r="G59" s="10"/>
      <c r="H59" s="10" t="s">
        <v>48</v>
      </c>
      <c r="I59" s="11" t="s">
        <v>121</v>
      </c>
      <c r="J59" s="12" t="s">
        <v>77</v>
      </c>
      <c r="K59" s="10" t="s">
        <v>339</v>
      </c>
      <c r="L59" s="10" t="s">
        <v>210</v>
      </c>
      <c r="M59" s="13" t="s">
        <v>325</v>
      </c>
      <c r="N59" s="13" t="s">
        <v>212</v>
      </c>
      <c r="O59" s="14">
        <v>2017</v>
      </c>
      <c r="P59" s="14"/>
      <c r="Q59" s="14"/>
      <c r="R59" s="15"/>
      <c r="S59" s="25" t="s">
        <v>219</v>
      </c>
      <c r="T59" s="16">
        <v>43556</v>
      </c>
      <c r="U59" s="16">
        <v>43830</v>
      </c>
      <c r="V59" s="10" t="s">
        <v>344</v>
      </c>
      <c r="W59" s="43" t="s">
        <v>345</v>
      </c>
      <c r="X59" s="18">
        <v>1</v>
      </c>
      <c r="Y59" s="19" t="s">
        <v>45</v>
      </c>
      <c r="Z59" s="14"/>
      <c r="AA59" s="22">
        <v>8</v>
      </c>
      <c r="AB59" s="14">
        <v>2020</v>
      </c>
      <c r="AC59" s="20"/>
      <c r="AD59" s="21"/>
      <c r="AE59" s="22" t="s">
        <v>58</v>
      </c>
      <c r="AF59" s="14"/>
    </row>
    <row r="60" spans="1:32" ht="134.25" customHeight="1" x14ac:dyDescent="0.25">
      <c r="A60" s="9">
        <v>3481</v>
      </c>
      <c r="B60" s="10">
        <v>200</v>
      </c>
      <c r="C60" s="14">
        <v>2017</v>
      </c>
      <c r="D60" s="10" t="s">
        <v>346</v>
      </c>
      <c r="E60" s="10" t="s">
        <v>34</v>
      </c>
      <c r="F60" s="10"/>
      <c r="G60" s="10"/>
      <c r="H60" s="10" t="s">
        <v>48</v>
      </c>
      <c r="I60" s="11" t="s">
        <v>308</v>
      </c>
      <c r="J60" s="12" t="s">
        <v>133</v>
      </c>
      <c r="K60" s="10" t="s">
        <v>309</v>
      </c>
      <c r="L60" s="41" t="s">
        <v>210</v>
      </c>
      <c r="M60" s="13" t="s">
        <v>325</v>
      </c>
      <c r="N60" s="13" t="s">
        <v>212</v>
      </c>
      <c r="O60" s="14">
        <v>2017</v>
      </c>
      <c r="P60" s="14"/>
      <c r="Q60" s="14"/>
      <c r="R60" s="15"/>
      <c r="S60" s="33"/>
      <c r="T60" s="16">
        <v>42967</v>
      </c>
      <c r="U60" s="16">
        <v>43524</v>
      </c>
      <c r="V60" s="10"/>
      <c r="W60" s="13" t="s">
        <v>347</v>
      </c>
      <c r="X60" s="18">
        <v>1</v>
      </c>
      <c r="Y60" s="19" t="s">
        <v>45</v>
      </c>
      <c r="Z60" s="14"/>
      <c r="AA60" s="22" t="s">
        <v>216</v>
      </c>
      <c r="AB60" s="14">
        <v>2019</v>
      </c>
      <c r="AC60" s="20"/>
      <c r="AD60" s="21"/>
      <c r="AE60" s="22" t="s">
        <v>58</v>
      </c>
      <c r="AF60" s="14"/>
    </row>
    <row r="61" spans="1:32" ht="105.75" customHeight="1" x14ac:dyDescent="0.25">
      <c r="A61" s="9">
        <v>3482</v>
      </c>
      <c r="B61" s="10">
        <v>201</v>
      </c>
      <c r="C61" s="14">
        <v>2017</v>
      </c>
      <c r="D61" s="10" t="s">
        <v>348</v>
      </c>
      <c r="E61" s="10" t="s">
        <v>34</v>
      </c>
      <c r="F61" s="10"/>
      <c r="G61" s="10"/>
      <c r="H61" s="10" t="s">
        <v>48</v>
      </c>
      <c r="I61" s="11" t="s">
        <v>187</v>
      </c>
      <c r="J61" s="12" t="s">
        <v>188</v>
      </c>
      <c r="K61" s="10" t="s">
        <v>262</v>
      </c>
      <c r="L61" s="10" t="s">
        <v>210</v>
      </c>
      <c r="M61" s="13" t="s">
        <v>325</v>
      </c>
      <c r="N61" s="13" t="s">
        <v>212</v>
      </c>
      <c r="O61" s="14">
        <v>2017</v>
      </c>
      <c r="P61" s="14"/>
      <c r="Q61" s="14"/>
      <c r="R61" s="15"/>
      <c r="S61" s="33"/>
      <c r="T61" s="16"/>
      <c r="U61" s="16">
        <v>43555</v>
      </c>
      <c r="V61" s="10"/>
      <c r="W61" s="10" t="s">
        <v>265</v>
      </c>
      <c r="X61" s="18">
        <v>1</v>
      </c>
      <c r="Y61" s="19" t="s">
        <v>45</v>
      </c>
      <c r="Z61" s="14"/>
      <c r="AA61" s="22" t="s">
        <v>266</v>
      </c>
      <c r="AB61" s="14">
        <v>2019</v>
      </c>
      <c r="AC61" s="20"/>
      <c r="AD61" s="21"/>
      <c r="AE61" s="22" t="s">
        <v>58</v>
      </c>
      <c r="AF61" s="14"/>
    </row>
    <row r="62" spans="1:32" ht="223.5" customHeight="1" x14ac:dyDescent="0.25">
      <c r="A62" s="9">
        <v>3483</v>
      </c>
      <c r="B62" s="14">
        <v>202</v>
      </c>
      <c r="C62" s="14">
        <v>2017</v>
      </c>
      <c r="D62" s="10" t="s">
        <v>349</v>
      </c>
      <c r="E62" s="10" t="s">
        <v>34</v>
      </c>
      <c r="F62" s="10"/>
      <c r="G62" s="10"/>
      <c r="H62" s="10" t="s">
        <v>48</v>
      </c>
      <c r="I62" s="11" t="s">
        <v>76</v>
      </c>
      <c r="J62" s="12" t="s">
        <v>77</v>
      </c>
      <c r="K62" s="10" t="s">
        <v>251</v>
      </c>
      <c r="L62" s="10" t="s">
        <v>210</v>
      </c>
      <c r="M62" s="13" t="s">
        <v>325</v>
      </c>
      <c r="N62" s="13" t="s">
        <v>212</v>
      </c>
      <c r="O62" s="14">
        <v>2017</v>
      </c>
      <c r="P62" s="14"/>
      <c r="Q62" s="14"/>
      <c r="R62" s="15"/>
      <c r="S62" s="25" t="s">
        <v>219</v>
      </c>
      <c r="T62" s="16">
        <v>43556</v>
      </c>
      <c r="U62" s="16">
        <v>43830</v>
      </c>
      <c r="V62" s="10" t="s">
        <v>220</v>
      </c>
      <c r="W62" s="43" t="s">
        <v>350</v>
      </c>
      <c r="X62" s="18">
        <v>1</v>
      </c>
      <c r="Y62" s="19" t="s">
        <v>45</v>
      </c>
      <c r="Z62" s="14"/>
      <c r="AA62" s="22">
        <v>8</v>
      </c>
      <c r="AB62" s="14">
        <v>2020</v>
      </c>
      <c r="AC62" s="20"/>
      <c r="AD62" s="21"/>
      <c r="AE62" s="22" t="s">
        <v>58</v>
      </c>
      <c r="AF62" s="14"/>
    </row>
    <row r="63" spans="1:32" ht="210" customHeight="1" x14ac:dyDescent="0.25">
      <c r="A63" s="9">
        <v>3497</v>
      </c>
      <c r="B63" s="10">
        <v>216</v>
      </c>
      <c r="C63" s="14">
        <v>2017</v>
      </c>
      <c r="D63" s="10" t="s">
        <v>351</v>
      </c>
      <c r="E63" s="10" t="s">
        <v>34</v>
      </c>
      <c r="F63" s="10"/>
      <c r="G63" s="10"/>
      <c r="H63" s="10" t="s">
        <v>301</v>
      </c>
      <c r="I63" s="11" t="s">
        <v>36</v>
      </c>
      <c r="J63" s="12" t="s">
        <v>37</v>
      </c>
      <c r="K63" s="10" t="s">
        <v>352</v>
      </c>
      <c r="L63" s="10" t="s">
        <v>181</v>
      </c>
      <c r="M63" s="13" t="s">
        <v>353</v>
      </c>
      <c r="N63" s="13" t="s">
        <v>88</v>
      </c>
      <c r="O63" s="14">
        <v>2017</v>
      </c>
      <c r="P63" s="14"/>
      <c r="Q63" s="14"/>
      <c r="R63" s="15" t="s">
        <v>42</v>
      </c>
      <c r="S63" s="33" t="s">
        <v>354</v>
      </c>
      <c r="T63" s="16">
        <v>43006</v>
      </c>
      <c r="U63" s="16">
        <v>43190</v>
      </c>
      <c r="V63" s="10"/>
      <c r="W63" s="13" t="s">
        <v>355</v>
      </c>
      <c r="X63" s="18">
        <v>1</v>
      </c>
      <c r="Y63" s="19" t="s">
        <v>45</v>
      </c>
      <c r="Z63" s="14"/>
      <c r="AA63" s="22">
        <v>6</v>
      </c>
      <c r="AB63" s="14">
        <v>2019</v>
      </c>
      <c r="AC63" s="20"/>
      <c r="AD63" s="21"/>
      <c r="AE63" s="22" t="s">
        <v>46</v>
      </c>
      <c r="AF63" s="14"/>
    </row>
    <row r="64" spans="1:32" ht="161.25" customHeight="1" x14ac:dyDescent="0.25">
      <c r="A64" s="44">
        <v>3501</v>
      </c>
      <c r="B64" s="14">
        <v>220</v>
      </c>
      <c r="C64" s="14">
        <v>2017</v>
      </c>
      <c r="D64" s="10" t="s">
        <v>356</v>
      </c>
      <c r="E64" s="10" t="s">
        <v>34</v>
      </c>
      <c r="F64" s="10"/>
      <c r="G64" s="10"/>
      <c r="H64" s="10" t="s">
        <v>48</v>
      </c>
      <c r="I64" s="11" t="s">
        <v>121</v>
      </c>
      <c r="J64" s="12" t="s">
        <v>77</v>
      </c>
      <c r="K64" s="10" t="s">
        <v>357</v>
      </c>
      <c r="L64" s="10" t="s">
        <v>210</v>
      </c>
      <c r="M64" s="13" t="s">
        <v>353</v>
      </c>
      <c r="N64" s="13" t="s">
        <v>88</v>
      </c>
      <c r="O64" s="14">
        <v>2017</v>
      </c>
      <c r="P64" s="14"/>
      <c r="Q64" s="14"/>
      <c r="R64" s="15" t="s">
        <v>358</v>
      </c>
      <c r="S64" s="25" t="s">
        <v>359</v>
      </c>
      <c r="T64" s="16">
        <v>43556</v>
      </c>
      <c r="U64" s="16">
        <v>43830</v>
      </c>
      <c r="V64" s="10"/>
      <c r="W64" s="13" t="s">
        <v>360</v>
      </c>
      <c r="X64" s="18">
        <v>1</v>
      </c>
      <c r="Y64" s="19" t="s">
        <v>45</v>
      </c>
      <c r="Z64" s="14"/>
      <c r="AA64" s="22">
        <v>3</v>
      </c>
      <c r="AB64" s="14">
        <v>2020</v>
      </c>
      <c r="AC64" s="20"/>
      <c r="AD64" s="21"/>
      <c r="AE64" s="22" t="s">
        <v>58</v>
      </c>
      <c r="AF64" s="14"/>
    </row>
    <row r="65" spans="1:32" ht="291.75" customHeight="1" x14ac:dyDescent="0.25">
      <c r="A65" s="9">
        <v>3502</v>
      </c>
      <c r="B65" s="10">
        <v>221</v>
      </c>
      <c r="C65" s="14">
        <v>2017</v>
      </c>
      <c r="D65" s="10" t="s">
        <v>361</v>
      </c>
      <c r="E65" s="10" t="s">
        <v>34</v>
      </c>
      <c r="F65" s="10"/>
      <c r="G65" s="10"/>
      <c r="H65" s="10" t="s">
        <v>48</v>
      </c>
      <c r="I65" s="11" t="s">
        <v>308</v>
      </c>
      <c r="J65" s="12" t="s">
        <v>133</v>
      </c>
      <c r="K65" s="10" t="s">
        <v>309</v>
      </c>
      <c r="L65" s="10" t="s">
        <v>210</v>
      </c>
      <c r="M65" s="13" t="s">
        <v>353</v>
      </c>
      <c r="N65" s="13" t="s">
        <v>88</v>
      </c>
      <c r="O65" s="14">
        <v>2017</v>
      </c>
      <c r="P65" s="14"/>
      <c r="Q65" s="14"/>
      <c r="R65" s="15"/>
      <c r="S65" s="33"/>
      <c r="T65" s="16">
        <v>42998</v>
      </c>
      <c r="U65" s="16">
        <v>43524</v>
      </c>
      <c r="V65" s="10"/>
      <c r="W65" s="13" t="s">
        <v>347</v>
      </c>
      <c r="X65" s="18">
        <v>1</v>
      </c>
      <c r="Y65" s="19" t="s">
        <v>45</v>
      </c>
      <c r="Z65" s="14"/>
      <c r="AA65" s="22" t="s">
        <v>216</v>
      </c>
      <c r="AB65" s="14">
        <v>2019</v>
      </c>
      <c r="AC65" s="20"/>
      <c r="AD65" s="21"/>
      <c r="AE65" s="22" t="s">
        <v>58</v>
      </c>
      <c r="AF65" s="14"/>
    </row>
    <row r="66" spans="1:32" ht="130.5" customHeight="1" x14ac:dyDescent="0.25">
      <c r="A66" s="9">
        <v>3507</v>
      </c>
      <c r="B66" s="14">
        <v>226</v>
      </c>
      <c r="C66" s="14">
        <v>2017</v>
      </c>
      <c r="D66" s="10" t="s">
        <v>362</v>
      </c>
      <c r="E66" s="10" t="s">
        <v>34</v>
      </c>
      <c r="F66" s="10"/>
      <c r="G66" s="10"/>
      <c r="H66" s="10" t="s">
        <v>48</v>
      </c>
      <c r="I66" s="11" t="s">
        <v>76</v>
      </c>
      <c r="J66" s="12" t="s">
        <v>77</v>
      </c>
      <c r="K66" s="10" t="s">
        <v>251</v>
      </c>
      <c r="L66" s="10" t="s">
        <v>210</v>
      </c>
      <c r="M66" s="13" t="s">
        <v>353</v>
      </c>
      <c r="N66" s="13" t="s">
        <v>88</v>
      </c>
      <c r="O66" s="14">
        <v>2017</v>
      </c>
      <c r="P66" s="14"/>
      <c r="Q66" s="14"/>
      <c r="R66" s="15" t="s">
        <v>358</v>
      </c>
      <c r="S66" s="25" t="s">
        <v>219</v>
      </c>
      <c r="T66" s="16">
        <v>43556</v>
      </c>
      <c r="U66" s="16">
        <v>43830</v>
      </c>
      <c r="V66" s="10"/>
      <c r="W66" s="43" t="s">
        <v>363</v>
      </c>
      <c r="X66" s="18">
        <v>1</v>
      </c>
      <c r="Y66" s="19" t="s">
        <v>45</v>
      </c>
      <c r="Z66" s="14"/>
      <c r="AA66" s="22">
        <v>3</v>
      </c>
      <c r="AB66" s="14">
        <v>2020</v>
      </c>
      <c r="AC66" s="20"/>
      <c r="AD66" s="21"/>
      <c r="AE66" s="22" t="s">
        <v>58</v>
      </c>
      <c r="AF66" s="14"/>
    </row>
    <row r="67" spans="1:32" ht="174" customHeight="1" x14ac:dyDescent="0.25">
      <c r="A67" s="9">
        <v>3509</v>
      </c>
      <c r="B67" s="10">
        <v>228</v>
      </c>
      <c r="C67" s="14">
        <v>2017</v>
      </c>
      <c r="D67" s="10" t="s">
        <v>364</v>
      </c>
      <c r="E67" s="10" t="s">
        <v>34</v>
      </c>
      <c r="F67" s="10"/>
      <c r="G67" s="10"/>
      <c r="H67" s="10" t="s">
        <v>35</v>
      </c>
      <c r="I67" s="11" t="s">
        <v>36</v>
      </c>
      <c r="J67" s="12" t="s">
        <v>37</v>
      </c>
      <c r="K67" s="10" t="s">
        <v>365</v>
      </c>
      <c r="L67" s="10" t="s">
        <v>112</v>
      </c>
      <c r="M67" s="13" t="s">
        <v>366</v>
      </c>
      <c r="N67" s="13" t="s">
        <v>367</v>
      </c>
      <c r="O67" s="14">
        <v>2017</v>
      </c>
      <c r="P67" s="14"/>
      <c r="Q67" s="14"/>
      <c r="R67" s="15" t="s">
        <v>42</v>
      </c>
      <c r="S67" s="13" t="s">
        <v>368</v>
      </c>
      <c r="T67" s="16">
        <v>43038</v>
      </c>
      <c r="U67" s="16">
        <v>43830</v>
      </c>
      <c r="V67" s="10"/>
      <c r="W67" s="17" t="s">
        <v>369</v>
      </c>
      <c r="X67" s="18">
        <v>1</v>
      </c>
      <c r="Y67" s="19" t="s">
        <v>45</v>
      </c>
      <c r="Z67" s="14"/>
      <c r="AA67" s="22">
        <v>9</v>
      </c>
      <c r="AB67" s="14">
        <v>2019</v>
      </c>
      <c r="AC67" s="20"/>
      <c r="AD67" s="21"/>
      <c r="AE67" s="22" t="s">
        <v>46</v>
      </c>
      <c r="AF67" s="14"/>
    </row>
    <row r="68" spans="1:32" ht="184.5" customHeight="1" x14ac:dyDescent="0.25">
      <c r="A68" s="9">
        <v>3510</v>
      </c>
      <c r="B68" s="14">
        <v>229</v>
      </c>
      <c r="C68" s="14">
        <v>2017</v>
      </c>
      <c r="D68" s="10" t="s">
        <v>370</v>
      </c>
      <c r="E68" s="10" t="s">
        <v>34</v>
      </c>
      <c r="F68" s="10"/>
      <c r="G68" s="10"/>
      <c r="H68" s="10" t="s">
        <v>35</v>
      </c>
      <c r="I68" s="11" t="s">
        <v>36</v>
      </c>
      <c r="J68" s="12" t="s">
        <v>37</v>
      </c>
      <c r="K68" s="10" t="s">
        <v>365</v>
      </c>
      <c r="L68" s="10" t="s">
        <v>112</v>
      </c>
      <c r="M68" s="13" t="s">
        <v>366</v>
      </c>
      <c r="N68" s="13" t="s">
        <v>367</v>
      </c>
      <c r="O68" s="14">
        <v>2017</v>
      </c>
      <c r="P68" s="14"/>
      <c r="Q68" s="14"/>
      <c r="R68" s="15" t="s">
        <v>42</v>
      </c>
      <c r="S68" s="13" t="s">
        <v>371</v>
      </c>
      <c r="T68" s="16">
        <v>43038</v>
      </c>
      <c r="U68" s="16">
        <v>43677</v>
      </c>
      <c r="V68" s="10"/>
      <c r="W68" s="17" t="s">
        <v>372</v>
      </c>
      <c r="X68" s="18">
        <v>1</v>
      </c>
      <c r="Y68" s="19" t="s">
        <v>45</v>
      </c>
      <c r="Z68" s="14"/>
      <c r="AA68" s="22">
        <v>10</v>
      </c>
      <c r="AB68" s="14">
        <v>2019</v>
      </c>
      <c r="AC68" s="20"/>
      <c r="AD68" s="21"/>
      <c r="AE68" s="22" t="s">
        <v>46</v>
      </c>
      <c r="AF68" s="14"/>
    </row>
    <row r="69" spans="1:32" ht="127.5" customHeight="1" x14ac:dyDescent="0.25">
      <c r="A69" s="9">
        <v>3513</v>
      </c>
      <c r="B69" s="14">
        <v>232</v>
      </c>
      <c r="C69" s="14">
        <v>2017</v>
      </c>
      <c r="D69" s="10" t="s">
        <v>373</v>
      </c>
      <c r="E69" s="10" t="s">
        <v>34</v>
      </c>
      <c r="F69" s="10"/>
      <c r="G69" s="10"/>
      <c r="H69" s="10" t="s">
        <v>35</v>
      </c>
      <c r="I69" s="11" t="s">
        <v>36</v>
      </c>
      <c r="J69" s="12" t="s">
        <v>98</v>
      </c>
      <c r="K69" s="45" t="s">
        <v>374</v>
      </c>
      <c r="L69" s="10" t="s">
        <v>112</v>
      </c>
      <c r="M69" s="13" t="s">
        <v>366</v>
      </c>
      <c r="N69" s="13" t="s">
        <v>367</v>
      </c>
      <c r="O69" s="14">
        <v>2017</v>
      </c>
      <c r="P69" s="14"/>
      <c r="Q69" s="14"/>
      <c r="R69" s="15" t="s">
        <v>42</v>
      </c>
      <c r="S69" s="13" t="s">
        <v>375</v>
      </c>
      <c r="T69" s="16">
        <v>43040</v>
      </c>
      <c r="U69" s="16">
        <v>43799</v>
      </c>
      <c r="V69" s="10"/>
      <c r="W69" s="13" t="s">
        <v>376</v>
      </c>
      <c r="X69" s="18">
        <v>1</v>
      </c>
      <c r="Y69" s="19" t="s">
        <v>45</v>
      </c>
      <c r="Z69" s="14"/>
      <c r="AA69" s="22">
        <v>11</v>
      </c>
      <c r="AB69" s="14">
        <v>2019</v>
      </c>
      <c r="AC69" s="20"/>
      <c r="AD69" s="21"/>
      <c r="AE69" s="22" t="s">
        <v>46</v>
      </c>
      <c r="AF69" s="14"/>
    </row>
    <row r="70" spans="1:32" ht="210" customHeight="1" x14ac:dyDescent="0.25">
      <c r="A70" s="9">
        <v>3518</v>
      </c>
      <c r="B70" s="10">
        <v>237</v>
      </c>
      <c r="C70" s="14">
        <v>2017</v>
      </c>
      <c r="D70" s="10" t="s">
        <v>377</v>
      </c>
      <c r="E70" s="10" t="s">
        <v>163</v>
      </c>
      <c r="F70" s="10"/>
      <c r="G70" s="10"/>
      <c r="H70" s="10" t="s">
        <v>301</v>
      </c>
      <c r="I70" s="11" t="s">
        <v>121</v>
      </c>
      <c r="J70" s="12" t="s">
        <v>77</v>
      </c>
      <c r="K70" s="10" t="s">
        <v>378</v>
      </c>
      <c r="L70" s="10" t="s">
        <v>100</v>
      </c>
      <c r="M70" s="13" t="s">
        <v>366</v>
      </c>
      <c r="N70" s="13" t="s">
        <v>367</v>
      </c>
      <c r="O70" s="14">
        <v>2017</v>
      </c>
      <c r="P70" s="14"/>
      <c r="Q70" s="14"/>
      <c r="R70" s="15" t="s">
        <v>42</v>
      </c>
      <c r="S70" s="33" t="s">
        <v>379</v>
      </c>
      <c r="T70" s="16" t="s">
        <v>380</v>
      </c>
      <c r="U70" s="16" t="s">
        <v>381</v>
      </c>
      <c r="V70" s="10"/>
      <c r="W70" s="13" t="s">
        <v>382</v>
      </c>
      <c r="X70" s="18">
        <v>1</v>
      </c>
      <c r="Y70" s="19" t="s">
        <v>318</v>
      </c>
      <c r="Z70" s="14"/>
      <c r="AA70" s="22">
        <v>2</v>
      </c>
      <c r="AB70" s="14">
        <v>2024</v>
      </c>
      <c r="AC70" s="20"/>
      <c r="AD70" s="21"/>
      <c r="AE70" s="22" t="s">
        <v>58</v>
      </c>
      <c r="AF70" s="34" t="s">
        <v>383</v>
      </c>
    </row>
    <row r="71" spans="1:32" ht="261.75" customHeight="1" x14ac:dyDescent="0.25">
      <c r="A71" s="9">
        <v>3523</v>
      </c>
      <c r="B71" s="10">
        <v>242</v>
      </c>
      <c r="C71" s="14">
        <v>2017</v>
      </c>
      <c r="D71" s="10" t="s">
        <v>384</v>
      </c>
      <c r="E71" s="10" t="s">
        <v>34</v>
      </c>
      <c r="F71" s="10"/>
      <c r="G71" s="10"/>
      <c r="H71" s="10" t="s">
        <v>35</v>
      </c>
      <c r="I71" s="11" t="s">
        <v>60</v>
      </c>
      <c r="J71" s="12" t="s">
        <v>61</v>
      </c>
      <c r="K71" s="10" t="s">
        <v>385</v>
      </c>
      <c r="L71" s="10" t="s">
        <v>39</v>
      </c>
      <c r="M71" s="13" t="s">
        <v>386</v>
      </c>
      <c r="N71" s="13" t="s">
        <v>144</v>
      </c>
      <c r="O71" s="14">
        <v>2017</v>
      </c>
      <c r="P71" s="14"/>
      <c r="Q71" s="14"/>
      <c r="R71" s="15" t="s">
        <v>42</v>
      </c>
      <c r="S71" s="13" t="s">
        <v>387</v>
      </c>
      <c r="T71" s="16">
        <v>43069</v>
      </c>
      <c r="U71" s="16">
        <v>44286</v>
      </c>
      <c r="V71" s="10"/>
      <c r="W71" s="17" t="s">
        <v>388</v>
      </c>
      <c r="X71" s="18">
        <v>1</v>
      </c>
      <c r="Y71" s="19" t="s">
        <v>45</v>
      </c>
      <c r="Z71" s="14"/>
      <c r="AA71" s="22">
        <v>3</v>
      </c>
      <c r="AB71" s="14">
        <v>2021</v>
      </c>
      <c r="AC71" s="20"/>
      <c r="AD71" s="21"/>
      <c r="AE71" s="22" t="s">
        <v>46</v>
      </c>
      <c r="AF71" s="14"/>
    </row>
    <row r="72" spans="1:32" ht="98.25" customHeight="1" x14ac:dyDescent="0.25">
      <c r="A72" s="9">
        <v>3525</v>
      </c>
      <c r="B72" s="14">
        <v>244</v>
      </c>
      <c r="C72" s="14">
        <v>2017</v>
      </c>
      <c r="D72" s="10" t="s">
        <v>389</v>
      </c>
      <c r="E72" s="10" t="s">
        <v>34</v>
      </c>
      <c r="F72" s="10"/>
      <c r="G72" s="10"/>
      <c r="H72" s="10" t="s">
        <v>35</v>
      </c>
      <c r="I72" s="11" t="s">
        <v>36</v>
      </c>
      <c r="J72" s="12" t="s">
        <v>37</v>
      </c>
      <c r="K72" s="10" t="s">
        <v>390</v>
      </c>
      <c r="L72" s="10" t="s">
        <v>285</v>
      </c>
      <c r="M72" s="13" t="s">
        <v>386</v>
      </c>
      <c r="N72" s="13" t="s">
        <v>144</v>
      </c>
      <c r="O72" s="14">
        <v>2017</v>
      </c>
      <c r="P72" s="14"/>
      <c r="Q72" s="14"/>
      <c r="R72" s="15"/>
      <c r="S72" s="13" t="s">
        <v>391</v>
      </c>
      <c r="T72" s="16">
        <v>43101</v>
      </c>
      <c r="U72" s="16">
        <v>44012</v>
      </c>
      <c r="V72" s="10"/>
      <c r="W72" s="13" t="s">
        <v>392</v>
      </c>
      <c r="X72" s="18">
        <v>1</v>
      </c>
      <c r="Y72" s="19" t="s">
        <v>45</v>
      </c>
      <c r="Z72" s="14"/>
      <c r="AA72" s="22" t="s">
        <v>393</v>
      </c>
      <c r="AB72" s="14">
        <v>2020</v>
      </c>
      <c r="AC72" s="20"/>
      <c r="AD72" s="21"/>
      <c r="AE72" s="22" t="s">
        <v>46</v>
      </c>
      <c r="AF72" s="14"/>
    </row>
    <row r="73" spans="1:32" ht="116.25" customHeight="1" x14ac:dyDescent="0.25">
      <c r="A73" s="9">
        <v>3532</v>
      </c>
      <c r="B73" s="10">
        <v>251</v>
      </c>
      <c r="C73" s="14">
        <v>2017</v>
      </c>
      <c r="D73" s="10" t="s">
        <v>394</v>
      </c>
      <c r="E73" s="10" t="s">
        <v>34</v>
      </c>
      <c r="F73" s="10"/>
      <c r="G73" s="10"/>
      <c r="H73" s="10" t="s">
        <v>35</v>
      </c>
      <c r="I73" s="11" t="s">
        <v>36</v>
      </c>
      <c r="J73" s="12" t="s">
        <v>37</v>
      </c>
      <c r="K73" s="10" t="s">
        <v>395</v>
      </c>
      <c r="L73" s="10" t="s">
        <v>396</v>
      </c>
      <c r="M73" s="13" t="s">
        <v>386</v>
      </c>
      <c r="N73" s="13" t="s">
        <v>144</v>
      </c>
      <c r="O73" s="14">
        <v>2017</v>
      </c>
      <c r="P73" s="14"/>
      <c r="Q73" s="14"/>
      <c r="R73" s="15" t="s">
        <v>42</v>
      </c>
      <c r="S73" s="13" t="s">
        <v>368</v>
      </c>
      <c r="T73" s="16">
        <v>43066</v>
      </c>
      <c r="U73" s="16">
        <v>43465</v>
      </c>
      <c r="V73" s="10" t="s">
        <v>397</v>
      </c>
      <c r="W73" s="13" t="s">
        <v>398</v>
      </c>
      <c r="X73" s="18">
        <v>1</v>
      </c>
      <c r="Y73" s="19" t="s">
        <v>45</v>
      </c>
      <c r="Z73" s="10"/>
      <c r="AA73" s="22" t="s">
        <v>266</v>
      </c>
      <c r="AB73" s="14">
        <v>2019</v>
      </c>
      <c r="AC73" s="20"/>
      <c r="AD73" s="21"/>
      <c r="AE73" s="22" t="s">
        <v>46</v>
      </c>
      <c r="AF73" s="14"/>
    </row>
    <row r="74" spans="1:32" ht="135.75" customHeight="1" x14ac:dyDescent="0.25">
      <c r="A74" s="9">
        <v>3538</v>
      </c>
      <c r="B74" s="10">
        <v>257</v>
      </c>
      <c r="C74" s="14">
        <v>2017</v>
      </c>
      <c r="D74" s="10" t="s">
        <v>399</v>
      </c>
      <c r="E74" s="10" t="s">
        <v>34</v>
      </c>
      <c r="F74" s="10"/>
      <c r="G74" s="10"/>
      <c r="H74" s="10" t="s">
        <v>48</v>
      </c>
      <c r="I74" s="11" t="s">
        <v>308</v>
      </c>
      <c r="J74" s="12" t="s">
        <v>133</v>
      </c>
      <c r="K74" s="10" t="s">
        <v>309</v>
      </c>
      <c r="L74" s="10" t="s">
        <v>79</v>
      </c>
      <c r="M74" s="13" t="s">
        <v>400</v>
      </c>
      <c r="N74" s="13" t="s">
        <v>172</v>
      </c>
      <c r="O74" s="14">
        <v>2017</v>
      </c>
      <c r="P74" s="14"/>
      <c r="Q74" s="14"/>
      <c r="R74" s="15" t="s">
        <v>42</v>
      </c>
      <c r="S74" s="13" t="s">
        <v>401</v>
      </c>
      <c r="T74" s="16">
        <v>43160</v>
      </c>
      <c r="U74" s="16">
        <v>43281</v>
      </c>
      <c r="V74" s="10" t="s">
        <v>402</v>
      </c>
      <c r="W74" s="13" t="s">
        <v>403</v>
      </c>
      <c r="X74" s="18">
        <v>1</v>
      </c>
      <c r="Y74" s="19" t="s">
        <v>45</v>
      </c>
      <c r="Z74" s="14"/>
      <c r="AA74" s="22" t="s">
        <v>138</v>
      </c>
      <c r="AB74" s="14">
        <v>2019</v>
      </c>
      <c r="AC74" s="20"/>
      <c r="AD74" s="21"/>
      <c r="AE74" s="22" t="s">
        <v>58</v>
      </c>
      <c r="AF74" s="14"/>
    </row>
    <row r="75" spans="1:32" ht="162" customHeight="1" x14ac:dyDescent="0.25">
      <c r="A75" s="9">
        <v>3539</v>
      </c>
      <c r="B75" s="10">
        <v>258</v>
      </c>
      <c r="C75" s="14">
        <v>2017</v>
      </c>
      <c r="D75" s="10" t="s">
        <v>404</v>
      </c>
      <c r="E75" s="10" t="s">
        <v>34</v>
      </c>
      <c r="F75" s="10"/>
      <c r="G75" s="10"/>
      <c r="H75" s="10" t="s">
        <v>48</v>
      </c>
      <c r="I75" s="11" t="s">
        <v>308</v>
      </c>
      <c r="J75" s="12" t="s">
        <v>133</v>
      </c>
      <c r="K75" s="10" t="s">
        <v>309</v>
      </c>
      <c r="L75" s="10" t="s">
        <v>79</v>
      </c>
      <c r="M75" s="13" t="s">
        <v>400</v>
      </c>
      <c r="N75" s="13" t="s">
        <v>172</v>
      </c>
      <c r="O75" s="14">
        <v>2017</v>
      </c>
      <c r="P75" s="14"/>
      <c r="Q75" s="14"/>
      <c r="R75" s="15" t="s">
        <v>42</v>
      </c>
      <c r="S75" s="13" t="s">
        <v>405</v>
      </c>
      <c r="T75" s="16">
        <v>43252</v>
      </c>
      <c r="U75" s="16">
        <v>43343</v>
      </c>
      <c r="V75" s="10" t="s">
        <v>406</v>
      </c>
      <c r="W75" s="13" t="s">
        <v>407</v>
      </c>
      <c r="X75" s="18">
        <v>1</v>
      </c>
      <c r="Y75" s="19" t="s">
        <v>45</v>
      </c>
      <c r="Z75" s="14"/>
      <c r="AA75" s="22" t="s">
        <v>138</v>
      </c>
      <c r="AB75" s="14">
        <v>2019</v>
      </c>
      <c r="AC75" s="20"/>
      <c r="AD75" s="21"/>
      <c r="AE75" s="22" t="s">
        <v>58</v>
      </c>
      <c r="AF75" s="14"/>
    </row>
    <row r="76" spans="1:32" ht="79.5" customHeight="1" x14ac:dyDescent="0.25">
      <c r="A76" s="9">
        <v>3540</v>
      </c>
      <c r="B76" s="14">
        <v>1</v>
      </c>
      <c r="C76" s="10">
        <v>2018</v>
      </c>
      <c r="D76" s="10" t="s">
        <v>408</v>
      </c>
      <c r="E76" s="10" t="s">
        <v>34</v>
      </c>
      <c r="F76" s="10"/>
      <c r="G76" s="10"/>
      <c r="H76" s="10" t="s">
        <v>35</v>
      </c>
      <c r="I76" s="11" t="s">
        <v>36</v>
      </c>
      <c r="J76" s="12" t="s">
        <v>98</v>
      </c>
      <c r="K76" s="10" t="s">
        <v>38</v>
      </c>
      <c r="L76" s="10" t="s">
        <v>112</v>
      </c>
      <c r="M76" s="13" t="s">
        <v>409</v>
      </c>
      <c r="N76" s="13" t="s">
        <v>138</v>
      </c>
      <c r="O76" s="14">
        <v>2018</v>
      </c>
      <c r="P76" s="13"/>
      <c r="Q76" s="14"/>
      <c r="R76" s="15" t="s">
        <v>42</v>
      </c>
      <c r="S76" s="10" t="s">
        <v>410</v>
      </c>
      <c r="T76" s="16">
        <v>43228</v>
      </c>
      <c r="U76" s="16">
        <v>43465</v>
      </c>
      <c r="V76" s="19"/>
      <c r="W76" s="13" t="s">
        <v>411</v>
      </c>
      <c r="X76" s="18">
        <v>1</v>
      </c>
      <c r="Y76" s="19" t="s">
        <v>45</v>
      </c>
      <c r="Z76" s="13"/>
      <c r="AA76" s="14" t="s">
        <v>412</v>
      </c>
      <c r="AB76" s="14">
        <v>2019</v>
      </c>
      <c r="AC76" s="20"/>
      <c r="AD76" s="21"/>
      <c r="AE76" s="22" t="s">
        <v>46</v>
      </c>
      <c r="AF76" s="14"/>
    </row>
    <row r="77" spans="1:32" ht="90" customHeight="1" x14ac:dyDescent="0.25">
      <c r="A77" s="9">
        <v>3541</v>
      </c>
      <c r="B77" s="10">
        <v>2</v>
      </c>
      <c r="C77" s="10">
        <v>2018</v>
      </c>
      <c r="D77" s="10" t="s">
        <v>413</v>
      </c>
      <c r="E77" s="10" t="s">
        <v>34</v>
      </c>
      <c r="F77" s="10"/>
      <c r="G77" s="10"/>
      <c r="H77" s="10" t="s">
        <v>35</v>
      </c>
      <c r="I77" s="11" t="s">
        <v>36</v>
      </c>
      <c r="J77" s="12" t="s">
        <v>98</v>
      </c>
      <c r="K77" s="10" t="s">
        <v>38</v>
      </c>
      <c r="L77" s="10" t="s">
        <v>112</v>
      </c>
      <c r="M77" s="13" t="s">
        <v>409</v>
      </c>
      <c r="N77" s="13" t="s">
        <v>138</v>
      </c>
      <c r="O77" s="14">
        <v>2018</v>
      </c>
      <c r="P77" s="13"/>
      <c r="Q77" s="14"/>
      <c r="R77" s="15" t="s">
        <v>42</v>
      </c>
      <c r="S77" s="10" t="s">
        <v>414</v>
      </c>
      <c r="T77" s="16">
        <v>43228</v>
      </c>
      <c r="U77" s="16">
        <v>43465</v>
      </c>
      <c r="V77" s="19"/>
      <c r="W77" s="13" t="s">
        <v>415</v>
      </c>
      <c r="X77" s="18">
        <v>1</v>
      </c>
      <c r="Y77" s="19" t="s">
        <v>45</v>
      </c>
      <c r="Z77" s="13"/>
      <c r="AA77" s="14" t="s">
        <v>412</v>
      </c>
      <c r="AB77" s="14">
        <v>2019</v>
      </c>
      <c r="AC77" s="20"/>
      <c r="AD77" s="21"/>
      <c r="AE77" s="22" t="s">
        <v>46</v>
      </c>
      <c r="AF77" s="14"/>
    </row>
    <row r="78" spans="1:32" ht="90" customHeight="1" x14ac:dyDescent="0.25">
      <c r="A78" s="9">
        <v>3542</v>
      </c>
      <c r="B78" s="10">
        <v>3</v>
      </c>
      <c r="C78" s="10">
        <v>2018</v>
      </c>
      <c r="D78" s="10" t="s">
        <v>416</v>
      </c>
      <c r="E78" s="10" t="s">
        <v>34</v>
      </c>
      <c r="F78" s="10"/>
      <c r="G78" s="10"/>
      <c r="H78" s="10" t="s">
        <v>35</v>
      </c>
      <c r="I78" s="11" t="s">
        <v>36</v>
      </c>
      <c r="J78" s="12" t="s">
        <v>98</v>
      </c>
      <c r="K78" s="10" t="s">
        <v>38</v>
      </c>
      <c r="L78" s="10" t="s">
        <v>112</v>
      </c>
      <c r="M78" s="13" t="s">
        <v>409</v>
      </c>
      <c r="N78" s="13" t="s">
        <v>138</v>
      </c>
      <c r="O78" s="14">
        <v>2018</v>
      </c>
      <c r="P78" s="13"/>
      <c r="Q78" s="14"/>
      <c r="R78" s="15" t="s">
        <v>42</v>
      </c>
      <c r="S78" s="10" t="s">
        <v>410</v>
      </c>
      <c r="T78" s="16">
        <v>43228</v>
      </c>
      <c r="U78" s="16">
        <v>43465</v>
      </c>
      <c r="V78" s="19"/>
      <c r="W78" s="13" t="s">
        <v>417</v>
      </c>
      <c r="X78" s="18">
        <v>1</v>
      </c>
      <c r="Y78" s="19" t="s">
        <v>45</v>
      </c>
      <c r="Z78" s="13"/>
      <c r="AA78" s="14" t="s">
        <v>412</v>
      </c>
      <c r="AB78" s="14">
        <v>2019</v>
      </c>
      <c r="AC78" s="20"/>
      <c r="AD78" s="21"/>
      <c r="AE78" s="22" t="s">
        <v>46</v>
      </c>
      <c r="AF78" s="14"/>
    </row>
    <row r="79" spans="1:32" ht="90" customHeight="1" x14ac:dyDescent="0.25">
      <c r="A79" s="9">
        <v>3543</v>
      </c>
      <c r="B79" s="14">
        <v>4</v>
      </c>
      <c r="C79" s="10">
        <v>2018</v>
      </c>
      <c r="D79" s="10" t="s">
        <v>418</v>
      </c>
      <c r="E79" s="10" t="s">
        <v>34</v>
      </c>
      <c r="F79" s="10"/>
      <c r="G79" s="10"/>
      <c r="H79" s="10" t="s">
        <v>35</v>
      </c>
      <c r="I79" s="11" t="s">
        <v>36</v>
      </c>
      <c r="J79" s="12" t="s">
        <v>98</v>
      </c>
      <c r="K79" s="10" t="s">
        <v>38</v>
      </c>
      <c r="L79" s="10" t="s">
        <v>112</v>
      </c>
      <c r="M79" s="13" t="s">
        <v>409</v>
      </c>
      <c r="N79" s="13" t="s">
        <v>138</v>
      </c>
      <c r="O79" s="14">
        <v>2018</v>
      </c>
      <c r="P79" s="13"/>
      <c r="Q79" s="14"/>
      <c r="R79" s="15" t="s">
        <v>42</v>
      </c>
      <c r="S79" s="10" t="s">
        <v>410</v>
      </c>
      <c r="T79" s="16">
        <v>43228</v>
      </c>
      <c r="U79" s="16">
        <v>43465</v>
      </c>
      <c r="V79" s="19"/>
      <c r="W79" s="13" t="s">
        <v>419</v>
      </c>
      <c r="X79" s="18">
        <v>1</v>
      </c>
      <c r="Y79" s="19" t="s">
        <v>45</v>
      </c>
      <c r="Z79" s="46"/>
      <c r="AA79" s="14" t="s">
        <v>412</v>
      </c>
      <c r="AB79" s="14">
        <v>2019</v>
      </c>
      <c r="AC79" s="20"/>
      <c r="AD79" s="21"/>
      <c r="AE79" s="22" t="s">
        <v>46</v>
      </c>
      <c r="AF79" s="14"/>
    </row>
    <row r="80" spans="1:32" ht="264" customHeight="1" x14ac:dyDescent="0.25">
      <c r="A80" s="9">
        <v>3544</v>
      </c>
      <c r="B80" s="10">
        <v>5</v>
      </c>
      <c r="C80" s="10">
        <v>2018</v>
      </c>
      <c r="D80" s="10" t="s">
        <v>420</v>
      </c>
      <c r="E80" s="10" t="s">
        <v>34</v>
      </c>
      <c r="F80" s="10"/>
      <c r="G80" s="10"/>
      <c r="H80" s="10" t="s">
        <v>35</v>
      </c>
      <c r="I80" s="11" t="s">
        <v>36</v>
      </c>
      <c r="J80" s="12" t="s">
        <v>98</v>
      </c>
      <c r="K80" s="10" t="s">
        <v>38</v>
      </c>
      <c r="L80" s="10" t="s">
        <v>112</v>
      </c>
      <c r="M80" s="13" t="s">
        <v>409</v>
      </c>
      <c r="N80" s="13" t="s">
        <v>138</v>
      </c>
      <c r="O80" s="14">
        <v>2018</v>
      </c>
      <c r="P80" s="13"/>
      <c r="Q80" s="14"/>
      <c r="R80" s="15" t="s">
        <v>42</v>
      </c>
      <c r="S80" s="10" t="s">
        <v>410</v>
      </c>
      <c r="T80" s="16">
        <v>43228</v>
      </c>
      <c r="U80" s="16">
        <v>43465</v>
      </c>
      <c r="V80" s="19"/>
      <c r="W80" s="13" t="s">
        <v>421</v>
      </c>
      <c r="X80" s="18">
        <v>1</v>
      </c>
      <c r="Y80" s="19" t="s">
        <v>45</v>
      </c>
      <c r="Z80" s="13"/>
      <c r="AA80" s="14" t="s">
        <v>412</v>
      </c>
      <c r="AB80" s="14">
        <v>2019</v>
      </c>
      <c r="AC80" s="20"/>
      <c r="AD80" s="21"/>
      <c r="AE80" s="22" t="s">
        <v>46</v>
      </c>
      <c r="AF80" s="14"/>
    </row>
    <row r="81" spans="1:32" ht="245.25" customHeight="1" x14ac:dyDescent="0.25">
      <c r="A81" s="9">
        <v>3545</v>
      </c>
      <c r="B81" s="10">
        <v>6</v>
      </c>
      <c r="C81" s="10">
        <v>2018</v>
      </c>
      <c r="D81" s="10" t="s">
        <v>422</v>
      </c>
      <c r="E81" s="10" t="s">
        <v>34</v>
      </c>
      <c r="F81" s="10"/>
      <c r="G81" s="10"/>
      <c r="H81" s="10" t="s">
        <v>35</v>
      </c>
      <c r="I81" s="11" t="s">
        <v>36</v>
      </c>
      <c r="J81" s="12" t="s">
        <v>98</v>
      </c>
      <c r="K81" s="10" t="s">
        <v>38</v>
      </c>
      <c r="L81" s="10" t="s">
        <v>39</v>
      </c>
      <c r="M81" s="13" t="s">
        <v>409</v>
      </c>
      <c r="N81" s="13" t="s">
        <v>138</v>
      </c>
      <c r="O81" s="14">
        <v>2018</v>
      </c>
      <c r="P81" s="13"/>
      <c r="Q81" s="14"/>
      <c r="R81" s="15" t="s">
        <v>42</v>
      </c>
      <c r="S81" s="10" t="s">
        <v>423</v>
      </c>
      <c r="T81" s="16">
        <v>43228</v>
      </c>
      <c r="U81" s="16">
        <v>44135</v>
      </c>
      <c r="V81" s="19"/>
      <c r="W81" s="13" t="s">
        <v>424</v>
      </c>
      <c r="X81" s="18">
        <v>1</v>
      </c>
      <c r="Y81" s="19" t="s">
        <v>45</v>
      </c>
      <c r="Z81" s="13"/>
      <c r="AA81" s="14">
        <v>9</v>
      </c>
      <c r="AB81" s="14">
        <v>2020</v>
      </c>
      <c r="AC81" s="20"/>
      <c r="AD81" s="21"/>
      <c r="AE81" s="22" t="s">
        <v>46</v>
      </c>
      <c r="AF81" s="14"/>
    </row>
    <row r="82" spans="1:32" ht="409.5" x14ac:dyDescent="0.25">
      <c r="A82" s="9">
        <v>3546</v>
      </c>
      <c r="B82" s="14">
        <v>7</v>
      </c>
      <c r="C82" s="10">
        <v>2018</v>
      </c>
      <c r="D82" s="10" t="s">
        <v>425</v>
      </c>
      <c r="E82" s="10" t="s">
        <v>34</v>
      </c>
      <c r="F82" s="10"/>
      <c r="G82" s="10"/>
      <c r="H82" s="10" t="s">
        <v>35</v>
      </c>
      <c r="I82" s="11" t="s">
        <v>36</v>
      </c>
      <c r="J82" s="12" t="s">
        <v>98</v>
      </c>
      <c r="K82" s="10" t="s">
        <v>38</v>
      </c>
      <c r="L82" s="10" t="s">
        <v>112</v>
      </c>
      <c r="M82" s="13" t="s">
        <v>409</v>
      </c>
      <c r="N82" s="13" t="s">
        <v>138</v>
      </c>
      <c r="O82" s="14">
        <v>2018</v>
      </c>
      <c r="P82" s="13"/>
      <c r="Q82" s="14"/>
      <c r="R82" s="15" t="s">
        <v>42</v>
      </c>
      <c r="S82" s="10" t="s">
        <v>410</v>
      </c>
      <c r="T82" s="16">
        <v>43228</v>
      </c>
      <c r="U82" s="16">
        <v>43465</v>
      </c>
      <c r="V82" s="19"/>
      <c r="W82" s="13" t="s">
        <v>426</v>
      </c>
      <c r="X82" s="18">
        <v>1</v>
      </c>
      <c r="Y82" s="19" t="s">
        <v>45</v>
      </c>
      <c r="Z82" s="13"/>
      <c r="AA82" s="14" t="s">
        <v>412</v>
      </c>
      <c r="AB82" s="14">
        <v>2019</v>
      </c>
      <c r="AC82" s="20"/>
      <c r="AD82" s="21"/>
      <c r="AE82" s="22" t="s">
        <v>46</v>
      </c>
      <c r="AF82" s="14"/>
    </row>
    <row r="83" spans="1:32" ht="287.25" customHeight="1" x14ac:dyDescent="0.25">
      <c r="A83" s="9">
        <v>3547</v>
      </c>
      <c r="B83" s="10">
        <v>8</v>
      </c>
      <c r="C83" s="10">
        <v>2018</v>
      </c>
      <c r="D83" s="10" t="s">
        <v>427</v>
      </c>
      <c r="E83" s="10" t="s">
        <v>34</v>
      </c>
      <c r="F83" s="10"/>
      <c r="G83" s="10"/>
      <c r="H83" s="10" t="s">
        <v>35</v>
      </c>
      <c r="I83" s="11" t="s">
        <v>36</v>
      </c>
      <c r="J83" s="12" t="s">
        <v>98</v>
      </c>
      <c r="K83" s="10" t="s">
        <v>38</v>
      </c>
      <c r="L83" s="10" t="s">
        <v>39</v>
      </c>
      <c r="M83" s="13" t="s">
        <v>409</v>
      </c>
      <c r="N83" s="13" t="s">
        <v>138</v>
      </c>
      <c r="O83" s="14">
        <v>2018</v>
      </c>
      <c r="P83" s="13"/>
      <c r="Q83" s="14"/>
      <c r="R83" s="15" t="s">
        <v>42</v>
      </c>
      <c r="S83" s="10" t="s">
        <v>423</v>
      </c>
      <c r="T83" s="16">
        <v>43228</v>
      </c>
      <c r="U83" s="16">
        <v>44135</v>
      </c>
      <c r="V83" s="19"/>
      <c r="W83" s="13" t="s">
        <v>428</v>
      </c>
      <c r="X83" s="18">
        <v>1</v>
      </c>
      <c r="Y83" s="19" t="s">
        <v>45</v>
      </c>
      <c r="Z83" s="13"/>
      <c r="AA83" s="14">
        <v>9</v>
      </c>
      <c r="AB83" s="14">
        <v>2020</v>
      </c>
      <c r="AC83" s="20"/>
      <c r="AD83" s="21"/>
      <c r="AE83" s="22" t="s">
        <v>46</v>
      </c>
      <c r="AF83" s="14"/>
    </row>
    <row r="84" spans="1:32" ht="409.5" x14ac:dyDescent="0.25">
      <c r="A84" s="9">
        <v>3548</v>
      </c>
      <c r="B84" s="10">
        <v>9</v>
      </c>
      <c r="C84" s="10">
        <v>2018</v>
      </c>
      <c r="D84" s="10" t="s">
        <v>429</v>
      </c>
      <c r="E84" s="10" t="s">
        <v>34</v>
      </c>
      <c r="F84" s="10"/>
      <c r="G84" s="10"/>
      <c r="H84" s="10" t="s">
        <v>35</v>
      </c>
      <c r="I84" s="11" t="s">
        <v>36</v>
      </c>
      <c r="J84" s="12" t="s">
        <v>98</v>
      </c>
      <c r="K84" s="10" t="s">
        <v>38</v>
      </c>
      <c r="L84" s="10" t="s">
        <v>39</v>
      </c>
      <c r="M84" s="13" t="s">
        <v>409</v>
      </c>
      <c r="N84" s="13" t="s">
        <v>138</v>
      </c>
      <c r="O84" s="14">
        <v>2018</v>
      </c>
      <c r="P84" s="13"/>
      <c r="Q84" s="14"/>
      <c r="R84" s="15" t="s">
        <v>42</v>
      </c>
      <c r="S84" s="10" t="s">
        <v>430</v>
      </c>
      <c r="T84" s="16">
        <v>43228</v>
      </c>
      <c r="U84" s="16">
        <v>44135</v>
      </c>
      <c r="V84" s="19"/>
      <c r="W84" s="13" t="s">
        <v>431</v>
      </c>
      <c r="X84" s="18">
        <v>1</v>
      </c>
      <c r="Y84" s="19" t="s">
        <v>45</v>
      </c>
      <c r="Z84" s="13"/>
      <c r="AA84" s="14">
        <v>9</v>
      </c>
      <c r="AB84" s="14">
        <v>2020</v>
      </c>
      <c r="AC84" s="20"/>
      <c r="AD84" s="21"/>
      <c r="AE84" s="22" t="s">
        <v>46</v>
      </c>
      <c r="AF84" s="14"/>
    </row>
    <row r="85" spans="1:32" ht="409.5" x14ac:dyDescent="0.25">
      <c r="A85" s="9">
        <v>3550</v>
      </c>
      <c r="B85" s="10">
        <v>11</v>
      </c>
      <c r="C85" s="10">
        <v>2018</v>
      </c>
      <c r="D85" s="10" t="s">
        <v>432</v>
      </c>
      <c r="E85" s="10" t="s">
        <v>34</v>
      </c>
      <c r="F85" s="10"/>
      <c r="G85" s="10"/>
      <c r="H85" s="10" t="s">
        <v>48</v>
      </c>
      <c r="I85" s="11" t="s">
        <v>36</v>
      </c>
      <c r="J85" s="12" t="s">
        <v>77</v>
      </c>
      <c r="K85" s="10" t="s">
        <v>38</v>
      </c>
      <c r="L85" s="10" t="s">
        <v>112</v>
      </c>
      <c r="M85" s="13" t="s">
        <v>409</v>
      </c>
      <c r="N85" s="13" t="s">
        <v>138</v>
      </c>
      <c r="O85" s="14">
        <v>2018</v>
      </c>
      <c r="P85" s="13"/>
      <c r="Q85" s="14"/>
      <c r="R85" s="15" t="s">
        <v>42</v>
      </c>
      <c r="S85" s="10" t="s">
        <v>433</v>
      </c>
      <c r="T85" s="16">
        <v>43280</v>
      </c>
      <c r="U85" s="16">
        <v>43465</v>
      </c>
      <c r="V85" s="19"/>
      <c r="W85" s="10" t="s">
        <v>434</v>
      </c>
      <c r="X85" s="18">
        <v>1</v>
      </c>
      <c r="Y85" s="19" t="s">
        <v>45</v>
      </c>
      <c r="Z85" s="13"/>
      <c r="AA85" s="14" t="s">
        <v>412</v>
      </c>
      <c r="AB85" s="14">
        <v>2019</v>
      </c>
      <c r="AC85" s="20"/>
      <c r="AD85" s="21"/>
      <c r="AE85" s="22" t="s">
        <v>46</v>
      </c>
      <c r="AF85" s="14"/>
    </row>
    <row r="86" spans="1:32" ht="409.5" x14ac:dyDescent="0.25">
      <c r="A86" s="9">
        <v>3552</v>
      </c>
      <c r="B86" s="14">
        <v>13</v>
      </c>
      <c r="C86" s="10">
        <v>2018</v>
      </c>
      <c r="D86" s="10" t="s">
        <v>435</v>
      </c>
      <c r="E86" s="10" t="s">
        <v>34</v>
      </c>
      <c r="F86" s="10"/>
      <c r="G86" s="10"/>
      <c r="H86" s="10" t="s">
        <v>85</v>
      </c>
      <c r="I86" s="10" t="s">
        <v>49</v>
      </c>
      <c r="J86" s="12" t="s">
        <v>50</v>
      </c>
      <c r="K86" s="10" t="s">
        <v>180</v>
      </c>
      <c r="L86" s="41" t="s">
        <v>279</v>
      </c>
      <c r="M86" s="13" t="s">
        <v>409</v>
      </c>
      <c r="N86" s="13" t="s">
        <v>138</v>
      </c>
      <c r="O86" s="14">
        <v>2018</v>
      </c>
      <c r="P86" s="13"/>
      <c r="Q86" s="14"/>
      <c r="R86" s="15" t="s">
        <v>436</v>
      </c>
      <c r="S86" s="25" t="s">
        <v>437</v>
      </c>
      <c r="T86" s="16" t="s">
        <v>438</v>
      </c>
      <c r="U86" s="16">
        <v>44135</v>
      </c>
      <c r="V86" s="10"/>
      <c r="W86" s="13" t="s">
        <v>439</v>
      </c>
      <c r="X86" s="18">
        <v>1</v>
      </c>
      <c r="Y86" s="19" t="s">
        <v>45</v>
      </c>
      <c r="Z86" s="13"/>
      <c r="AA86" s="14">
        <v>9</v>
      </c>
      <c r="AB86" s="14">
        <v>2021</v>
      </c>
      <c r="AC86" s="20"/>
      <c r="AD86" s="21"/>
      <c r="AE86" s="22" t="s">
        <v>58</v>
      </c>
      <c r="AF86" s="14"/>
    </row>
    <row r="87" spans="1:32" ht="409.5" x14ac:dyDescent="0.25">
      <c r="A87" s="9">
        <v>3564</v>
      </c>
      <c r="B87" s="14">
        <v>25</v>
      </c>
      <c r="C87" s="10">
        <v>2018</v>
      </c>
      <c r="D87" s="10" t="s">
        <v>440</v>
      </c>
      <c r="E87" s="10" t="s">
        <v>333</v>
      </c>
      <c r="F87" s="10"/>
      <c r="G87" s="10"/>
      <c r="H87" s="10" t="s">
        <v>35</v>
      </c>
      <c r="I87" s="11" t="s">
        <v>36</v>
      </c>
      <c r="J87" s="12" t="s">
        <v>98</v>
      </c>
      <c r="K87" s="10" t="s">
        <v>441</v>
      </c>
      <c r="L87" s="37" t="s">
        <v>100</v>
      </c>
      <c r="M87" s="13" t="s">
        <v>442</v>
      </c>
      <c r="N87" s="13" t="s">
        <v>274</v>
      </c>
      <c r="O87" s="14">
        <v>2018</v>
      </c>
      <c r="P87" s="28">
        <v>20221020116753</v>
      </c>
      <c r="Q87" s="14" t="s">
        <v>103</v>
      </c>
      <c r="R87" s="15" t="s">
        <v>42</v>
      </c>
      <c r="S87" s="25" t="s">
        <v>443</v>
      </c>
      <c r="T87" s="16">
        <v>43181</v>
      </c>
      <c r="U87" s="16" t="s">
        <v>444</v>
      </c>
      <c r="V87" s="10" t="s">
        <v>445</v>
      </c>
      <c r="W87" s="13" t="s">
        <v>446</v>
      </c>
      <c r="X87" s="18">
        <v>1</v>
      </c>
      <c r="Y87" s="19" t="s">
        <v>45</v>
      </c>
      <c r="Z87" s="13" t="s">
        <v>108</v>
      </c>
      <c r="AA87" s="14">
        <v>9</v>
      </c>
      <c r="AB87" s="14">
        <v>2022</v>
      </c>
      <c r="AC87" s="20"/>
      <c r="AD87" s="21"/>
      <c r="AE87" s="22" t="s">
        <v>46</v>
      </c>
      <c r="AF87" s="29" t="s">
        <v>447</v>
      </c>
    </row>
    <row r="88" spans="1:32" ht="409.5" x14ac:dyDescent="0.25">
      <c r="A88" s="9">
        <v>3572</v>
      </c>
      <c r="B88" s="10">
        <v>33</v>
      </c>
      <c r="C88" s="10">
        <v>2018</v>
      </c>
      <c r="D88" s="10" t="s">
        <v>448</v>
      </c>
      <c r="E88" s="10" t="s">
        <v>34</v>
      </c>
      <c r="F88" s="10"/>
      <c r="G88" s="10"/>
      <c r="H88" s="10" t="s">
        <v>35</v>
      </c>
      <c r="I88" s="11" t="s">
        <v>36</v>
      </c>
      <c r="J88" s="12" t="s">
        <v>37</v>
      </c>
      <c r="K88" s="10" t="s">
        <v>449</v>
      </c>
      <c r="L88" s="10" t="s">
        <v>396</v>
      </c>
      <c r="M88" s="13" t="s">
        <v>450</v>
      </c>
      <c r="N88" s="13" t="s">
        <v>451</v>
      </c>
      <c r="O88" s="14">
        <v>2018</v>
      </c>
      <c r="P88" s="13"/>
      <c r="Q88" s="14"/>
      <c r="R88" s="15" t="s">
        <v>42</v>
      </c>
      <c r="S88" s="33" t="s">
        <v>452</v>
      </c>
      <c r="T88" s="16">
        <v>43229</v>
      </c>
      <c r="U88" s="16">
        <v>43646</v>
      </c>
      <c r="V88" s="10" t="s">
        <v>453</v>
      </c>
      <c r="W88" s="13" t="s">
        <v>454</v>
      </c>
      <c r="X88" s="18">
        <v>1</v>
      </c>
      <c r="Y88" s="19" t="s">
        <v>45</v>
      </c>
      <c r="Z88" s="10"/>
      <c r="AA88" s="14" t="s">
        <v>455</v>
      </c>
      <c r="AB88" s="14">
        <v>2019</v>
      </c>
      <c r="AC88" s="20"/>
      <c r="AD88" s="21"/>
      <c r="AE88" s="22" t="s">
        <v>46</v>
      </c>
      <c r="AF88" s="14"/>
    </row>
    <row r="89" spans="1:32" ht="75" customHeight="1" x14ac:dyDescent="0.25">
      <c r="A89" s="9">
        <v>3576</v>
      </c>
      <c r="B89" s="14">
        <v>37</v>
      </c>
      <c r="C89" s="10">
        <v>2018</v>
      </c>
      <c r="D89" s="10" t="s">
        <v>456</v>
      </c>
      <c r="E89" s="10" t="s">
        <v>34</v>
      </c>
      <c r="F89" s="10"/>
      <c r="G89" s="10"/>
      <c r="H89" s="10" t="s">
        <v>85</v>
      </c>
      <c r="I89" s="11" t="s">
        <v>49</v>
      </c>
      <c r="J89" s="12" t="s">
        <v>50</v>
      </c>
      <c r="K89" s="10" t="s">
        <v>449</v>
      </c>
      <c r="L89" s="10" t="s">
        <v>100</v>
      </c>
      <c r="M89" s="13" t="s">
        <v>450</v>
      </c>
      <c r="N89" s="13" t="s">
        <v>451</v>
      </c>
      <c r="O89" s="14">
        <v>2018</v>
      </c>
      <c r="P89" s="13"/>
      <c r="Q89" s="14"/>
      <c r="R89" s="15" t="s">
        <v>42</v>
      </c>
      <c r="S89" s="13" t="s">
        <v>457</v>
      </c>
      <c r="T89" s="16">
        <v>43222</v>
      </c>
      <c r="U89" s="16">
        <v>43769</v>
      </c>
      <c r="V89" s="47" t="s">
        <v>458</v>
      </c>
      <c r="W89" s="17" t="s">
        <v>459</v>
      </c>
      <c r="X89" s="18">
        <v>1</v>
      </c>
      <c r="Y89" s="19" t="s">
        <v>45</v>
      </c>
      <c r="Z89" s="10"/>
      <c r="AA89" s="14">
        <v>10</v>
      </c>
      <c r="AB89" s="14">
        <v>2019</v>
      </c>
      <c r="AC89" s="20"/>
      <c r="AD89" s="21"/>
      <c r="AE89" s="22" t="s">
        <v>46</v>
      </c>
      <c r="AF89" s="14"/>
    </row>
    <row r="90" spans="1:32" ht="243" customHeight="1" x14ac:dyDescent="0.25">
      <c r="A90" s="9">
        <v>3577</v>
      </c>
      <c r="B90" s="10">
        <v>38</v>
      </c>
      <c r="C90" s="10">
        <v>2018</v>
      </c>
      <c r="D90" s="10" t="s">
        <v>460</v>
      </c>
      <c r="E90" s="10" t="s">
        <v>34</v>
      </c>
      <c r="F90" s="10"/>
      <c r="G90" s="10"/>
      <c r="H90" s="10" t="s">
        <v>35</v>
      </c>
      <c r="I90" s="11" t="s">
        <v>36</v>
      </c>
      <c r="J90" s="12" t="s">
        <v>98</v>
      </c>
      <c r="K90" s="10" t="s">
        <v>449</v>
      </c>
      <c r="L90" s="10" t="s">
        <v>100</v>
      </c>
      <c r="M90" s="13" t="s">
        <v>450</v>
      </c>
      <c r="N90" s="13" t="s">
        <v>451</v>
      </c>
      <c r="O90" s="14">
        <v>2018</v>
      </c>
      <c r="P90" s="13"/>
      <c r="Q90" s="14"/>
      <c r="R90" s="15" t="s">
        <v>42</v>
      </c>
      <c r="S90" s="13" t="s">
        <v>461</v>
      </c>
      <c r="T90" s="16">
        <v>43222</v>
      </c>
      <c r="U90" s="16">
        <v>43769</v>
      </c>
      <c r="V90" s="47" t="s">
        <v>462</v>
      </c>
      <c r="W90" s="17" t="s">
        <v>463</v>
      </c>
      <c r="X90" s="18">
        <v>1</v>
      </c>
      <c r="Y90" s="19" t="s">
        <v>45</v>
      </c>
      <c r="Z90" s="10"/>
      <c r="AA90" s="14">
        <v>10</v>
      </c>
      <c r="AB90" s="14">
        <v>2019</v>
      </c>
      <c r="AC90" s="20"/>
      <c r="AD90" s="21"/>
      <c r="AE90" s="22" t="s">
        <v>46</v>
      </c>
      <c r="AF90" s="14"/>
    </row>
    <row r="91" spans="1:32" ht="216.75" customHeight="1" x14ac:dyDescent="0.25">
      <c r="A91" s="9">
        <v>3578</v>
      </c>
      <c r="B91" s="10">
        <v>39</v>
      </c>
      <c r="C91" s="10">
        <v>2018</v>
      </c>
      <c r="D91" s="10" t="s">
        <v>464</v>
      </c>
      <c r="E91" s="10" t="s">
        <v>34</v>
      </c>
      <c r="F91" s="10"/>
      <c r="G91" s="10"/>
      <c r="H91" s="10" t="s">
        <v>35</v>
      </c>
      <c r="I91" s="11" t="s">
        <v>36</v>
      </c>
      <c r="J91" s="12" t="s">
        <v>37</v>
      </c>
      <c r="K91" s="10" t="s">
        <v>449</v>
      </c>
      <c r="L91" s="10" t="s">
        <v>396</v>
      </c>
      <c r="M91" s="13" t="s">
        <v>450</v>
      </c>
      <c r="N91" s="13" t="s">
        <v>451</v>
      </c>
      <c r="O91" s="14">
        <v>2018</v>
      </c>
      <c r="P91" s="13"/>
      <c r="Q91" s="14"/>
      <c r="R91" s="15" t="s">
        <v>42</v>
      </c>
      <c r="S91" s="13" t="s">
        <v>465</v>
      </c>
      <c r="T91" s="16">
        <v>43222</v>
      </c>
      <c r="U91" s="16">
        <v>43555</v>
      </c>
      <c r="V91" s="47" t="s">
        <v>466</v>
      </c>
      <c r="W91" s="17" t="s">
        <v>467</v>
      </c>
      <c r="X91" s="18">
        <v>1</v>
      </c>
      <c r="Y91" s="19" t="s">
        <v>45</v>
      </c>
      <c r="Z91" s="10"/>
      <c r="AA91" s="14" t="s">
        <v>455</v>
      </c>
      <c r="AB91" s="14">
        <v>2019</v>
      </c>
      <c r="AC91" s="20"/>
      <c r="AD91" s="21"/>
      <c r="AE91" s="22" t="s">
        <v>46</v>
      </c>
      <c r="AF91" s="14"/>
    </row>
    <row r="92" spans="1:32" ht="213" customHeight="1" x14ac:dyDescent="0.25">
      <c r="A92" s="9">
        <v>3580</v>
      </c>
      <c r="B92" s="10">
        <v>41</v>
      </c>
      <c r="C92" s="10">
        <v>2018</v>
      </c>
      <c r="D92" s="10" t="s">
        <v>468</v>
      </c>
      <c r="E92" s="10" t="s">
        <v>34</v>
      </c>
      <c r="F92" s="10"/>
      <c r="G92" s="10"/>
      <c r="H92" s="10" t="s">
        <v>120</v>
      </c>
      <c r="I92" s="11" t="s">
        <v>121</v>
      </c>
      <c r="J92" s="12" t="s">
        <v>77</v>
      </c>
      <c r="K92" s="10" t="s">
        <v>122</v>
      </c>
      <c r="L92" s="10" t="s">
        <v>123</v>
      </c>
      <c r="M92" s="13" t="s">
        <v>450</v>
      </c>
      <c r="N92" s="13" t="s">
        <v>451</v>
      </c>
      <c r="O92" s="14">
        <v>2018</v>
      </c>
      <c r="P92" s="13"/>
      <c r="Q92" s="14"/>
      <c r="R92" s="15" t="s">
        <v>42</v>
      </c>
      <c r="S92" s="25" t="s">
        <v>469</v>
      </c>
      <c r="T92" s="16">
        <v>42461</v>
      </c>
      <c r="U92" s="16">
        <v>44377</v>
      </c>
      <c r="V92" s="13"/>
      <c r="W92" s="10" t="s">
        <v>470</v>
      </c>
      <c r="X92" s="18">
        <v>1</v>
      </c>
      <c r="Y92" s="19" t="s">
        <v>45</v>
      </c>
      <c r="Z92" s="13"/>
      <c r="AA92" s="14">
        <v>7</v>
      </c>
      <c r="AB92" s="14">
        <v>2021</v>
      </c>
      <c r="AC92" s="20"/>
      <c r="AD92" s="21"/>
      <c r="AE92" s="22" t="s">
        <v>58</v>
      </c>
      <c r="AF92" s="14"/>
    </row>
    <row r="93" spans="1:32" ht="145.5" customHeight="1" x14ac:dyDescent="0.25">
      <c r="A93" s="9">
        <v>3585</v>
      </c>
      <c r="B93" s="14">
        <v>46</v>
      </c>
      <c r="C93" s="10">
        <v>2018</v>
      </c>
      <c r="D93" s="10" t="s">
        <v>471</v>
      </c>
      <c r="E93" s="10" t="s">
        <v>34</v>
      </c>
      <c r="F93" s="10"/>
      <c r="G93" s="10"/>
      <c r="H93" s="10" t="s">
        <v>48</v>
      </c>
      <c r="I93" s="11" t="s">
        <v>308</v>
      </c>
      <c r="J93" s="12" t="s">
        <v>133</v>
      </c>
      <c r="K93" s="10" t="s">
        <v>309</v>
      </c>
      <c r="L93" s="10" t="s">
        <v>279</v>
      </c>
      <c r="M93" s="13" t="s">
        <v>450</v>
      </c>
      <c r="N93" s="13" t="s">
        <v>451</v>
      </c>
      <c r="O93" s="14">
        <v>2018</v>
      </c>
      <c r="P93" s="10"/>
      <c r="Q93" s="10"/>
      <c r="R93" s="15" t="s">
        <v>42</v>
      </c>
      <c r="S93" s="25" t="s">
        <v>472</v>
      </c>
      <c r="T93" s="16">
        <v>43334</v>
      </c>
      <c r="U93" s="16">
        <v>43465</v>
      </c>
      <c r="V93" s="10" t="s">
        <v>473</v>
      </c>
      <c r="W93" s="25" t="s">
        <v>474</v>
      </c>
      <c r="X93" s="18">
        <v>1</v>
      </c>
      <c r="Y93" s="19" t="s">
        <v>45</v>
      </c>
      <c r="Z93" s="13"/>
      <c r="AA93" s="14">
        <v>10</v>
      </c>
      <c r="AB93" s="14">
        <v>2019</v>
      </c>
      <c r="AC93" s="20"/>
      <c r="AD93" s="21"/>
      <c r="AE93" s="22" t="s">
        <v>58</v>
      </c>
      <c r="AF93" s="14"/>
    </row>
    <row r="94" spans="1:32" ht="171.75" customHeight="1" x14ac:dyDescent="0.25">
      <c r="A94" s="9">
        <v>3586</v>
      </c>
      <c r="B94" s="10">
        <v>47</v>
      </c>
      <c r="C94" s="10">
        <v>2018</v>
      </c>
      <c r="D94" s="10" t="s">
        <v>475</v>
      </c>
      <c r="E94" s="10" t="s">
        <v>34</v>
      </c>
      <c r="F94" s="10"/>
      <c r="G94" s="10"/>
      <c r="H94" s="10" t="s">
        <v>48</v>
      </c>
      <c r="I94" s="11" t="s">
        <v>308</v>
      </c>
      <c r="J94" s="12" t="s">
        <v>133</v>
      </c>
      <c r="K94" s="10" t="s">
        <v>309</v>
      </c>
      <c r="L94" s="10" t="s">
        <v>279</v>
      </c>
      <c r="M94" s="13" t="s">
        <v>450</v>
      </c>
      <c r="N94" s="13" t="s">
        <v>451</v>
      </c>
      <c r="O94" s="14">
        <v>2018</v>
      </c>
      <c r="P94" s="10"/>
      <c r="Q94" s="10"/>
      <c r="R94" s="15" t="s">
        <v>42</v>
      </c>
      <c r="S94" s="25" t="s">
        <v>472</v>
      </c>
      <c r="T94" s="16">
        <v>43334</v>
      </c>
      <c r="U94" s="16">
        <v>43465</v>
      </c>
      <c r="V94" s="10" t="s">
        <v>473</v>
      </c>
      <c r="W94" s="25" t="s">
        <v>476</v>
      </c>
      <c r="X94" s="18">
        <v>1</v>
      </c>
      <c r="Y94" s="19" t="s">
        <v>45</v>
      </c>
      <c r="Z94" s="13"/>
      <c r="AA94" s="14">
        <v>10</v>
      </c>
      <c r="AB94" s="14">
        <v>2019</v>
      </c>
      <c r="AC94" s="20"/>
      <c r="AD94" s="21"/>
      <c r="AE94" s="22" t="s">
        <v>58</v>
      </c>
      <c r="AF94" s="14"/>
    </row>
    <row r="95" spans="1:32" ht="171.75" customHeight="1" x14ac:dyDescent="0.25">
      <c r="A95" s="9">
        <v>3587</v>
      </c>
      <c r="B95" s="10">
        <v>48</v>
      </c>
      <c r="C95" s="10">
        <v>2018</v>
      </c>
      <c r="D95" s="10" t="s">
        <v>477</v>
      </c>
      <c r="E95" s="10" t="s">
        <v>34</v>
      </c>
      <c r="F95" s="10"/>
      <c r="G95" s="10"/>
      <c r="H95" s="10" t="s">
        <v>48</v>
      </c>
      <c r="I95" s="11" t="s">
        <v>308</v>
      </c>
      <c r="J95" s="12" t="s">
        <v>133</v>
      </c>
      <c r="K95" s="10" t="s">
        <v>309</v>
      </c>
      <c r="L95" s="10" t="s">
        <v>279</v>
      </c>
      <c r="M95" s="13" t="s">
        <v>450</v>
      </c>
      <c r="N95" s="13" t="s">
        <v>451</v>
      </c>
      <c r="O95" s="14">
        <v>2018</v>
      </c>
      <c r="P95" s="10"/>
      <c r="Q95" s="10"/>
      <c r="R95" s="15" t="s">
        <v>42</v>
      </c>
      <c r="S95" s="25" t="s">
        <v>472</v>
      </c>
      <c r="T95" s="16">
        <v>43334</v>
      </c>
      <c r="U95" s="16">
        <v>43465</v>
      </c>
      <c r="V95" s="10" t="s">
        <v>478</v>
      </c>
      <c r="W95" s="25" t="s">
        <v>479</v>
      </c>
      <c r="X95" s="18">
        <v>1</v>
      </c>
      <c r="Y95" s="19" t="s">
        <v>45</v>
      </c>
      <c r="Z95" s="13"/>
      <c r="AA95" s="14">
        <v>10</v>
      </c>
      <c r="AB95" s="14">
        <v>2019</v>
      </c>
      <c r="AC95" s="20"/>
      <c r="AD95" s="21"/>
      <c r="AE95" s="22" t="s">
        <v>58</v>
      </c>
      <c r="AF95" s="14"/>
    </row>
    <row r="96" spans="1:32" ht="100.5" customHeight="1" x14ac:dyDescent="0.25">
      <c r="A96" s="9">
        <v>3588</v>
      </c>
      <c r="B96" s="14">
        <v>49</v>
      </c>
      <c r="C96" s="10">
        <v>2018</v>
      </c>
      <c r="D96" s="10" t="s">
        <v>480</v>
      </c>
      <c r="E96" s="10" t="s">
        <v>34</v>
      </c>
      <c r="F96" s="10"/>
      <c r="G96" s="10"/>
      <c r="H96" s="10" t="s">
        <v>48</v>
      </c>
      <c r="I96" s="11" t="s">
        <v>308</v>
      </c>
      <c r="J96" s="12" t="s">
        <v>133</v>
      </c>
      <c r="K96" s="10" t="s">
        <v>481</v>
      </c>
      <c r="L96" s="10" t="s">
        <v>210</v>
      </c>
      <c r="M96" s="13" t="s">
        <v>450</v>
      </c>
      <c r="N96" s="13" t="s">
        <v>451</v>
      </c>
      <c r="O96" s="14">
        <v>2018</v>
      </c>
      <c r="P96" s="10"/>
      <c r="Q96" s="10"/>
      <c r="R96" s="15" t="s">
        <v>482</v>
      </c>
      <c r="S96" s="25" t="s">
        <v>483</v>
      </c>
      <c r="T96" s="16">
        <v>43244</v>
      </c>
      <c r="U96" s="16">
        <v>43251</v>
      </c>
      <c r="V96" s="10"/>
      <c r="W96" s="10" t="s">
        <v>484</v>
      </c>
      <c r="X96" s="18">
        <v>1</v>
      </c>
      <c r="Y96" s="19" t="s">
        <v>45</v>
      </c>
      <c r="Z96" s="13"/>
      <c r="AA96" s="14" t="s">
        <v>485</v>
      </c>
      <c r="AB96" s="14">
        <v>2019</v>
      </c>
      <c r="AC96" s="20"/>
      <c r="AD96" s="21"/>
      <c r="AE96" s="22" t="s">
        <v>58</v>
      </c>
      <c r="AF96" s="14"/>
    </row>
    <row r="97" spans="1:32" ht="99.75" customHeight="1" x14ac:dyDescent="0.25">
      <c r="A97" s="9">
        <v>3589</v>
      </c>
      <c r="B97" s="10">
        <v>50</v>
      </c>
      <c r="C97" s="10">
        <v>2018</v>
      </c>
      <c r="D97" s="10" t="s">
        <v>486</v>
      </c>
      <c r="E97" s="10" t="s">
        <v>34</v>
      </c>
      <c r="F97" s="10"/>
      <c r="G97" s="10"/>
      <c r="H97" s="10" t="s">
        <v>48</v>
      </c>
      <c r="I97" s="11" t="s">
        <v>308</v>
      </c>
      <c r="J97" s="12" t="s">
        <v>133</v>
      </c>
      <c r="K97" s="10" t="s">
        <v>481</v>
      </c>
      <c r="L97" s="10" t="s">
        <v>210</v>
      </c>
      <c r="M97" s="13" t="s">
        <v>450</v>
      </c>
      <c r="N97" s="13" t="s">
        <v>451</v>
      </c>
      <c r="O97" s="14">
        <v>2018</v>
      </c>
      <c r="P97" s="10"/>
      <c r="Q97" s="10"/>
      <c r="R97" s="15"/>
      <c r="S97" s="25"/>
      <c r="T97" s="16">
        <v>43210</v>
      </c>
      <c r="U97" s="16">
        <v>43524</v>
      </c>
      <c r="V97" s="10" t="s">
        <v>487</v>
      </c>
      <c r="W97" s="13" t="s">
        <v>488</v>
      </c>
      <c r="X97" s="18">
        <v>1</v>
      </c>
      <c r="Y97" s="19" t="s">
        <v>45</v>
      </c>
      <c r="Z97" s="13"/>
      <c r="AA97" s="22" t="s">
        <v>216</v>
      </c>
      <c r="AB97" s="14">
        <v>2019</v>
      </c>
      <c r="AC97" s="20"/>
      <c r="AD97" s="21"/>
      <c r="AE97" s="22" t="s">
        <v>58</v>
      </c>
      <c r="AF97" s="14"/>
    </row>
    <row r="98" spans="1:32" ht="94.5" x14ac:dyDescent="0.25">
      <c r="A98" s="9">
        <v>3590</v>
      </c>
      <c r="B98" s="10">
        <v>51</v>
      </c>
      <c r="C98" s="10">
        <v>2018</v>
      </c>
      <c r="D98" s="10" t="s">
        <v>489</v>
      </c>
      <c r="E98" s="10" t="s">
        <v>34</v>
      </c>
      <c r="F98" s="10"/>
      <c r="G98" s="10"/>
      <c r="H98" s="10" t="s">
        <v>48</v>
      </c>
      <c r="I98" s="11" t="s">
        <v>308</v>
      </c>
      <c r="J98" s="12" t="s">
        <v>133</v>
      </c>
      <c r="K98" s="10" t="s">
        <v>481</v>
      </c>
      <c r="L98" s="10" t="s">
        <v>210</v>
      </c>
      <c r="M98" s="13" t="s">
        <v>450</v>
      </c>
      <c r="N98" s="13" t="s">
        <v>451</v>
      </c>
      <c r="O98" s="14">
        <v>2018</v>
      </c>
      <c r="P98" s="10"/>
      <c r="Q98" s="10"/>
      <c r="R98" s="15"/>
      <c r="S98" s="25"/>
      <c r="T98" s="16">
        <v>43210</v>
      </c>
      <c r="U98" s="16">
        <v>43524</v>
      </c>
      <c r="V98" s="10" t="s">
        <v>487</v>
      </c>
      <c r="W98" s="13" t="s">
        <v>488</v>
      </c>
      <c r="X98" s="18">
        <v>1</v>
      </c>
      <c r="Y98" s="19" t="s">
        <v>45</v>
      </c>
      <c r="Z98" s="13"/>
      <c r="AA98" s="22" t="s">
        <v>216</v>
      </c>
      <c r="AB98" s="14">
        <v>2019</v>
      </c>
      <c r="AC98" s="20"/>
      <c r="AD98" s="21"/>
      <c r="AE98" s="22" t="s">
        <v>58</v>
      </c>
      <c r="AF98" s="14"/>
    </row>
    <row r="99" spans="1:32" ht="141.75" x14ac:dyDescent="0.25">
      <c r="A99" s="9">
        <v>3591</v>
      </c>
      <c r="B99" s="14">
        <v>52</v>
      </c>
      <c r="C99" s="10">
        <v>2018</v>
      </c>
      <c r="D99" s="10" t="s">
        <v>490</v>
      </c>
      <c r="E99" s="10" t="s">
        <v>34</v>
      </c>
      <c r="F99" s="10"/>
      <c r="G99" s="10"/>
      <c r="H99" s="10" t="s">
        <v>48</v>
      </c>
      <c r="I99" s="11" t="s">
        <v>308</v>
      </c>
      <c r="J99" s="12" t="s">
        <v>133</v>
      </c>
      <c r="K99" s="10" t="s">
        <v>481</v>
      </c>
      <c r="L99" s="10" t="s">
        <v>210</v>
      </c>
      <c r="M99" s="13" t="s">
        <v>450</v>
      </c>
      <c r="N99" s="13" t="s">
        <v>451</v>
      </c>
      <c r="O99" s="14">
        <v>2018</v>
      </c>
      <c r="P99" s="10"/>
      <c r="Q99" s="10"/>
      <c r="R99" s="15"/>
      <c r="S99" s="25"/>
      <c r="T99" s="16">
        <v>43210</v>
      </c>
      <c r="U99" s="16">
        <v>43524</v>
      </c>
      <c r="V99" s="10" t="s">
        <v>487</v>
      </c>
      <c r="W99" s="13" t="s">
        <v>488</v>
      </c>
      <c r="X99" s="18">
        <v>1</v>
      </c>
      <c r="Y99" s="19" t="s">
        <v>45</v>
      </c>
      <c r="Z99" s="13"/>
      <c r="AA99" s="22" t="s">
        <v>216</v>
      </c>
      <c r="AB99" s="14">
        <v>2019</v>
      </c>
      <c r="AC99" s="20"/>
      <c r="AD99" s="21"/>
      <c r="AE99" s="22" t="s">
        <v>58</v>
      </c>
      <c r="AF99" s="14"/>
    </row>
    <row r="100" spans="1:32" ht="135" customHeight="1" x14ac:dyDescent="0.25">
      <c r="A100" s="9">
        <v>3596</v>
      </c>
      <c r="B100" s="10">
        <v>57</v>
      </c>
      <c r="C100" s="10">
        <v>2018</v>
      </c>
      <c r="D100" s="10" t="s">
        <v>491</v>
      </c>
      <c r="E100" s="10" t="s">
        <v>34</v>
      </c>
      <c r="F100" s="10"/>
      <c r="G100" s="10"/>
      <c r="H100" s="10" t="s">
        <v>48</v>
      </c>
      <c r="I100" s="11" t="s">
        <v>132</v>
      </c>
      <c r="J100" s="12" t="s">
        <v>133</v>
      </c>
      <c r="K100" s="10" t="s">
        <v>134</v>
      </c>
      <c r="L100" s="45" t="s">
        <v>492</v>
      </c>
      <c r="M100" s="13" t="s">
        <v>450</v>
      </c>
      <c r="N100" s="13" t="s">
        <v>451</v>
      </c>
      <c r="O100" s="14">
        <v>2018</v>
      </c>
      <c r="P100" s="10"/>
      <c r="Q100" s="14"/>
      <c r="R100" s="15" t="s">
        <v>358</v>
      </c>
      <c r="S100" s="25" t="s">
        <v>493</v>
      </c>
      <c r="T100" s="16">
        <v>43221</v>
      </c>
      <c r="U100" s="16">
        <v>43465</v>
      </c>
      <c r="V100" s="10"/>
      <c r="W100" s="13" t="s">
        <v>494</v>
      </c>
      <c r="X100" s="18">
        <v>1</v>
      </c>
      <c r="Y100" s="19" t="s">
        <v>45</v>
      </c>
      <c r="Z100" s="13"/>
      <c r="AA100" s="14" t="s">
        <v>41</v>
      </c>
      <c r="AB100" s="14">
        <v>2019</v>
      </c>
      <c r="AC100" s="20"/>
      <c r="AD100" s="21"/>
      <c r="AE100" s="22" t="s">
        <v>58</v>
      </c>
      <c r="AF100" s="14"/>
    </row>
    <row r="101" spans="1:32" ht="90" customHeight="1" x14ac:dyDescent="0.25">
      <c r="A101" s="9">
        <v>3598</v>
      </c>
      <c r="B101" s="10">
        <v>59</v>
      </c>
      <c r="C101" s="10">
        <v>2018</v>
      </c>
      <c r="D101" s="10" t="s">
        <v>495</v>
      </c>
      <c r="E101" s="10" t="s">
        <v>34</v>
      </c>
      <c r="F101" s="10"/>
      <c r="G101" s="10"/>
      <c r="H101" s="10" t="s">
        <v>35</v>
      </c>
      <c r="I101" s="11" t="s">
        <v>36</v>
      </c>
      <c r="J101" s="12" t="s">
        <v>37</v>
      </c>
      <c r="K101" s="10" t="s">
        <v>496</v>
      </c>
      <c r="L101" s="10" t="s">
        <v>112</v>
      </c>
      <c r="M101" s="13" t="s">
        <v>497</v>
      </c>
      <c r="N101" s="13" t="s">
        <v>102</v>
      </c>
      <c r="O101" s="14">
        <v>2018</v>
      </c>
      <c r="P101" s="13"/>
      <c r="Q101" s="14"/>
      <c r="R101" s="15" t="s">
        <v>42</v>
      </c>
      <c r="S101" s="25" t="s">
        <v>498</v>
      </c>
      <c r="T101" s="16">
        <v>43266</v>
      </c>
      <c r="U101" s="16">
        <v>43708</v>
      </c>
      <c r="V101" s="10"/>
      <c r="W101" s="40" t="s">
        <v>499</v>
      </c>
      <c r="X101" s="18">
        <v>1</v>
      </c>
      <c r="Y101" s="19" t="s">
        <v>45</v>
      </c>
      <c r="Z101" s="13"/>
      <c r="AA101" s="14">
        <v>9</v>
      </c>
      <c r="AB101" s="14">
        <v>2019</v>
      </c>
      <c r="AC101" s="20"/>
      <c r="AD101" s="21"/>
      <c r="AE101" s="22" t="s">
        <v>46</v>
      </c>
      <c r="AF101" s="14"/>
    </row>
    <row r="102" spans="1:32" ht="165.75" customHeight="1" x14ac:dyDescent="0.25">
      <c r="A102" s="9">
        <v>3599</v>
      </c>
      <c r="B102" s="10">
        <v>60</v>
      </c>
      <c r="C102" s="10">
        <v>2018</v>
      </c>
      <c r="D102" s="15" t="s">
        <v>500</v>
      </c>
      <c r="E102" s="10" t="s">
        <v>34</v>
      </c>
      <c r="F102" s="10"/>
      <c r="G102" s="10"/>
      <c r="H102" s="10" t="s">
        <v>35</v>
      </c>
      <c r="I102" s="11" t="s">
        <v>36</v>
      </c>
      <c r="J102" s="12" t="s">
        <v>37</v>
      </c>
      <c r="K102" s="10" t="s">
        <v>496</v>
      </c>
      <c r="L102" s="10" t="s">
        <v>112</v>
      </c>
      <c r="M102" s="13" t="s">
        <v>497</v>
      </c>
      <c r="N102" s="13" t="s">
        <v>102</v>
      </c>
      <c r="O102" s="14">
        <v>2018</v>
      </c>
      <c r="P102" s="13"/>
      <c r="Q102" s="14"/>
      <c r="R102" s="15" t="s">
        <v>42</v>
      </c>
      <c r="S102" s="25" t="s">
        <v>501</v>
      </c>
      <c r="T102" s="16">
        <v>43266</v>
      </c>
      <c r="U102" s="16">
        <v>43555</v>
      </c>
      <c r="V102" s="48"/>
      <c r="W102" s="10" t="s">
        <v>502</v>
      </c>
      <c r="X102" s="18">
        <v>1</v>
      </c>
      <c r="Y102" s="19" t="s">
        <v>45</v>
      </c>
      <c r="Z102" s="13"/>
      <c r="AA102" s="14" t="s">
        <v>455</v>
      </c>
      <c r="AB102" s="14">
        <v>2019</v>
      </c>
      <c r="AC102" s="20"/>
      <c r="AD102" s="21"/>
      <c r="AE102" s="22" t="s">
        <v>46</v>
      </c>
      <c r="AF102" s="14"/>
    </row>
    <row r="103" spans="1:32" ht="141" customHeight="1" x14ac:dyDescent="0.25">
      <c r="A103" s="9">
        <v>3600</v>
      </c>
      <c r="B103" s="14">
        <v>61</v>
      </c>
      <c r="C103" s="10">
        <v>2018</v>
      </c>
      <c r="D103" s="15" t="s">
        <v>503</v>
      </c>
      <c r="E103" s="10" t="s">
        <v>34</v>
      </c>
      <c r="F103" s="10"/>
      <c r="G103" s="10"/>
      <c r="H103" s="10" t="s">
        <v>35</v>
      </c>
      <c r="I103" s="11" t="s">
        <v>36</v>
      </c>
      <c r="J103" s="12" t="s">
        <v>37</v>
      </c>
      <c r="K103" s="10" t="s">
        <v>496</v>
      </c>
      <c r="L103" s="10" t="s">
        <v>112</v>
      </c>
      <c r="M103" s="13" t="s">
        <v>497</v>
      </c>
      <c r="N103" s="13" t="s">
        <v>102</v>
      </c>
      <c r="O103" s="14">
        <v>2018</v>
      </c>
      <c r="P103" s="13"/>
      <c r="Q103" s="14"/>
      <c r="R103" s="15" t="s">
        <v>42</v>
      </c>
      <c r="S103" s="25" t="s">
        <v>504</v>
      </c>
      <c r="T103" s="16">
        <v>43266</v>
      </c>
      <c r="U103" s="16">
        <v>43555</v>
      </c>
      <c r="V103" s="48"/>
      <c r="W103" s="10" t="s">
        <v>505</v>
      </c>
      <c r="X103" s="18">
        <v>1</v>
      </c>
      <c r="Y103" s="19" t="s">
        <v>45</v>
      </c>
      <c r="Z103" s="13"/>
      <c r="AA103" s="14" t="s">
        <v>412</v>
      </c>
      <c r="AB103" s="14">
        <v>2019</v>
      </c>
      <c r="AC103" s="20"/>
      <c r="AD103" s="21"/>
      <c r="AE103" s="22" t="s">
        <v>46</v>
      </c>
      <c r="AF103" s="14"/>
    </row>
    <row r="104" spans="1:32" ht="181.5" customHeight="1" x14ac:dyDescent="0.25">
      <c r="A104" s="9">
        <v>3602</v>
      </c>
      <c r="B104" s="10">
        <v>63</v>
      </c>
      <c r="C104" s="10">
        <v>2018</v>
      </c>
      <c r="D104" s="10" t="s">
        <v>506</v>
      </c>
      <c r="E104" s="10" t="s">
        <v>34</v>
      </c>
      <c r="F104" s="10"/>
      <c r="G104" s="10"/>
      <c r="H104" s="10" t="s">
        <v>48</v>
      </c>
      <c r="I104" s="11" t="s">
        <v>308</v>
      </c>
      <c r="J104" s="12" t="s">
        <v>133</v>
      </c>
      <c r="K104" s="10" t="s">
        <v>309</v>
      </c>
      <c r="L104" s="10" t="s">
        <v>279</v>
      </c>
      <c r="M104" s="13" t="s">
        <v>497</v>
      </c>
      <c r="N104" s="13" t="s">
        <v>102</v>
      </c>
      <c r="O104" s="14">
        <v>2018</v>
      </c>
      <c r="P104" s="14"/>
      <c r="Q104" s="14"/>
      <c r="R104" s="15" t="s">
        <v>42</v>
      </c>
      <c r="S104" s="49" t="s">
        <v>507</v>
      </c>
      <c r="T104" s="16">
        <v>43101</v>
      </c>
      <c r="U104" s="16">
        <v>43465</v>
      </c>
      <c r="V104" s="10"/>
      <c r="W104" s="10" t="s">
        <v>508</v>
      </c>
      <c r="X104" s="18">
        <v>1</v>
      </c>
      <c r="Y104" s="19" t="s">
        <v>45</v>
      </c>
      <c r="Z104" s="13"/>
      <c r="AA104" s="14" t="s">
        <v>266</v>
      </c>
      <c r="AB104" s="14">
        <v>2019</v>
      </c>
      <c r="AC104" s="20"/>
      <c r="AD104" s="21"/>
      <c r="AE104" s="22" t="s">
        <v>58</v>
      </c>
      <c r="AF104" s="14"/>
    </row>
    <row r="105" spans="1:32" ht="409.5" x14ac:dyDescent="0.25">
      <c r="A105" s="9">
        <v>3603</v>
      </c>
      <c r="B105" s="14">
        <v>64</v>
      </c>
      <c r="C105" s="10">
        <v>2018</v>
      </c>
      <c r="D105" s="10" t="s">
        <v>509</v>
      </c>
      <c r="E105" s="10" t="s">
        <v>34</v>
      </c>
      <c r="F105" s="10"/>
      <c r="G105" s="10"/>
      <c r="H105" s="10" t="s">
        <v>48</v>
      </c>
      <c r="I105" s="11" t="s">
        <v>308</v>
      </c>
      <c r="J105" s="12" t="s">
        <v>133</v>
      </c>
      <c r="K105" s="10" t="s">
        <v>309</v>
      </c>
      <c r="L105" s="10" t="s">
        <v>279</v>
      </c>
      <c r="M105" s="13" t="s">
        <v>497</v>
      </c>
      <c r="N105" s="13" t="s">
        <v>102</v>
      </c>
      <c r="O105" s="14">
        <v>2018</v>
      </c>
      <c r="P105" s="14"/>
      <c r="Q105" s="14"/>
      <c r="R105" s="15"/>
      <c r="S105" s="49"/>
      <c r="T105" s="16"/>
      <c r="U105" s="16">
        <v>43555</v>
      </c>
      <c r="V105" s="10"/>
      <c r="W105" s="10" t="s">
        <v>510</v>
      </c>
      <c r="X105" s="18">
        <v>1</v>
      </c>
      <c r="Y105" s="19" t="s">
        <v>45</v>
      </c>
      <c r="Z105" s="13"/>
      <c r="AA105" s="14" t="s">
        <v>266</v>
      </c>
      <c r="AB105" s="14">
        <v>2019</v>
      </c>
      <c r="AC105" s="20"/>
      <c r="AD105" s="21"/>
      <c r="AE105" s="22" t="s">
        <v>58</v>
      </c>
      <c r="AF105" s="14"/>
    </row>
    <row r="106" spans="1:32" ht="267.75" x14ac:dyDescent="0.25">
      <c r="A106" s="9">
        <v>3615</v>
      </c>
      <c r="B106" s="14">
        <v>76</v>
      </c>
      <c r="C106" s="10">
        <v>2018</v>
      </c>
      <c r="D106" s="10" t="s">
        <v>511</v>
      </c>
      <c r="E106" s="10" t="s">
        <v>34</v>
      </c>
      <c r="F106" s="10"/>
      <c r="G106" s="10"/>
      <c r="H106" s="10" t="s">
        <v>35</v>
      </c>
      <c r="I106" s="11" t="s">
        <v>36</v>
      </c>
      <c r="J106" s="12" t="s">
        <v>37</v>
      </c>
      <c r="K106" s="10" t="s">
        <v>512</v>
      </c>
      <c r="L106" s="10" t="s">
        <v>112</v>
      </c>
      <c r="M106" s="13" t="s">
        <v>513</v>
      </c>
      <c r="N106" s="13" t="s">
        <v>81</v>
      </c>
      <c r="O106" s="14">
        <v>2018</v>
      </c>
      <c r="P106" s="14"/>
      <c r="Q106" s="14"/>
      <c r="R106" s="15" t="s">
        <v>42</v>
      </c>
      <c r="S106" s="39" t="s">
        <v>514</v>
      </c>
      <c r="T106" s="16">
        <v>43309</v>
      </c>
      <c r="U106" s="16">
        <v>43496</v>
      </c>
      <c r="V106" s="10"/>
      <c r="W106" s="40" t="s">
        <v>515</v>
      </c>
      <c r="X106" s="18">
        <v>1</v>
      </c>
      <c r="Y106" s="19" t="s">
        <v>45</v>
      </c>
      <c r="Z106" s="13"/>
      <c r="AA106" s="14" t="s">
        <v>485</v>
      </c>
      <c r="AB106" s="14">
        <v>2019</v>
      </c>
      <c r="AC106" s="20"/>
      <c r="AD106" s="21"/>
      <c r="AE106" s="22" t="s">
        <v>46</v>
      </c>
      <c r="AF106" s="14"/>
    </row>
    <row r="107" spans="1:32" ht="92.25" customHeight="1" x14ac:dyDescent="0.25">
      <c r="A107" s="9">
        <v>3616</v>
      </c>
      <c r="B107" s="10">
        <v>77</v>
      </c>
      <c r="C107" s="10">
        <v>2018</v>
      </c>
      <c r="D107" s="10" t="s">
        <v>516</v>
      </c>
      <c r="E107" s="10" t="s">
        <v>34</v>
      </c>
      <c r="F107" s="10"/>
      <c r="G107" s="10"/>
      <c r="H107" s="10" t="s">
        <v>35</v>
      </c>
      <c r="I107" s="11" t="s">
        <v>36</v>
      </c>
      <c r="J107" s="12" t="s">
        <v>37</v>
      </c>
      <c r="K107" s="10" t="s">
        <v>512</v>
      </c>
      <c r="L107" s="10" t="s">
        <v>112</v>
      </c>
      <c r="M107" s="13" t="s">
        <v>513</v>
      </c>
      <c r="N107" s="13" t="s">
        <v>81</v>
      </c>
      <c r="O107" s="14">
        <v>2018</v>
      </c>
      <c r="P107" s="14"/>
      <c r="Q107" s="14"/>
      <c r="R107" s="15" t="s">
        <v>42</v>
      </c>
      <c r="S107" s="39" t="s">
        <v>514</v>
      </c>
      <c r="T107" s="16">
        <v>43309</v>
      </c>
      <c r="U107" s="16">
        <v>43496</v>
      </c>
      <c r="V107" s="10"/>
      <c r="W107" s="40" t="s">
        <v>517</v>
      </c>
      <c r="X107" s="18">
        <v>1</v>
      </c>
      <c r="Y107" s="19" t="s">
        <v>45</v>
      </c>
      <c r="Z107" s="13"/>
      <c r="AA107" s="14" t="s">
        <v>485</v>
      </c>
      <c r="AB107" s="14">
        <v>2019</v>
      </c>
      <c r="AC107" s="20"/>
      <c r="AD107" s="21"/>
      <c r="AE107" s="22" t="s">
        <v>46</v>
      </c>
      <c r="AF107" s="14"/>
    </row>
    <row r="108" spans="1:32" ht="141.75" customHeight="1" x14ac:dyDescent="0.25">
      <c r="A108" s="9">
        <v>3618</v>
      </c>
      <c r="B108" s="14">
        <v>79</v>
      </c>
      <c r="C108" s="10">
        <v>2018</v>
      </c>
      <c r="D108" s="10" t="s">
        <v>518</v>
      </c>
      <c r="E108" s="10" t="s">
        <v>34</v>
      </c>
      <c r="F108" s="10"/>
      <c r="G108" s="10"/>
      <c r="H108" s="10" t="s">
        <v>35</v>
      </c>
      <c r="I108" s="11" t="s">
        <v>36</v>
      </c>
      <c r="J108" s="12" t="s">
        <v>37</v>
      </c>
      <c r="K108" s="10" t="s">
        <v>519</v>
      </c>
      <c r="L108" s="37" t="s">
        <v>100</v>
      </c>
      <c r="M108" s="13" t="s">
        <v>520</v>
      </c>
      <c r="N108" s="13" t="s">
        <v>195</v>
      </c>
      <c r="O108" s="14">
        <v>2018</v>
      </c>
      <c r="P108" s="14"/>
      <c r="Q108" s="14"/>
      <c r="R108" s="15" t="s">
        <v>42</v>
      </c>
      <c r="S108" s="25" t="s">
        <v>521</v>
      </c>
      <c r="T108" s="16">
        <v>43320</v>
      </c>
      <c r="U108" s="16">
        <v>43555</v>
      </c>
      <c r="V108" s="10"/>
      <c r="W108" s="10" t="s">
        <v>522</v>
      </c>
      <c r="X108" s="18">
        <v>1</v>
      </c>
      <c r="Y108" s="19" t="s">
        <v>45</v>
      </c>
      <c r="Z108" s="13"/>
      <c r="AA108" s="14" t="s">
        <v>412</v>
      </c>
      <c r="AB108" s="14">
        <v>2019</v>
      </c>
      <c r="AC108" s="20"/>
      <c r="AD108" s="21"/>
      <c r="AE108" s="22" t="s">
        <v>46</v>
      </c>
      <c r="AF108" s="14"/>
    </row>
    <row r="109" spans="1:32" ht="393.75" x14ac:dyDescent="0.25">
      <c r="A109" s="9">
        <v>3620</v>
      </c>
      <c r="B109" s="10">
        <v>81</v>
      </c>
      <c r="C109" s="10">
        <v>2018</v>
      </c>
      <c r="D109" s="10" t="s">
        <v>523</v>
      </c>
      <c r="E109" s="10" t="s">
        <v>34</v>
      </c>
      <c r="F109" s="10"/>
      <c r="G109" s="10"/>
      <c r="H109" s="10" t="s">
        <v>35</v>
      </c>
      <c r="I109" s="11" t="s">
        <v>36</v>
      </c>
      <c r="J109" s="12" t="s">
        <v>98</v>
      </c>
      <c r="K109" s="10" t="s">
        <v>273</v>
      </c>
      <c r="L109" s="10" t="s">
        <v>100</v>
      </c>
      <c r="M109" s="13" t="s">
        <v>520</v>
      </c>
      <c r="N109" s="13" t="s">
        <v>195</v>
      </c>
      <c r="O109" s="14">
        <v>2018</v>
      </c>
      <c r="P109" s="14"/>
      <c r="Q109" s="14"/>
      <c r="R109" s="15"/>
      <c r="S109" s="25" t="s">
        <v>524</v>
      </c>
      <c r="T109" s="16">
        <v>43313</v>
      </c>
      <c r="U109" s="16">
        <v>43373</v>
      </c>
      <c r="V109" s="10"/>
      <c r="W109" s="50" t="s">
        <v>525</v>
      </c>
      <c r="X109" s="18">
        <v>1</v>
      </c>
      <c r="Y109" s="19" t="s">
        <v>45</v>
      </c>
      <c r="Z109" s="13"/>
      <c r="AA109" s="14">
        <v>7</v>
      </c>
      <c r="AB109" s="14">
        <v>2019</v>
      </c>
      <c r="AC109" s="20"/>
      <c r="AD109" s="21"/>
      <c r="AE109" s="22" t="s">
        <v>46</v>
      </c>
      <c r="AF109" s="14"/>
    </row>
    <row r="110" spans="1:32" ht="156" customHeight="1" x14ac:dyDescent="0.25">
      <c r="A110" s="9">
        <v>3622</v>
      </c>
      <c r="B110" s="10">
        <v>83</v>
      </c>
      <c r="C110" s="10">
        <v>2018</v>
      </c>
      <c r="D110" s="10" t="s">
        <v>526</v>
      </c>
      <c r="E110" s="10" t="s">
        <v>97</v>
      </c>
      <c r="F110" s="10"/>
      <c r="G110" s="10"/>
      <c r="H110" s="10" t="s">
        <v>35</v>
      </c>
      <c r="I110" s="11" t="s">
        <v>36</v>
      </c>
      <c r="J110" s="12" t="s">
        <v>37</v>
      </c>
      <c r="K110" s="10" t="s">
        <v>273</v>
      </c>
      <c r="L110" s="10" t="s">
        <v>527</v>
      </c>
      <c r="M110" s="13" t="s">
        <v>520</v>
      </c>
      <c r="N110" s="13" t="s">
        <v>195</v>
      </c>
      <c r="O110" s="14">
        <v>2018</v>
      </c>
      <c r="P110" s="14"/>
      <c r="Q110" s="14"/>
      <c r="R110" s="15"/>
      <c r="S110" s="25" t="s">
        <v>528</v>
      </c>
      <c r="T110" s="16">
        <v>43313</v>
      </c>
      <c r="U110" s="16" t="s">
        <v>529</v>
      </c>
      <c r="V110" s="10"/>
      <c r="W110" s="50" t="s">
        <v>530</v>
      </c>
      <c r="X110" s="18">
        <v>0.8</v>
      </c>
      <c r="Y110" s="19" t="s">
        <v>305</v>
      </c>
      <c r="Z110" s="13"/>
      <c r="AA110" s="14"/>
      <c r="AB110" s="14"/>
      <c r="AC110" s="20"/>
      <c r="AD110" s="21"/>
      <c r="AE110" s="22" t="s">
        <v>46</v>
      </c>
      <c r="AF110" s="34" t="s">
        <v>531</v>
      </c>
    </row>
    <row r="111" spans="1:32" ht="153.75" customHeight="1" x14ac:dyDescent="0.25">
      <c r="A111" s="9">
        <v>3624</v>
      </c>
      <c r="B111" s="14">
        <v>85</v>
      </c>
      <c r="C111" s="10">
        <v>2018</v>
      </c>
      <c r="D111" s="10" t="s">
        <v>532</v>
      </c>
      <c r="E111" s="10" t="s">
        <v>34</v>
      </c>
      <c r="F111" s="10"/>
      <c r="G111" s="10"/>
      <c r="H111" s="10" t="s">
        <v>85</v>
      </c>
      <c r="I111" s="11" t="s">
        <v>49</v>
      </c>
      <c r="J111" s="12" t="s">
        <v>50</v>
      </c>
      <c r="K111" s="10" t="s">
        <v>86</v>
      </c>
      <c r="L111" s="10" t="s">
        <v>63</v>
      </c>
      <c r="M111" s="13" t="s">
        <v>533</v>
      </c>
      <c r="N111" s="13" t="s">
        <v>212</v>
      </c>
      <c r="O111" s="14">
        <v>2018</v>
      </c>
      <c r="P111" s="14"/>
      <c r="Q111" s="14"/>
      <c r="R111" s="15" t="s">
        <v>42</v>
      </c>
      <c r="S111" s="25" t="s">
        <v>534</v>
      </c>
      <c r="T111" s="16">
        <v>43367</v>
      </c>
      <c r="U111" s="16">
        <v>43555</v>
      </c>
      <c r="V111" s="10" t="s">
        <v>535</v>
      </c>
      <c r="W111" s="25" t="s">
        <v>536</v>
      </c>
      <c r="X111" s="18">
        <v>1</v>
      </c>
      <c r="Y111" s="19" t="s">
        <v>45</v>
      </c>
      <c r="Z111" s="13"/>
      <c r="AA111" s="14">
        <v>12</v>
      </c>
      <c r="AB111" s="14">
        <v>2019</v>
      </c>
      <c r="AC111" s="20"/>
      <c r="AD111" s="21"/>
      <c r="AE111" s="22" t="s">
        <v>58</v>
      </c>
      <c r="AF111" s="14"/>
    </row>
    <row r="112" spans="1:32" ht="291.75" customHeight="1" x14ac:dyDescent="0.25">
      <c r="A112" s="9">
        <v>3625</v>
      </c>
      <c r="B112" s="10">
        <v>86</v>
      </c>
      <c r="C112" s="10">
        <v>2018</v>
      </c>
      <c r="D112" s="10" t="s">
        <v>537</v>
      </c>
      <c r="E112" s="10" t="s">
        <v>34</v>
      </c>
      <c r="F112" s="10"/>
      <c r="G112" s="10"/>
      <c r="H112" s="10" t="s">
        <v>85</v>
      </c>
      <c r="I112" s="11" t="s">
        <v>49</v>
      </c>
      <c r="J112" s="12" t="s">
        <v>50</v>
      </c>
      <c r="K112" s="10" t="s">
        <v>86</v>
      </c>
      <c r="L112" s="10" t="s">
        <v>63</v>
      </c>
      <c r="M112" s="13" t="s">
        <v>533</v>
      </c>
      <c r="N112" s="13" t="s">
        <v>212</v>
      </c>
      <c r="O112" s="14">
        <v>2018</v>
      </c>
      <c r="P112" s="14"/>
      <c r="Q112" s="14"/>
      <c r="R112" s="15" t="s">
        <v>42</v>
      </c>
      <c r="S112" s="25" t="s">
        <v>538</v>
      </c>
      <c r="T112" s="16">
        <v>43367</v>
      </c>
      <c r="U112" s="16">
        <v>43555</v>
      </c>
      <c r="V112" s="10" t="s">
        <v>535</v>
      </c>
      <c r="W112" s="25" t="s">
        <v>539</v>
      </c>
      <c r="X112" s="18">
        <v>1</v>
      </c>
      <c r="Y112" s="19" t="s">
        <v>45</v>
      </c>
      <c r="Z112" s="13"/>
      <c r="AA112" s="14">
        <v>11</v>
      </c>
      <c r="AB112" s="14">
        <v>2019</v>
      </c>
      <c r="AC112" s="20"/>
      <c r="AD112" s="21"/>
      <c r="AE112" s="22" t="s">
        <v>58</v>
      </c>
      <c r="AF112" s="14"/>
    </row>
    <row r="113" spans="1:32" ht="192" customHeight="1" x14ac:dyDescent="0.25">
      <c r="A113" s="9">
        <v>3627</v>
      </c>
      <c r="B113" s="14">
        <v>88</v>
      </c>
      <c r="C113" s="10">
        <v>2018</v>
      </c>
      <c r="D113" s="10" t="s">
        <v>540</v>
      </c>
      <c r="E113" s="10" t="s">
        <v>34</v>
      </c>
      <c r="F113" s="10"/>
      <c r="G113" s="10"/>
      <c r="H113" s="10" t="s">
        <v>35</v>
      </c>
      <c r="I113" s="11" t="s">
        <v>36</v>
      </c>
      <c r="J113" s="12" t="s">
        <v>37</v>
      </c>
      <c r="K113" s="10" t="s">
        <v>541</v>
      </c>
      <c r="L113" s="10" t="s">
        <v>112</v>
      </c>
      <c r="M113" s="13" t="s">
        <v>533</v>
      </c>
      <c r="N113" s="13" t="s">
        <v>212</v>
      </c>
      <c r="O113" s="14">
        <v>2018</v>
      </c>
      <c r="P113" s="14"/>
      <c r="Q113" s="14"/>
      <c r="R113" s="15" t="s">
        <v>42</v>
      </c>
      <c r="S113" s="25" t="s">
        <v>542</v>
      </c>
      <c r="T113" s="16">
        <v>43346</v>
      </c>
      <c r="U113" s="16">
        <v>43434</v>
      </c>
      <c r="V113" s="10"/>
      <c r="W113" s="10" t="s">
        <v>543</v>
      </c>
      <c r="X113" s="18">
        <v>1</v>
      </c>
      <c r="Y113" s="19" t="s">
        <v>45</v>
      </c>
      <c r="Z113" s="13"/>
      <c r="AA113" s="14" t="s">
        <v>455</v>
      </c>
      <c r="AB113" s="14">
        <v>2019</v>
      </c>
      <c r="AC113" s="20"/>
      <c r="AD113" s="21"/>
      <c r="AE113" s="22" t="s">
        <v>46</v>
      </c>
      <c r="AF113" s="14"/>
    </row>
    <row r="114" spans="1:32" ht="171.75" customHeight="1" x14ac:dyDescent="0.25">
      <c r="A114" s="9">
        <v>3628</v>
      </c>
      <c r="B114" s="10">
        <v>89</v>
      </c>
      <c r="C114" s="10">
        <v>2018</v>
      </c>
      <c r="D114" s="10" t="s">
        <v>544</v>
      </c>
      <c r="E114" s="10" t="s">
        <v>34</v>
      </c>
      <c r="F114" s="10"/>
      <c r="G114" s="10"/>
      <c r="H114" s="10" t="s">
        <v>35</v>
      </c>
      <c r="I114" s="11" t="s">
        <v>36</v>
      </c>
      <c r="J114" s="12" t="s">
        <v>37</v>
      </c>
      <c r="K114" s="10" t="s">
        <v>541</v>
      </c>
      <c r="L114" s="10" t="s">
        <v>112</v>
      </c>
      <c r="M114" s="13" t="s">
        <v>533</v>
      </c>
      <c r="N114" s="13" t="s">
        <v>212</v>
      </c>
      <c r="O114" s="14">
        <v>2018</v>
      </c>
      <c r="P114" s="14"/>
      <c r="Q114" s="14"/>
      <c r="R114" s="15" t="s">
        <v>42</v>
      </c>
      <c r="S114" s="25" t="s">
        <v>545</v>
      </c>
      <c r="T114" s="16">
        <v>43346</v>
      </c>
      <c r="U114" s="16">
        <v>43434</v>
      </c>
      <c r="V114" s="10"/>
      <c r="W114" s="10" t="s">
        <v>543</v>
      </c>
      <c r="X114" s="18">
        <v>1</v>
      </c>
      <c r="Y114" s="19" t="s">
        <v>45</v>
      </c>
      <c r="Z114" s="13"/>
      <c r="AA114" s="14" t="s">
        <v>455</v>
      </c>
      <c r="AB114" s="14">
        <v>2019</v>
      </c>
      <c r="AC114" s="20"/>
      <c r="AD114" s="21"/>
      <c r="AE114" s="22" t="s">
        <v>46</v>
      </c>
      <c r="AF114" s="14"/>
    </row>
    <row r="115" spans="1:32" ht="192" customHeight="1" x14ac:dyDescent="0.25">
      <c r="A115" s="9">
        <v>3629</v>
      </c>
      <c r="B115" s="10">
        <v>90</v>
      </c>
      <c r="C115" s="10">
        <v>2018</v>
      </c>
      <c r="D115" s="10" t="s">
        <v>546</v>
      </c>
      <c r="E115" s="10" t="s">
        <v>34</v>
      </c>
      <c r="F115" s="10"/>
      <c r="G115" s="10"/>
      <c r="H115" s="10" t="s">
        <v>35</v>
      </c>
      <c r="I115" s="11" t="s">
        <v>36</v>
      </c>
      <c r="J115" s="12" t="s">
        <v>37</v>
      </c>
      <c r="K115" s="10" t="s">
        <v>541</v>
      </c>
      <c r="L115" s="10" t="s">
        <v>112</v>
      </c>
      <c r="M115" s="13" t="s">
        <v>533</v>
      </c>
      <c r="N115" s="13" t="s">
        <v>212</v>
      </c>
      <c r="O115" s="14">
        <v>2018</v>
      </c>
      <c r="P115" s="14"/>
      <c r="Q115" s="14"/>
      <c r="R115" s="15" t="s">
        <v>42</v>
      </c>
      <c r="S115" s="25" t="s">
        <v>547</v>
      </c>
      <c r="T115" s="16">
        <v>43346</v>
      </c>
      <c r="U115" s="16">
        <v>43434</v>
      </c>
      <c r="V115" s="10"/>
      <c r="W115" s="10" t="s">
        <v>543</v>
      </c>
      <c r="X115" s="18">
        <v>1</v>
      </c>
      <c r="Y115" s="19" t="s">
        <v>45</v>
      </c>
      <c r="Z115" s="13"/>
      <c r="AA115" s="14" t="s">
        <v>455</v>
      </c>
      <c r="AB115" s="14">
        <v>2019</v>
      </c>
      <c r="AC115" s="20"/>
      <c r="AD115" s="21"/>
      <c r="AE115" s="22" t="s">
        <v>46</v>
      </c>
      <c r="AF115" s="14"/>
    </row>
    <row r="116" spans="1:32" ht="230.25" customHeight="1" x14ac:dyDescent="0.25">
      <c r="A116" s="9">
        <v>3630</v>
      </c>
      <c r="B116" s="14">
        <v>91</v>
      </c>
      <c r="C116" s="10">
        <v>2018</v>
      </c>
      <c r="D116" s="10" t="s">
        <v>548</v>
      </c>
      <c r="E116" s="10" t="s">
        <v>34</v>
      </c>
      <c r="F116" s="10"/>
      <c r="G116" s="10"/>
      <c r="H116" s="10" t="s">
        <v>35</v>
      </c>
      <c r="I116" s="11" t="s">
        <v>36</v>
      </c>
      <c r="J116" s="12" t="s">
        <v>37</v>
      </c>
      <c r="K116" s="10" t="s">
        <v>541</v>
      </c>
      <c r="L116" s="10" t="s">
        <v>112</v>
      </c>
      <c r="M116" s="13" t="s">
        <v>533</v>
      </c>
      <c r="N116" s="13" t="s">
        <v>212</v>
      </c>
      <c r="O116" s="14">
        <v>2018</v>
      </c>
      <c r="P116" s="14"/>
      <c r="Q116" s="14"/>
      <c r="R116" s="15" t="s">
        <v>42</v>
      </c>
      <c r="S116" s="25" t="s">
        <v>549</v>
      </c>
      <c r="T116" s="16">
        <v>43346</v>
      </c>
      <c r="U116" s="16">
        <v>43434</v>
      </c>
      <c r="V116" s="10"/>
      <c r="W116" s="10" t="s">
        <v>550</v>
      </c>
      <c r="X116" s="18">
        <v>1</v>
      </c>
      <c r="Y116" s="19" t="s">
        <v>45</v>
      </c>
      <c r="Z116" s="13"/>
      <c r="AA116" s="14" t="s">
        <v>455</v>
      </c>
      <c r="AB116" s="14">
        <v>2019</v>
      </c>
      <c r="AC116" s="20"/>
      <c r="AD116" s="21"/>
      <c r="AE116" s="22" t="s">
        <v>46</v>
      </c>
      <c r="AF116" s="14"/>
    </row>
    <row r="117" spans="1:32" ht="259.5" customHeight="1" x14ac:dyDescent="0.25">
      <c r="A117" s="9">
        <v>3631</v>
      </c>
      <c r="B117" s="10">
        <v>92</v>
      </c>
      <c r="C117" s="10">
        <v>2018</v>
      </c>
      <c r="D117" s="10" t="s">
        <v>551</v>
      </c>
      <c r="E117" s="10" t="s">
        <v>34</v>
      </c>
      <c r="F117" s="10"/>
      <c r="G117" s="10"/>
      <c r="H117" s="10" t="s">
        <v>35</v>
      </c>
      <c r="I117" s="11" t="s">
        <v>36</v>
      </c>
      <c r="J117" s="12" t="s">
        <v>37</v>
      </c>
      <c r="K117" s="10" t="s">
        <v>541</v>
      </c>
      <c r="L117" s="10" t="s">
        <v>112</v>
      </c>
      <c r="M117" s="13" t="s">
        <v>533</v>
      </c>
      <c r="N117" s="13" t="s">
        <v>212</v>
      </c>
      <c r="O117" s="14">
        <v>2018</v>
      </c>
      <c r="P117" s="14"/>
      <c r="Q117" s="14"/>
      <c r="R117" s="15" t="s">
        <v>42</v>
      </c>
      <c r="S117" s="25" t="s">
        <v>552</v>
      </c>
      <c r="T117" s="16">
        <v>43346</v>
      </c>
      <c r="U117" s="16">
        <v>43662</v>
      </c>
      <c r="V117" s="10"/>
      <c r="W117" s="10" t="s">
        <v>553</v>
      </c>
      <c r="X117" s="18">
        <v>1</v>
      </c>
      <c r="Y117" s="19" t="s">
        <v>45</v>
      </c>
      <c r="Z117" s="13"/>
      <c r="AA117" s="14">
        <v>10</v>
      </c>
      <c r="AB117" s="14">
        <v>2019</v>
      </c>
      <c r="AC117" s="20"/>
      <c r="AD117" s="21"/>
      <c r="AE117" s="22" t="s">
        <v>46</v>
      </c>
      <c r="AF117" s="14"/>
    </row>
    <row r="118" spans="1:32" ht="219" customHeight="1" x14ac:dyDescent="0.25">
      <c r="A118" s="9">
        <v>3632</v>
      </c>
      <c r="B118" s="10">
        <v>93</v>
      </c>
      <c r="C118" s="10">
        <v>2018</v>
      </c>
      <c r="D118" s="10" t="s">
        <v>554</v>
      </c>
      <c r="E118" s="10" t="s">
        <v>34</v>
      </c>
      <c r="F118" s="10"/>
      <c r="G118" s="10"/>
      <c r="H118" s="10" t="s">
        <v>35</v>
      </c>
      <c r="I118" s="11" t="s">
        <v>36</v>
      </c>
      <c r="J118" s="12" t="s">
        <v>37</v>
      </c>
      <c r="K118" s="10" t="s">
        <v>541</v>
      </c>
      <c r="L118" s="10" t="s">
        <v>39</v>
      </c>
      <c r="M118" s="13" t="s">
        <v>533</v>
      </c>
      <c r="N118" s="13" t="s">
        <v>212</v>
      </c>
      <c r="O118" s="14">
        <v>2018</v>
      </c>
      <c r="P118" s="14"/>
      <c r="Q118" s="14"/>
      <c r="R118" s="15" t="s">
        <v>42</v>
      </c>
      <c r="S118" s="25" t="s">
        <v>555</v>
      </c>
      <c r="T118" s="16">
        <v>43346</v>
      </c>
      <c r="U118" s="16">
        <v>44195</v>
      </c>
      <c r="V118" s="10"/>
      <c r="W118" s="51" t="s">
        <v>556</v>
      </c>
      <c r="X118" s="18">
        <v>1</v>
      </c>
      <c r="Y118" s="19" t="s">
        <v>45</v>
      </c>
      <c r="Z118" s="13"/>
      <c r="AA118" s="14">
        <v>1</v>
      </c>
      <c r="AB118" s="14">
        <v>2021</v>
      </c>
      <c r="AC118" s="20"/>
      <c r="AD118" s="21"/>
      <c r="AE118" s="22" t="s">
        <v>46</v>
      </c>
      <c r="AF118" s="14"/>
    </row>
    <row r="119" spans="1:32" ht="372.75" customHeight="1" x14ac:dyDescent="0.25">
      <c r="A119" s="9">
        <v>3633</v>
      </c>
      <c r="B119" s="14">
        <v>94</v>
      </c>
      <c r="C119" s="10">
        <v>2018</v>
      </c>
      <c r="D119" s="10" t="s">
        <v>557</v>
      </c>
      <c r="E119" s="10" t="s">
        <v>34</v>
      </c>
      <c r="F119" s="10"/>
      <c r="G119" s="10"/>
      <c r="H119" s="10" t="s">
        <v>35</v>
      </c>
      <c r="I119" s="11" t="s">
        <v>36</v>
      </c>
      <c r="J119" s="12" t="s">
        <v>37</v>
      </c>
      <c r="K119" s="10" t="s">
        <v>541</v>
      </c>
      <c r="L119" s="10" t="s">
        <v>39</v>
      </c>
      <c r="M119" s="13" t="s">
        <v>533</v>
      </c>
      <c r="N119" s="13" t="s">
        <v>212</v>
      </c>
      <c r="O119" s="14">
        <v>2018</v>
      </c>
      <c r="P119" s="14"/>
      <c r="Q119" s="14"/>
      <c r="R119" s="15" t="s">
        <v>42</v>
      </c>
      <c r="S119" s="39" t="s">
        <v>558</v>
      </c>
      <c r="T119" s="16">
        <v>43346</v>
      </c>
      <c r="U119" s="16">
        <v>44286</v>
      </c>
      <c r="V119" s="10"/>
      <c r="W119" s="40" t="s">
        <v>559</v>
      </c>
      <c r="X119" s="18">
        <v>1</v>
      </c>
      <c r="Y119" s="19" t="s">
        <v>45</v>
      </c>
      <c r="Z119" s="13"/>
      <c r="AA119" s="14">
        <v>3</v>
      </c>
      <c r="AB119" s="14">
        <v>2021</v>
      </c>
      <c r="AC119" s="20"/>
      <c r="AD119" s="21"/>
      <c r="AE119" s="22" t="s">
        <v>46</v>
      </c>
      <c r="AF119" s="14"/>
    </row>
    <row r="120" spans="1:32" ht="123.75" customHeight="1" x14ac:dyDescent="0.25">
      <c r="A120" s="9">
        <v>3634</v>
      </c>
      <c r="B120" s="10">
        <v>95</v>
      </c>
      <c r="C120" s="10">
        <v>2018</v>
      </c>
      <c r="D120" s="10" t="s">
        <v>560</v>
      </c>
      <c r="E120" s="10" t="s">
        <v>34</v>
      </c>
      <c r="F120" s="10"/>
      <c r="G120" s="10"/>
      <c r="H120" s="10" t="s">
        <v>35</v>
      </c>
      <c r="I120" s="11" t="s">
        <v>36</v>
      </c>
      <c r="J120" s="12" t="s">
        <v>37</v>
      </c>
      <c r="K120" s="10" t="s">
        <v>541</v>
      </c>
      <c r="L120" s="10" t="s">
        <v>112</v>
      </c>
      <c r="M120" s="13" t="s">
        <v>533</v>
      </c>
      <c r="N120" s="13" t="s">
        <v>212</v>
      </c>
      <c r="O120" s="14">
        <v>2018</v>
      </c>
      <c r="P120" s="14"/>
      <c r="Q120" s="14"/>
      <c r="R120" s="15" t="s">
        <v>42</v>
      </c>
      <c r="S120" s="10" t="s">
        <v>561</v>
      </c>
      <c r="T120" s="16">
        <v>43346</v>
      </c>
      <c r="U120" s="16">
        <v>43662</v>
      </c>
      <c r="V120" s="10"/>
      <c r="W120" s="40" t="s">
        <v>562</v>
      </c>
      <c r="X120" s="18">
        <v>1</v>
      </c>
      <c r="Y120" s="19" t="s">
        <v>45</v>
      </c>
      <c r="Z120" s="13"/>
      <c r="AA120" s="14">
        <v>10</v>
      </c>
      <c r="AB120" s="14">
        <v>2019</v>
      </c>
      <c r="AC120" s="20"/>
      <c r="AD120" s="21"/>
      <c r="AE120" s="22" t="s">
        <v>46</v>
      </c>
      <c r="AF120" s="14"/>
    </row>
    <row r="121" spans="1:32" ht="117.75" customHeight="1" x14ac:dyDescent="0.25">
      <c r="A121" s="9">
        <v>3636</v>
      </c>
      <c r="B121" s="14">
        <v>97</v>
      </c>
      <c r="C121" s="10">
        <v>2018</v>
      </c>
      <c r="D121" s="10" t="s">
        <v>563</v>
      </c>
      <c r="E121" s="10" t="s">
        <v>34</v>
      </c>
      <c r="F121" s="10"/>
      <c r="G121" s="10"/>
      <c r="H121" s="10" t="s">
        <v>85</v>
      </c>
      <c r="I121" s="11" t="s">
        <v>49</v>
      </c>
      <c r="J121" s="12" t="s">
        <v>50</v>
      </c>
      <c r="K121" s="10" t="s">
        <v>180</v>
      </c>
      <c r="L121" s="10" t="s">
        <v>63</v>
      </c>
      <c r="M121" s="13" t="s">
        <v>533</v>
      </c>
      <c r="N121" s="13" t="s">
        <v>212</v>
      </c>
      <c r="O121" s="14">
        <v>2018</v>
      </c>
      <c r="P121" s="14"/>
      <c r="Q121" s="14"/>
      <c r="R121" s="15" t="s">
        <v>42</v>
      </c>
      <c r="S121" s="25" t="s">
        <v>564</v>
      </c>
      <c r="T121" s="16">
        <v>43374</v>
      </c>
      <c r="U121" s="16">
        <v>44408</v>
      </c>
      <c r="V121" s="25"/>
      <c r="W121" s="40" t="s">
        <v>565</v>
      </c>
      <c r="X121" s="18">
        <v>1</v>
      </c>
      <c r="Y121" s="19" t="s">
        <v>45</v>
      </c>
      <c r="Z121" s="13"/>
      <c r="AA121" s="14">
        <v>7</v>
      </c>
      <c r="AB121" s="14">
        <v>2021</v>
      </c>
      <c r="AC121" s="20"/>
      <c r="AD121" s="21"/>
      <c r="AE121" s="22" t="s">
        <v>58</v>
      </c>
      <c r="AF121" s="14"/>
    </row>
    <row r="122" spans="1:32" ht="100.5" customHeight="1" x14ac:dyDescent="0.25">
      <c r="A122" s="9">
        <v>3637</v>
      </c>
      <c r="B122" s="10">
        <v>98</v>
      </c>
      <c r="C122" s="10">
        <v>2018</v>
      </c>
      <c r="D122" s="10" t="s">
        <v>566</v>
      </c>
      <c r="E122" s="10" t="s">
        <v>34</v>
      </c>
      <c r="F122" s="10"/>
      <c r="G122" s="10"/>
      <c r="H122" s="10" t="s">
        <v>85</v>
      </c>
      <c r="I122" s="11" t="s">
        <v>49</v>
      </c>
      <c r="J122" s="12" t="s">
        <v>50</v>
      </c>
      <c r="K122" s="10" t="s">
        <v>180</v>
      </c>
      <c r="L122" s="10" t="s">
        <v>63</v>
      </c>
      <c r="M122" s="13" t="s">
        <v>533</v>
      </c>
      <c r="N122" s="13" t="s">
        <v>212</v>
      </c>
      <c r="O122" s="14">
        <v>2018</v>
      </c>
      <c r="P122" s="14"/>
      <c r="Q122" s="14"/>
      <c r="R122" s="15" t="s">
        <v>42</v>
      </c>
      <c r="S122" s="25" t="s">
        <v>567</v>
      </c>
      <c r="T122" s="16">
        <v>43710</v>
      </c>
      <c r="U122" s="16">
        <v>44408</v>
      </c>
      <c r="V122" s="25"/>
      <c r="W122" s="10" t="s">
        <v>568</v>
      </c>
      <c r="X122" s="18">
        <v>1</v>
      </c>
      <c r="Y122" s="19" t="s">
        <v>45</v>
      </c>
      <c r="Z122" s="13"/>
      <c r="AA122" s="14">
        <v>7</v>
      </c>
      <c r="AB122" s="14">
        <v>2021</v>
      </c>
      <c r="AC122" s="20"/>
      <c r="AD122" s="21"/>
      <c r="AE122" s="22" t="s">
        <v>58</v>
      </c>
      <c r="AF122" s="14"/>
    </row>
    <row r="123" spans="1:32" ht="104.25" customHeight="1" x14ac:dyDescent="0.25">
      <c r="A123" s="9">
        <v>3638</v>
      </c>
      <c r="B123" s="10">
        <v>99</v>
      </c>
      <c r="C123" s="10">
        <v>2018</v>
      </c>
      <c r="D123" s="10" t="s">
        <v>569</v>
      </c>
      <c r="E123" s="10" t="s">
        <v>34</v>
      </c>
      <c r="F123" s="10"/>
      <c r="G123" s="10"/>
      <c r="H123" s="10" t="s">
        <v>85</v>
      </c>
      <c r="I123" s="11" t="s">
        <v>49</v>
      </c>
      <c r="J123" s="12" t="s">
        <v>50</v>
      </c>
      <c r="K123" s="10" t="s">
        <v>180</v>
      </c>
      <c r="L123" s="10" t="s">
        <v>63</v>
      </c>
      <c r="M123" s="13" t="s">
        <v>533</v>
      </c>
      <c r="N123" s="13" t="s">
        <v>212</v>
      </c>
      <c r="O123" s="14">
        <v>2018</v>
      </c>
      <c r="P123" s="14"/>
      <c r="Q123" s="14"/>
      <c r="R123" s="15" t="s">
        <v>42</v>
      </c>
      <c r="S123" s="25" t="s">
        <v>570</v>
      </c>
      <c r="T123" s="16">
        <v>43710</v>
      </c>
      <c r="U123" s="16">
        <v>44408</v>
      </c>
      <c r="V123" s="25"/>
      <c r="W123" s="10" t="s">
        <v>571</v>
      </c>
      <c r="X123" s="18">
        <v>1</v>
      </c>
      <c r="Y123" s="19" t="s">
        <v>45</v>
      </c>
      <c r="Z123" s="13"/>
      <c r="AA123" s="14">
        <v>7</v>
      </c>
      <c r="AB123" s="14">
        <v>2021</v>
      </c>
      <c r="AC123" s="20"/>
      <c r="AD123" s="21"/>
      <c r="AE123" s="22" t="s">
        <v>58</v>
      </c>
      <c r="AF123" s="14"/>
    </row>
    <row r="124" spans="1:32" ht="117" customHeight="1" x14ac:dyDescent="0.25">
      <c r="A124" s="9">
        <v>3640</v>
      </c>
      <c r="B124" s="10">
        <v>101</v>
      </c>
      <c r="C124" s="10">
        <v>2018</v>
      </c>
      <c r="D124" s="10" t="s">
        <v>572</v>
      </c>
      <c r="E124" s="10" t="s">
        <v>34</v>
      </c>
      <c r="F124" s="10"/>
      <c r="G124" s="10"/>
      <c r="H124" s="10" t="s">
        <v>35</v>
      </c>
      <c r="I124" s="11" t="s">
        <v>36</v>
      </c>
      <c r="J124" s="12" t="s">
        <v>37</v>
      </c>
      <c r="K124" s="10" t="s">
        <v>573</v>
      </c>
      <c r="L124" s="37" t="s">
        <v>285</v>
      </c>
      <c r="M124" s="13" t="s">
        <v>574</v>
      </c>
      <c r="N124" s="13" t="s">
        <v>88</v>
      </c>
      <c r="O124" s="14">
        <v>2018</v>
      </c>
      <c r="P124" s="14"/>
      <c r="Q124" s="14"/>
      <c r="R124" s="15" t="s">
        <v>358</v>
      </c>
      <c r="S124" s="25" t="s">
        <v>575</v>
      </c>
      <c r="T124" s="16">
        <v>43384</v>
      </c>
      <c r="U124" s="16">
        <v>43529</v>
      </c>
      <c r="V124" s="25"/>
      <c r="W124" s="40" t="s">
        <v>576</v>
      </c>
      <c r="X124" s="18">
        <v>1</v>
      </c>
      <c r="Y124" s="19" t="s">
        <v>45</v>
      </c>
      <c r="Z124" s="13"/>
      <c r="AA124" s="14" t="s">
        <v>266</v>
      </c>
      <c r="AB124" s="14">
        <v>2019</v>
      </c>
      <c r="AC124" s="20"/>
      <c r="AD124" s="21"/>
      <c r="AE124" s="22" t="s">
        <v>46</v>
      </c>
      <c r="AF124" s="14"/>
    </row>
    <row r="125" spans="1:32" ht="270.75" customHeight="1" x14ac:dyDescent="0.25">
      <c r="A125" s="9">
        <v>3641</v>
      </c>
      <c r="B125" s="10">
        <v>102</v>
      </c>
      <c r="C125" s="10">
        <v>2018</v>
      </c>
      <c r="D125" s="10" t="s">
        <v>577</v>
      </c>
      <c r="E125" s="10" t="s">
        <v>34</v>
      </c>
      <c r="F125" s="10"/>
      <c r="G125" s="10"/>
      <c r="H125" s="10" t="s">
        <v>35</v>
      </c>
      <c r="I125" s="11" t="s">
        <v>36</v>
      </c>
      <c r="J125" s="12" t="s">
        <v>37</v>
      </c>
      <c r="K125" s="10" t="s">
        <v>578</v>
      </c>
      <c r="L125" s="10" t="s">
        <v>112</v>
      </c>
      <c r="M125" s="13" t="s">
        <v>574</v>
      </c>
      <c r="N125" s="13" t="s">
        <v>88</v>
      </c>
      <c r="O125" s="14">
        <v>2018</v>
      </c>
      <c r="P125" s="14"/>
      <c r="Q125" s="14"/>
      <c r="R125" s="15"/>
      <c r="S125" s="25" t="s">
        <v>579</v>
      </c>
      <c r="T125" s="16">
        <v>43374</v>
      </c>
      <c r="U125" s="16">
        <v>43434</v>
      </c>
      <c r="V125" s="25" t="s">
        <v>579</v>
      </c>
      <c r="W125" s="25" t="s">
        <v>580</v>
      </c>
      <c r="X125" s="18">
        <v>1</v>
      </c>
      <c r="Y125" s="19" t="s">
        <v>45</v>
      </c>
      <c r="Z125" s="13"/>
      <c r="AA125" s="14" t="s">
        <v>455</v>
      </c>
      <c r="AB125" s="14">
        <v>2019</v>
      </c>
      <c r="AC125" s="20"/>
      <c r="AD125" s="21"/>
      <c r="AE125" s="22" t="s">
        <v>46</v>
      </c>
      <c r="AF125" s="14"/>
    </row>
    <row r="126" spans="1:32" ht="108.75" customHeight="1" x14ac:dyDescent="0.25">
      <c r="A126" s="9">
        <v>3642</v>
      </c>
      <c r="B126" s="14">
        <v>103</v>
      </c>
      <c r="C126" s="10">
        <v>2018</v>
      </c>
      <c r="D126" s="10" t="s">
        <v>581</v>
      </c>
      <c r="E126" s="10" t="s">
        <v>34</v>
      </c>
      <c r="F126" s="10"/>
      <c r="G126" s="10"/>
      <c r="H126" s="10" t="s">
        <v>35</v>
      </c>
      <c r="I126" s="11" t="s">
        <v>36</v>
      </c>
      <c r="J126" s="12" t="s">
        <v>37</v>
      </c>
      <c r="K126" s="10" t="s">
        <v>578</v>
      </c>
      <c r="L126" s="10" t="s">
        <v>112</v>
      </c>
      <c r="M126" s="13" t="s">
        <v>574</v>
      </c>
      <c r="N126" s="13" t="s">
        <v>88</v>
      </c>
      <c r="O126" s="14">
        <v>2018</v>
      </c>
      <c r="P126" s="14"/>
      <c r="Q126" s="14"/>
      <c r="R126" s="15" t="s">
        <v>42</v>
      </c>
      <c r="S126" s="25" t="s">
        <v>582</v>
      </c>
      <c r="T126" s="16">
        <v>43341</v>
      </c>
      <c r="U126" s="16">
        <v>43662</v>
      </c>
      <c r="V126" s="10"/>
      <c r="W126" s="10" t="s">
        <v>583</v>
      </c>
      <c r="X126" s="18">
        <v>1</v>
      </c>
      <c r="Y126" s="19" t="s">
        <v>45</v>
      </c>
      <c r="Z126" s="13"/>
      <c r="AA126" s="14">
        <v>10</v>
      </c>
      <c r="AB126" s="14">
        <v>2019</v>
      </c>
      <c r="AC126" s="20"/>
      <c r="AD126" s="21"/>
      <c r="AE126" s="22" t="s">
        <v>46</v>
      </c>
      <c r="AF126" s="14"/>
    </row>
    <row r="127" spans="1:32" ht="185.25" customHeight="1" x14ac:dyDescent="0.25">
      <c r="A127" s="9">
        <v>3643</v>
      </c>
      <c r="B127" s="10">
        <v>104</v>
      </c>
      <c r="C127" s="10">
        <v>2018</v>
      </c>
      <c r="D127" s="10" t="s">
        <v>584</v>
      </c>
      <c r="E127" s="10" t="s">
        <v>34</v>
      </c>
      <c r="F127" s="10"/>
      <c r="G127" s="10"/>
      <c r="H127" s="10" t="s">
        <v>35</v>
      </c>
      <c r="I127" s="11" t="s">
        <v>36</v>
      </c>
      <c r="J127" s="12" t="s">
        <v>37</v>
      </c>
      <c r="K127" s="10" t="s">
        <v>578</v>
      </c>
      <c r="L127" s="10" t="s">
        <v>112</v>
      </c>
      <c r="M127" s="13" t="s">
        <v>574</v>
      </c>
      <c r="N127" s="13" t="s">
        <v>88</v>
      </c>
      <c r="O127" s="14">
        <v>2018</v>
      </c>
      <c r="P127" s="14"/>
      <c r="Q127" s="14"/>
      <c r="R127" s="15" t="s">
        <v>42</v>
      </c>
      <c r="S127" s="25" t="s">
        <v>582</v>
      </c>
      <c r="T127" s="16">
        <v>43374</v>
      </c>
      <c r="U127" s="16">
        <v>43662</v>
      </c>
      <c r="V127" s="10"/>
      <c r="W127" s="10" t="s">
        <v>585</v>
      </c>
      <c r="X127" s="18">
        <v>1</v>
      </c>
      <c r="Y127" s="19" t="s">
        <v>45</v>
      </c>
      <c r="Z127" s="13"/>
      <c r="AA127" s="14">
        <v>10</v>
      </c>
      <c r="AB127" s="14">
        <v>2019</v>
      </c>
      <c r="AC127" s="20"/>
      <c r="AD127" s="21"/>
      <c r="AE127" s="22" t="s">
        <v>46</v>
      </c>
      <c r="AF127" s="14"/>
    </row>
    <row r="128" spans="1:32" ht="129.75" customHeight="1" x14ac:dyDescent="0.25">
      <c r="A128" s="9">
        <v>3644</v>
      </c>
      <c r="B128" s="10">
        <v>105</v>
      </c>
      <c r="C128" s="10">
        <v>2018</v>
      </c>
      <c r="D128" s="10" t="s">
        <v>586</v>
      </c>
      <c r="E128" s="10" t="s">
        <v>34</v>
      </c>
      <c r="F128" s="10"/>
      <c r="G128" s="10"/>
      <c r="H128" s="10" t="s">
        <v>35</v>
      </c>
      <c r="I128" s="11" t="s">
        <v>36</v>
      </c>
      <c r="J128" s="12" t="s">
        <v>37</v>
      </c>
      <c r="K128" s="10" t="s">
        <v>578</v>
      </c>
      <c r="L128" s="10" t="s">
        <v>112</v>
      </c>
      <c r="M128" s="13" t="s">
        <v>574</v>
      </c>
      <c r="N128" s="13" t="s">
        <v>88</v>
      </c>
      <c r="O128" s="14">
        <v>2018</v>
      </c>
      <c r="P128" s="14"/>
      <c r="Q128" s="14"/>
      <c r="R128" s="15" t="s">
        <v>42</v>
      </c>
      <c r="S128" s="25" t="s">
        <v>587</v>
      </c>
      <c r="T128" s="16">
        <v>43374</v>
      </c>
      <c r="U128" s="16">
        <v>43800</v>
      </c>
      <c r="V128" s="10"/>
      <c r="W128" s="10" t="s">
        <v>588</v>
      </c>
      <c r="X128" s="18">
        <v>1</v>
      </c>
      <c r="Y128" s="19" t="s">
        <v>45</v>
      </c>
      <c r="Z128" s="13"/>
      <c r="AA128" s="14">
        <v>10</v>
      </c>
      <c r="AB128" s="14">
        <v>2019</v>
      </c>
      <c r="AC128" s="20"/>
      <c r="AD128" s="21"/>
      <c r="AE128" s="22" t="s">
        <v>46</v>
      </c>
      <c r="AF128" s="14"/>
    </row>
    <row r="129" spans="1:32" ht="140.25" customHeight="1" x14ac:dyDescent="0.25">
      <c r="A129" s="9">
        <v>3645</v>
      </c>
      <c r="B129" s="14">
        <v>106</v>
      </c>
      <c r="C129" s="10">
        <v>2018</v>
      </c>
      <c r="D129" s="10" t="s">
        <v>589</v>
      </c>
      <c r="E129" s="10" t="s">
        <v>34</v>
      </c>
      <c r="F129" s="10"/>
      <c r="G129" s="10"/>
      <c r="H129" s="10" t="s">
        <v>35</v>
      </c>
      <c r="I129" s="11" t="s">
        <v>36</v>
      </c>
      <c r="J129" s="12" t="s">
        <v>37</v>
      </c>
      <c r="K129" s="10" t="s">
        <v>578</v>
      </c>
      <c r="L129" s="10" t="s">
        <v>39</v>
      </c>
      <c r="M129" s="13" t="s">
        <v>574</v>
      </c>
      <c r="N129" s="13" t="s">
        <v>88</v>
      </c>
      <c r="O129" s="14">
        <v>2018</v>
      </c>
      <c r="P129" s="14"/>
      <c r="Q129" s="14"/>
      <c r="R129" s="15" t="s">
        <v>42</v>
      </c>
      <c r="S129" s="10" t="s">
        <v>555</v>
      </c>
      <c r="T129" s="16">
        <v>43398</v>
      </c>
      <c r="U129" s="16">
        <v>44286</v>
      </c>
      <c r="V129" s="10"/>
      <c r="W129" s="10" t="s">
        <v>590</v>
      </c>
      <c r="X129" s="18">
        <v>1</v>
      </c>
      <c r="Y129" s="19" t="s">
        <v>45</v>
      </c>
      <c r="Z129" s="13"/>
      <c r="AA129" s="14">
        <v>2</v>
      </c>
      <c r="AB129" s="14">
        <v>2021</v>
      </c>
      <c r="AC129" s="20"/>
      <c r="AD129" s="21"/>
      <c r="AE129" s="22" t="s">
        <v>46</v>
      </c>
      <c r="AF129" s="14"/>
    </row>
    <row r="130" spans="1:32" ht="237" customHeight="1" x14ac:dyDescent="0.25">
      <c r="A130" s="9">
        <v>3646</v>
      </c>
      <c r="B130" s="10">
        <v>107</v>
      </c>
      <c r="C130" s="10">
        <v>2018</v>
      </c>
      <c r="D130" s="10" t="s">
        <v>591</v>
      </c>
      <c r="E130" s="10" t="s">
        <v>333</v>
      </c>
      <c r="F130" s="10"/>
      <c r="G130" s="10"/>
      <c r="H130" s="10" t="s">
        <v>35</v>
      </c>
      <c r="I130" s="11" t="s">
        <v>36</v>
      </c>
      <c r="J130" s="12" t="s">
        <v>37</v>
      </c>
      <c r="K130" s="10" t="s">
        <v>578</v>
      </c>
      <c r="L130" s="10" t="s">
        <v>100</v>
      </c>
      <c r="M130" s="13" t="s">
        <v>574</v>
      </c>
      <c r="N130" s="13" t="s">
        <v>88</v>
      </c>
      <c r="O130" s="14">
        <v>2018</v>
      </c>
      <c r="P130" s="14"/>
      <c r="Q130" s="14"/>
      <c r="R130" s="15" t="s">
        <v>42</v>
      </c>
      <c r="S130" s="10" t="s">
        <v>592</v>
      </c>
      <c r="T130" s="16">
        <v>43398</v>
      </c>
      <c r="U130" s="16">
        <v>45473</v>
      </c>
      <c r="V130" s="10"/>
      <c r="W130" s="10" t="s">
        <v>593</v>
      </c>
      <c r="X130" s="18">
        <v>0</v>
      </c>
      <c r="Y130" s="19" t="s">
        <v>305</v>
      </c>
      <c r="Z130" s="13"/>
      <c r="AA130" s="14">
        <v>6</v>
      </c>
      <c r="AB130" s="14">
        <v>2022</v>
      </c>
      <c r="AC130" s="20"/>
      <c r="AD130" s="21"/>
      <c r="AE130" s="22" t="s">
        <v>46</v>
      </c>
      <c r="AF130" s="34" t="s">
        <v>594</v>
      </c>
    </row>
    <row r="131" spans="1:32" ht="133.5" customHeight="1" x14ac:dyDescent="0.25">
      <c r="A131" s="9">
        <v>3647</v>
      </c>
      <c r="B131" s="10">
        <v>108</v>
      </c>
      <c r="C131" s="10">
        <v>2018</v>
      </c>
      <c r="D131" s="10" t="s">
        <v>595</v>
      </c>
      <c r="E131" s="10" t="s">
        <v>34</v>
      </c>
      <c r="F131" s="10"/>
      <c r="G131" s="10"/>
      <c r="H131" s="10" t="s">
        <v>35</v>
      </c>
      <c r="I131" s="11" t="s">
        <v>36</v>
      </c>
      <c r="J131" s="12" t="s">
        <v>37</v>
      </c>
      <c r="K131" s="10" t="s">
        <v>578</v>
      </c>
      <c r="L131" s="10" t="s">
        <v>39</v>
      </c>
      <c r="M131" s="13" t="s">
        <v>574</v>
      </c>
      <c r="N131" s="13" t="s">
        <v>88</v>
      </c>
      <c r="O131" s="14">
        <v>2018</v>
      </c>
      <c r="P131" s="14"/>
      <c r="Q131" s="14"/>
      <c r="R131" s="15" t="s">
        <v>42</v>
      </c>
      <c r="S131" s="10" t="s">
        <v>596</v>
      </c>
      <c r="T131" s="16">
        <v>43346</v>
      </c>
      <c r="U131" s="16" t="s">
        <v>597</v>
      </c>
      <c r="V131" s="10"/>
      <c r="W131" s="10" t="s">
        <v>598</v>
      </c>
      <c r="X131" s="18">
        <v>1</v>
      </c>
      <c r="Y131" s="19" t="s">
        <v>45</v>
      </c>
      <c r="Z131" s="13"/>
      <c r="AA131" s="14">
        <v>8</v>
      </c>
      <c r="AB131" s="14">
        <v>2021</v>
      </c>
      <c r="AC131" s="20"/>
      <c r="AD131" s="21"/>
      <c r="AE131" s="22" t="s">
        <v>46</v>
      </c>
      <c r="AF131" s="14"/>
    </row>
    <row r="132" spans="1:32" ht="75" customHeight="1" x14ac:dyDescent="0.25">
      <c r="A132" s="9">
        <v>3648</v>
      </c>
      <c r="B132" s="14">
        <v>109</v>
      </c>
      <c r="C132" s="10">
        <v>2018</v>
      </c>
      <c r="D132" s="10" t="s">
        <v>599</v>
      </c>
      <c r="E132" s="10" t="s">
        <v>34</v>
      </c>
      <c r="F132" s="10"/>
      <c r="G132" s="10"/>
      <c r="H132" s="10" t="s">
        <v>48</v>
      </c>
      <c r="I132" s="11" t="s">
        <v>49</v>
      </c>
      <c r="J132" s="12" t="s">
        <v>50</v>
      </c>
      <c r="K132" s="10" t="s">
        <v>86</v>
      </c>
      <c r="L132" s="10" t="s">
        <v>63</v>
      </c>
      <c r="M132" s="13" t="s">
        <v>574</v>
      </c>
      <c r="N132" s="13" t="s">
        <v>88</v>
      </c>
      <c r="O132" s="14">
        <v>2018</v>
      </c>
      <c r="P132" s="14"/>
      <c r="Q132" s="14"/>
      <c r="R132" s="15" t="s">
        <v>42</v>
      </c>
      <c r="S132" s="25" t="s">
        <v>600</v>
      </c>
      <c r="T132" s="16">
        <v>43420</v>
      </c>
      <c r="U132" s="16">
        <v>43465</v>
      </c>
      <c r="V132" s="10" t="s">
        <v>601</v>
      </c>
      <c r="W132" s="10" t="s">
        <v>602</v>
      </c>
      <c r="X132" s="18">
        <v>1</v>
      </c>
      <c r="Y132" s="19" t="s">
        <v>45</v>
      </c>
      <c r="Z132" s="13"/>
      <c r="AA132" s="14">
        <v>11</v>
      </c>
      <c r="AB132" s="14">
        <v>2019</v>
      </c>
      <c r="AC132" s="20"/>
      <c r="AD132" s="21"/>
      <c r="AE132" s="22" t="s">
        <v>58</v>
      </c>
      <c r="AF132" s="14"/>
    </row>
    <row r="133" spans="1:32" ht="84" customHeight="1" x14ac:dyDescent="0.25">
      <c r="A133" s="9">
        <v>3649</v>
      </c>
      <c r="B133" s="10">
        <v>110</v>
      </c>
      <c r="C133" s="10">
        <v>2018</v>
      </c>
      <c r="D133" s="15" t="s">
        <v>603</v>
      </c>
      <c r="E133" s="10" t="s">
        <v>34</v>
      </c>
      <c r="F133" s="10"/>
      <c r="G133" s="10"/>
      <c r="H133" s="10" t="s">
        <v>35</v>
      </c>
      <c r="I133" s="11" t="s">
        <v>36</v>
      </c>
      <c r="J133" s="12" t="s">
        <v>98</v>
      </c>
      <c r="K133" s="10" t="s">
        <v>604</v>
      </c>
      <c r="L133" s="37" t="s">
        <v>100</v>
      </c>
      <c r="M133" s="13" t="s">
        <v>605</v>
      </c>
      <c r="N133" s="13" t="s">
        <v>367</v>
      </c>
      <c r="O133" s="14">
        <v>2018</v>
      </c>
      <c r="P133" s="14"/>
      <c r="Q133" s="14"/>
      <c r="R133" s="15" t="s">
        <v>42</v>
      </c>
      <c r="S133" s="39" t="s">
        <v>606</v>
      </c>
      <c r="T133" s="16">
        <v>43437</v>
      </c>
      <c r="U133" s="16">
        <v>43889</v>
      </c>
      <c r="V133" s="14"/>
      <c r="W133" s="10" t="s">
        <v>607</v>
      </c>
      <c r="X133" s="18">
        <v>1</v>
      </c>
      <c r="Y133" s="19" t="s">
        <v>45</v>
      </c>
      <c r="Z133" s="14"/>
      <c r="AA133" s="14">
        <v>4</v>
      </c>
      <c r="AB133" s="14">
        <v>2020</v>
      </c>
      <c r="AC133" s="20"/>
      <c r="AD133" s="21"/>
      <c r="AE133" s="22" t="s">
        <v>46</v>
      </c>
      <c r="AF133" s="14"/>
    </row>
    <row r="134" spans="1:32" ht="190.5" customHeight="1" x14ac:dyDescent="0.25">
      <c r="A134" s="9">
        <v>3651</v>
      </c>
      <c r="B134" s="14">
        <v>112</v>
      </c>
      <c r="C134" s="10">
        <v>2018</v>
      </c>
      <c r="D134" s="15" t="s">
        <v>608</v>
      </c>
      <c r="E134" s="10" t="s">
        <v>34</v>
      </c>
      <c r="F134" s="10"/>
      <c r="G134" s="10"/>
      <c r="H134" s="10" t="s">
        <v>35</v>
      </c>
      <c r="I134" s="11" t="s">
        <v>36</v>
      </c>
      <c r="J134" s="12" t="s">
        <v>98</v>
      </c>
      <c r="K134" s="10" t="s">
        <v>604</v>
      </c>
      <c r="L134" s="37" t="s">
        <v>285</v>
      </c>
      <c r="M134" s="13" t="s">
        <v>605</v>
      </c>
      <c r="N134" s="13" t="s">
        <v>367</v>
      </c>
      <c r="O134" s="14">
        <v>2018</v>
      </c>
      <c r="P134" s="14"/>
      <c r="Q134" s="14"/>
      <c r="R134" s="15" t="s">
        <v>42</v>
      </c>
      <c r="S134" s="25" t="s">
        <v>609</v>
      </c>
      <c r="T134" s="16">
        <v>43406</v>
      </c>
      <c r="U134" s="16">
        <v>43539</v>
      </c>
      <c r="V134" s="14"/>
      <c r="W134" s="10" t="s">
        <v>610</v>
      </c>
      <c r="X134" s="18">
        <v>1</v>
      </c>
      <c r="Y134" s="19" t="s">
        <v>45</v>
      </c>
      <c r="Z134" s="14"/>
      <c r="AA134" s="14" t="s">
        <v>266</v>
      </c>
      <c r="AB134" s="14">
        <v>2019</v>
      </c>
      <c r="AC134" s="20"/>
      <c r="AD134" s="21"/>
      <c r="AE134" s="22" t="s">
        <v>46</v>
      </c>
      <c r="AF134" s="14"/>
    </row>
    <row r="135" spans="1:32" ht="409.5" customHeight="1" x14ac:dyDescent="0.25">
      <c r="A135" s="9">
        <v>3652</v>
      </c>
      <c r="B135" s="10">
        <v>113</v>
      </c>
      <c r="C135" s="10">
        <v>2018</v>
      </c>
      <c r="D135" s="15" t="s">
        <v>611</v>
      </c>
      <c r="E135" s="10" t="s">
        <v>34</v>
      </c>
      <c r="F135" s="10"/>
      <c r="G135" s="10"/>
      <c r="H135" s="10" t="s">
        <v>35</v>
      </c>
      <c r="I135" s="11" t="s">
        <v>36</v>
      </c>
      <c r="J135" s="12" t="s">
        <v>98</v>
      </c>
      <c r="K135" s="10" t="s">
        <v>604</v>
      </c>
      <c r="L135" s="37" t="s">
        <v>100</v>
      </c>
      <c r="M135" s="13" t="s">
        <v>605</v>
      </c>
      <c r="N135" s="13" t="s">
        <v>367</v>
      </c>
      <c r="O135" s="14">
        <v>2018</v>
      </c>
      <c r="P135" s="14"/>
      <c r="Q135" s="14"/>
      <c r="R135" s="15" t="s">
        <v>42</v>
      </c>
      <c r="S135" s="25" t="s">
        <v>612</v>
      </c>
      <c r="T135" s="16">
        <v>43404</v>
      </c>
      <c r="U135" s="16">
        <v>43889</v>
      </c>
      <c r="V135" s="14"/>
      <c r="W135" s="10" t="s">
        <v>613</v>
      </c>
      <c r="X135" s="18">
        <v>1</v>
      </c>
      <c r="Y135" s="19" t="s">
        <v>45</v>
      </c>
      <c r="Z135" s="14"/>
      <c r="AA135" s="14">
        <v>5</v>
      </c>
      <c r="AB135" s="14">
        <v>2020</v>
      </c>
      <c r="AC135" s="20"/>
      <c r="AD135" s="21"/>
      <c r="AE135" s="22" t="s">
        <v>46</v>
      </c>
      <c r="AF135" s="14"/>
    </row>
    <row r="136" spans="1:32" ht="384.75" customHeight="1" x14ac:dyDescent="0.25">
      <c r="A136" s="9">
        <v>3653</v>
      </c>
      <c r="B136" s="10">
        <v>114</v>
      </c>
      <c r="C136" s="10">
        <v>2018</v>
      </c>
      <c r="D136" s="10" t="s">
        <v>614</v>
      </c>
      <c r="E136" s="10" t="s">
        <v>34</v>
      </c>
      <c r="F136" s="10"/>
      <c r="G136" s="10"/>
      <c r="H136" s="10" t="s">
        <v>301</v>
      </c>
      <c r="I136" s="11" t="s">
        <v>36</v>
      </c>
      <c r="J136" s="12" t="s">
        <v>37</v>
      </c>
      <c r="K136" s="10" t="s">
        <v>615</v>
      </c>
      <c r="L136" s="10" t="s">
        <v>181</v>
      </c>
      <c r="M136" s="13" t="s">
        <v>605</v>
      </c>
      <c r="N136" s="13" t="s">
        <v>367</v>
      </c>
      <c r="O136" s="14">
        <v>2018</v>
      </c>
      <c r="P136" s="14"/>
      <c r="Q136" s="14"/>
      <c r="R136" s="15" t="s">
        <v>358</v>
      </c>
      <c r="S136" s="25" t="s">
        <v>616</v>
      </c>
      <c r="T136" s="16">
        <v>43665</v>
      </c>
      <c r="U136" s="16">
        <v>43830</v>
      </c>
      <c r="V136" s="14"/>
      <c r="W136" s="10" t="s">
        <v>617</v>
      </c>
      <c r="X136" s="18">
        <v>1</v>
      </c>
      <c r="Y136" s="19" t="s">
        <v>45</v>
      </c>
      <c r="Z136" s="14"/>
      <c r="AA136" s="14">
        <v>8</v>
      </c>
      <c r="AB136" s="14">
        <v>2019</v>
      </c>
      <c r="AC136" s="20"/>
      <c r="AD136" s="21"/>
      <c r="AE136" s="22" t="s">
        <v>58</v>
      </c>
      <c r="AF136" s="14"/>
    </row>
    <row r="137" spans="1:32" ht="246" customHeight="1" x14ac:dyDescent="0.25">
      <c r="A137" s="9">
        <v>3654</v>
      </c>
      <c r="B137" s="14">
        <v>115</v>
      </c>
      <c r="C137" s="10">
        <v>2018</v>
      </c>
      <c r="D137" s="10" t="s">
        <v>618</v>
      </c>
      <c r="E137" s="10" t="s">
        <v>34</v>
      </c>
      <c r="F137" s="10"/>
      <c r="G137" s="10"/>
      <c r="H137" s="10" t="s">
        <v>186</v>
      </c>
      <c r="I137" s="11" t="s">
        <v>187</v>
      </c>
      <c r="J137" s="12" t="s">
        <v>188</v>
      </c>
      <c r="K137" s="10" t="s">
        <v>262</v>
      </c>
      <c r="L137" s="10" t="s">
        <v>123</v>
      </c>
      <c r="M137" s="13" t="s">
        <v>605</v>
      </c>
      <c r="N137" s="13" t="s">
        <v>367</v>
      </c>
      <c r="O137" s="14">
        <v>2018</v>
      </c>
      <c r="P137" s="14"/>
      <c r="Q137" s="14"/>
      <c r="R137" s="15" t="s">
        <v>358</v>
      </c>
      <c r="S137" s="25" t="s">
        <v>619</v>
      </c>
      <c r="T137" s="16">
        <v>43405</v>
      </c>
      <c r="U137" s="16">
        <v>43708</v>
      </c>
      <c r="V137" s="14" t="s">
        <v>620</v>
      </c>
      <c r="W137" s="10" t="s">
        <v>621</v>
      </c>
      <c r="X137" s="18">
        <v>1</v>
      </c>
      <c r="Y137" s="19" t="s">
        <v>45</v>
      </c>
      <c r="Z137" s="14"/>
      <c r="AA137" s="14">
        <v>10</v>
      </c>
      <c r="AB137" s="14">
        <v>2019</v>
      </c>
      <c r="AC137" s="20"/>
      <c r="AD137" s="21"/>
      <c r="AE137" s="22" t="s">
        <v>58</v>
      </c>
      <c r="AF137" s="14"/>
    </row>
    <row r="138" spans="1:32" ht="99.75" customHeight="1" x14ac:dyDescent="0.25">
      <c r="A138" s="9">
        <v>3655</v>
      </c>
      <c r="B138" s="10">
        <v>116</v>
      </c>
      <c r="C138" s="10">
        <v>2018</v>
      </c>
      <c r="D138" s="10" t="s">
        <v>622</v>
      </c>
      <c r="E138" s="10" t="s">
        <v>34</v>
      </c>
      <c r="F138" s="10"/>
      <c r="G138" s="10"/>
      <c r="H138" s="10" t="s">
        <v>186</v>
      </c>
      <c r="I138" s="11" t="s">
        <v>187</v>
      </c>
      <c r="J138" s="12" t="s">
        <v>188</v>
      </c>
      <c r="K138" s="10" t="s">
        <v>262</v>
      </c>
      <c r="L138" s="10" t="s">
        <v>123</v>
      </c>
      <c r="M138" s="13" t="s">
        <v>605</v>
      </c>
      <c r="N138" s="13" t="s">
        <v>367</v>
      </c>
      <c r="O138" s="14">
        <v>2018</v>
      </c>
      <c r="P138" s="14"/>
      <c r="Q138" s="14"/>
      <c r="R138" s="15" t="s">
        <v>358</v>
      </c>
      <c r="S138" s="25" t="s">
        <v>623</v>
      </c>
      <c r="T138" s="16">
        <v>43405</v>
      </c>
      <c r="U138" s="16">
        <v>43555</v>
      </c>
      <c r="V138" s="14" t="s">
        <v>624</v>
      </c>
      <c r="W138" s="10" t="s">
        <v>625</v>
      </c>
      <c r="X138" s="18">
        <v>1</v>
      </c>
      <c r="Y138" s="19" t="s">
        <v>45</v>
      </c>
      <c r="Z138" s="14"/>
      <c r="AA138" s="14">
        <v>6</v>
      </c>
      <c r="AB138" s="14">
        <v>2019</v>
      </c>
      <c r="AC138" s="20"/>
      <c r="AD138" s="21"/>
      <c r="AE138" s="22" t="s">
        <v>58</v>
      </c>
      <c r="AF138" s="14"/>
    </row>
    <row r="139" spans="1:32" ht="74.25" customHeight="1" x14ac:dyDescent="0.25">
      <c r="A139" s="9">
        <v>3656</v>
      </c>
      <c r="B139" s="10">
        <v>117</v>
      </c>
      <c r="C139" s="10">
        <v>2018</v>
      </c>
      <c r="D139" s="10" t="s">
        <v>626</v>
      </c>
      <c r="E139" s="10" t="s">
        <v>34</v>
      </c>
      <c r="F139" s="10"/>
      <c r="G139" s="10"/>
      <c r="H139" s="10" t="s">
        <v>186</v>
      </c>
      <c r="I139" s="11" t="s">
        <v>187</v>
      </c>
      <c r="J139" s="12" t="s">
        <v>188</v>
      </c>
      <c r="K139" s="10" t="s">
        <v>262</v>
      </c>
      <c r="L139" s="10" t="s">
        <v>123</v>
      </c>
      <c r="M139" s="13" t="s">
        <v>605</v>
      </c>
      <c r="N139" s="13" t="s">
        <v>367</v>
      </c>
      <c r="O139" s="14">
        <v>2018</v>
      </c>
      <c r="P139" s="14"/>
      <c r="Q139" s="14"/>
      <c r="R139" s="15" t="s">
        <v>358</v>
      </c>
      <c r="S139" s="33" t="s">
        <v>627</v>
      </c>
      <c r="T139" s="16">
        <v>43405</v>
      </c>
      <c r="U139" s="16">
        <v>43555</v>
      </c>
      <c r="V139" s="14" t="s">
        <v>628</v>
      </c>
      <c r="W139" s="10" t="s">
        <v>629</v>
      </c>
      <c r="X139" s="18">
        <v>1</v>
      </c>
      <c r="Y139" s="19" t="s">
        <v>45</v>
      </c>
      <c r="Z139" s="14"/>
      <c r="AA139" s="14">
        <v>6</v>
      </c>
      <c r="AB139" s="14">
        <v>2019</v>
      </c>
      <c r="AC139" s="20"/>
      <c r="AD139" s="21"/>
      <c r="AE139" s="22" t="s">
        <v>58</v>
      </c>
      <c r="AF139" s="14"/>
    </row>
    <row r="140" spans="1:32" ht="102" customHeight="1" x14ac:dyDescent="0.25">
      <c r="A140" s="9">
        <v>3657</v>
      </c>
      <c r="B140" s="14">
        <v>118</v>
      </c>
      <c r="C140" s="10">
        <v>2018</v>
      </c>
      <c r="D140" s="10" t="s">
        <v>630</v>
      </c>
      <c r="E140" s="10" t="s">
        <v>34</v>
      </c>
      <c r="F140" s="10"/>
      <c r="G140" s="10"/>
      <c r="H140" s="10" t="s">
        <v>301</v>
      </c>
      <c r="I140" s="11" t="s">
        <v>308</v>
      </c>
      <c r="J140" s="12" t="s">
        <v>133</v>
      </c>
      <c r="K140" s="10" t="s">
        <v>309</v>
      </c>
      <c r="L140" s="10" t="s">
        <v>79</v>
      </c>
      <c r="M140" s="13" t="s">
        <v>605</v>
      </c>
      <c r="N140" s="13" t="s">
        <v>367</v>
      </c>
      <c r="O140" s="14">
        <v>2018</v>
      </c>
      <c r="P140" s="14"/>
      <c r="Q140" s="14"/>
      <c r="R140" s="15" t="s">
        <v>42</v>
      </c>
      <c r="S140" s="25" t="s">
        <v>631</v>
      </c>
      <c r="T140" s="16">
        <v>43466</v>
      </c>
      <c r="U140" s="16">
        <v>43830</v>
      </c>
      <c r="V140" s="14"/>
      <c r="W140" s="10" t="s">
        <v>632</v>
      </c>
      <c r="X140" s="18">
        <v>1</v>
      </c>
      <c r="Y140" s="19" t="s">
        <v>45</v>
      </c>
      <c r="Z140" s="14"/>
      <c r="AA140" s="14">
        <v>2</v>
      </c>
      <c r="AB140" s="14">
        <v>2020</v>
      </c>
      <c r="AC140" s="20"/>
      <c r="AD140" s="21"/>
      <c r="AE140" s="22" t="s">
        <v>58</v>
      </c>
      <c r="AF140" s="14"/>
    </row>
    <row r="141" spans="1:32" ht="84" customHeight="1" x14ac:dyDescent="0.25">
      <c r="A141" s="9">
        <v>3658</v>
      </c>
      <c r="B141" s="10">
        <v>119</v>
      </c>
      <c r="C141" s="10">
        <v>2018</v>
      </c>
      <c r="D141" s="10" t="s">
        <v>633</v>
      </c>
      <c r="E141" s="10" t="s">
        <v>34</v>
      </c>
      <c r="F141" s="10"/>
      <c r="G141" s="10"/>
      <c r="H141" s="10" t="s">
        <v>85</v>
      </c>
      <c r="I141" s="11" t="s">
        <v>49</v>
      </c>
      <c r="J141" s="12" t="s">
        <v>50</v>
      </c>
      <c r="K141" s="10" t="s">
        <v>86</v>
      </c>
      <c r="L141" s="10" t="s">
        <v>52</v>
      </c>
      <c r="M141" s="13" t="s">
        <v>605</v>
      </c>
      <c r="N141" s="13" t="s">
        <v>367</v>
      </c>
      <c r="O141" s="14">
        <v>2018</v>
      </c>
      <c r="P141" s="14"/>
      <c r="Q141" s="14"/>
      <c r="R141" s="15"/>
      <c r="S141" s="14" t="s">
        <v>634</v>
      </c>
      <c r="T141" s="16"/>
      <c r="U141" s="16">
        <v>43528</v>
      </c>
      <c r="V141" s="14" t="s">
        <v>635</v>
      </c>
      <c r="W141" s="10" t="s">
        <v>91</v>
      </c>
      <c r="X141" s="18">
        <v>1</v>
      </c>
      <c r="Y141" s="19" t="s">
        <v>45</v>
      </c>
      <c r="Z141" s="14"/>
      <c r="AA141" s="14" t="s">
        <v>57</v>
      </c>
      <c r="AB141" s="14">
        <v>2019</v>
      </c>
      <c r="AC141" s="20"/>
      <c r="AD141" s="21"/>
      <c r="AE141" s="22" t="s">
        <v>58</v>
      </c>
      <c r="AF141" s="14"/>
    </row>
    <row r="142" spans="1:32" ht="180.75" customHeight="1" x14ac:dyDescent="0.25">
      <c r="A142" s="9">
        <v>3659</v>
      </c>
      <c r="B142" s="10">
        <v>120</v>
      </c>
      <c r="C142" s="10">
        <v>2018</v>
      </c>
      <c r="D142" s="10" t="s">
        <v>636</v>
      </c>
      <c r="E142" s="10" t="s">
        <v>34</v>
      </c>
      <c r="F142" s="10"/>
      <c r="G142" s="10"/>
      <c r="H142" s="10" t="s">
        <v>85</v>
      </c>
      <c r="I142" s="11" t="s">
        <v>49</v>
      </c>
      <c r="J142" s="12" t="s">
        <v>50</v>
      </c>
      <c r="K142" s="10" t="s">
        <v>180</v>
      </c>
      <c r="L142" s="10" t="s">
        <v>63</v>
      </c>
      <c r="M142" s="13" t="s">
        <v>533</v>
      </c>
      <c r="N142" s="13" t="s">
        <v>212</v>
      </c>
      <c r="O142" s="14">
        <v>2018</v>
      </c>
      <c r="P142" s="14"/>
      <c r="Q142" s="14"/>
      <c r="R142" s="15" t="s">
        <v>42</v>
      </c>
      <c r="S142" s="25" t="s">
        <v>637</v>
      </c>
      <c r="T142" s="16">
        <v>43374</v>
      </c>
      <c r="U142" s="16">
        <v>44408</v>
      </c>
      <c r="V142" s="14"/>
      <c r="W142" s="10" t="s">
        <v>638</v>
      </c>
      <c r="X142" s="18">
        <v>1</v>
      </c>
      <c r="Y142" s="19" t="s">
        <v>45</v>
      </c>
      <c r="Z142" s="14"/>
      <c r="AA142" s="14">
        <v>7</v>
      </c>
      <c r="AB142" s="14">
        <v>2021</v>
      </c>
      <c r="AC142" s="20"/>
      <c r="AD142" s="21"/>
      <c r="AE142" s="22" t="s">
        <v>58</v>
      </c>
      <c r="AF142" s="14"/>
    </row>
    <row r="143" spans="1:32" ht="200.25" customHeight="1" x14ac:dyDescent="0.25">
      <c r="A143" s="9">
        <v>3660</v>
      </c>
      <c r="B143" s="14">
        <v>121</v>
      </c>
      <c r="C143" s="10">
        <v>2018</v>
      </c>
      <c r="D143" s="10" t="s">
        <v>639</v>
      </c>
      <c r="E143" s="10" t="s">
        <v>34</v>
      </c>
      <c r="F143" s="10"/>
      <c r="G143" s="10"/>
      <c r="H143" s="10" t="s">
        <v>85</v>
      </c>
      <c r="I143" s="11" t="s">
        <v>49</v>
      </c>
      <c r="J143" s="12" t="s">
        <v>50</v>
      </c>
      <c r="K143" s="10" t="s">
        <v>180</v>
      </c>
      <c r="L143" s="10" t="s">
        <v>63</v>
      </c>
      <c r="M143" s="13" t="s">
        <v>533</v>
      </c>
      <c r="N143" s="13" t="s">
        <v>212</v>
      </c>
      <c r="O143" s="14">
        <v>2018</v>
      </c>
      <c r="P143" s="14"/>
      <c r="Q143" s="14"/>
      <c r="R143" s="15" t="s">
        <v>42</v>
      </c>
      <c r="S143" s="25" t="s">
        <v>640</v>
      </c>
      <c r="T143" s="16">
        <v>43374</v>
      </c>
      <c r="U143" s="16">
        <v>43465</v>
      </c>
      <c r="V143" s="14"/>
      <c r="W143" s="10" t="s">
        <v>641</v>
      </c>
      <c r="X143" s="18">
        <v>1</v>
      </c>
      <c r="Y143" s="19" t="s">
        <v>45</v>
      </c>
      <c r="Z143" s="14"/>
      <c r="AA143" s="14">
        <v>8</v>
      </c>
      <c r="AB143" s="14">
        <v>2019</v>
      </c>
      <c r="AC143" s="20"/>
      <c r="AD143" s="21"/>
      <c r="AE143" s="22" t="s">
        <v>58</v>
      </c>
      <c r="AF143" s="14"/>
    </row>
    <row r="144" spans="1:32" ht="121.5" customHeight="1" x14ac:dyDescent="0.25">
      <c r="A144" s="9">
        <v>3661</v>
      </c>
      <c r="B144" s="10">
        <v>122</v>
      </c>
      <c r="C144" s="10">
        <v>2018</v>
      </c>
      <c r="D144" s="15" t="s">
        <v>642</v>
      </c>
      <c r="E144" s="10" t="s">
        <v>34</v>
      </c>
      <c r="F144" s="10"/>
      <c r="G144" s="10"/>
      <c r="H144" s="10" t="s">
        <v>35</v>
      </c>
      <c r="I144" s="11" t="s">
        <v>36</v>
      </c>
      <c r="J144" s="12" t="s">
        <v>37</v>
      </c>
      <c r="K144" s="10" t="s">
        <v>643</v>
      </c>
      <c r="L144" s="10" t="s">
        <v>112</v>
      </c>
      <c r="M144" s="13" t="s">
        <v>644</v>
      </c>
      <c r="N144" s="13" t="s">
        <v>144</v>
      </c>
      <c r="O144" s="14">
        <v>2018</v>
      </c>
      <c r="P144" s="14"/>
      <c r="Q144" s="14"/>
      <c r="R144" s="15"/>
      <c r="S144" s="52" t="s">
        <v>645</v>
      </c>
      <c r="T144" s="16">
        <v>43434</v>
      </c>
      <c r="U144" s="16">
        <v>43511</v>
      </c>
      <c r="V144" s="14"/>
      <c r="W144" s="10" t="s">
        <v>646</v>
      </c>
      <c r="X144" s="18">
        <v>1</v>
      </c>
      <c r="Y144" s="19" t="s">
        <v>45</v>
      </c>
      <c r="Z144" s="14"/>
      <c r="AA144" s="14">
        <v>2</v>
      </c>
      <c r="AB144" s="14">
        <v>2019</v>
      </c>
      <c r="AC144" s="20"/>
      <c r="AD144" s="21"/>
      <c r="AE144" s="22" t="s">
        <v>46</v>
      </c>
      <c r="AF144" s="14"/>
    </row>
    <row r="145" spans="1:32" ht="84" customHeight="1" x14ac:dyDescent="0.25">
      <c r="A145" s="9">
        <v>3662</v>
      </c>
      <c r="B145" s="10">
        <v>123</v>
      </c>
      <c r="C145" s="10">
        <v>2018</v>
      </c>
      <c r="D145" s="15" t="s">
        <v>647</v>
      </c>
      <c r="E145" s="10" t="s">
        <v>34</v>
      </c>
      <c r="F145" s="10"/>
      <c r="G145" s="10"/>
      <c r="H145" s="10" t="s">
        <v>35</v>
      </c>
      <c r="I145" s="11" t="s">
        <v>36</v>
      </c>
      <c r="J145" s="12" t="s">
        <v>37</v>
      </c>
      <c r="K145" s="10" t="s">
        <v>643</v>
      </c>
      <c r="L145" s="10" t="s">
        <v>112</v>
      </c>
      <c r="M145" s="13" t="s">
        <v>644</v>
      </c>
      <c r="N145" s="13" t="s">
        <v>144</v>
      </c>
      <c r="O145" s="14">
        <v>2018</v>
      </c>
      <c r="P145" s="14"/>
      <c r="Q145" s="14"/>
      <c r="R145" s="15"/>
      <c r="S145" s="52" t="s">
        <v>648</v>
      </c>
      <c r="T145" s="16">
        <v>43434</v>
      </c>
      <c r="U145" s="16">
        <v>43830</v>
      </c>
      <c r="V145" s="14"/>
      <c r="W145" s="10" t="s">
        <v>649</v>
      </c>
      <c r="X145" s="18">
        <v>1</v>
      </c>
      <c r="Y145" s="19" t="s">
        <v>45</v>
      </c>
      <c r="Z145" s="14"/>
      <c r="AA145" s="14">
        <v>4</v>
      </c>
      <c r="AB145" s="14">
        <v>2020</v>
      </c>
      <c r="AC145" s="20"/>
      <c r="AD145" s="21"/>
      <c r="AE145" s="22" t="s">
        <v>46</v>
      </c>
      <c r="AF145" s="14"/>
    </row>
    <row r="146" spans="1:32" ht="114" customHeight="1" x14ac:dyDescent="0.25">
      <c r="A146" s="9">
        <v>3663</v>
      </c>
      <c r="B146" s="14">
        <v>124</v>
      </c>
      <c r="C146" s="10">
        <v>2018</v>
      </c>
      <c r="D146" s="15" t="s">
        <v>650</v>
      </c>
      <c r="E146" s="10" t="s">
        <v>34</v>
      </c>
      <c r="F146" s="10"/>
      <c r="G146" s="10"/>
      <c r="H146" s="10" t="s">
        <v>35</v>
      </c>
      <c r="I146" s="11" t="s">
        <v>36</v>
      </c>
      <c r="J146" s="12" t="s">
        <v>37</v>
      </c>
      <c r="K146" s="10" t="s">
        <v>643</v>
      </c>
      <c r="L146" s="10" t="s">
        <v>112</v>
      </c>
      <c r="M146" s="13" t="s">
        <v>644</v>
      </c>
      <c r="N146" s="13" t="s">
        <v>144</v>
      </c>
      <c r="O146" s="14">
        <v>2018</v>
      </c>
      <c r="P146" s="14"/>
      <c r="Q146" s="14"/>
      <c r="R146" s="15"/>
      <c r="S146" s="52" t="s">
        <v>651</v>
      </c>
      <c r="T146" s="16">
        <v>43434</v>
      </c>
      <c r="U146" s="16">
        <v>43830</v>
      </c>
      <c r="V146" s="14"/>
      <c r="W146" s="10" t="s">
        <v>652</v>
      </c>
      <c r="X146" s="18">
        <v>1</v>
      </c>
      <c r="Y146" s="19" t="s">
        <v>45</v>
      </c>
      <c r="Z146" s="14"/>
      <c r="AA146" s="14">
        <v>4</v>
      </c>
      <c r="AB146" s="14">
        <v>2020</v>
      </c>
      <c r="AC146" s="20"/>
      <c r="AD146" s="21"/>
      <c r="AE146" s="22" t="s">
        <v>46</v>
      </c>
      <c r="AF146" s="14"/>
    </row>
    <row r="147" spans="1:32" ht="84" customHeight="1" x14ac:dyDescent="0.25">
      <c r="A147" s="9">
        <v>3664</v>
      </c>
      <c r="B147" s="10">
        <v>125</v>
      </c>
      <c r="C147" s="10">
        <v>2018</v>
      </c>
      <c r="D147" s="15" t="s">
        <v>653</v>
      </c>
      <c r="E147" s="10" t="s">
        <v>34</v>
      </c>
      <c r="F147" s="10"/>
      <c r="G147" s="10"/>
      <c r="H147" s="10" t="s">
        <v>35</v>
      </c>
      <c r="I147" s="11" t="s">
        <v>36</v>
      </c>
      <c r="J147" s="12" t="s">
        <v>37</v>
      </c>
      <c r="K147" s="10" t="s">
        <v>643</v>
      </c>
      <c r="L147" s="10" t="s">
        <v>112</v>
      </c>
      <c r="M147" s="13" t="s">
        <v>644</v>
      </c>
      <c r="N147" s="13" t="s">
        <v>144</v>
      </c>
      <c r="O147" s="14">
        <v>2018</v>
      </c>
      <c r="P147" s="14"/>
      <c r="Q147" s="14"/>
      <c r="R147" s="15"/>
      <c r="S147" s="52" t="s">
        <v>654</v>
      </c>
      <c r="T147" s="16">
        <v>43434</v>
      </c>
      <c r="U147" s="16">
        <v>43646</v>
      </c>
      <c r="V147" s="14"/>
      <c r="W147" s="10" t="s">
        <v>655</v>
      </c>
      <c r="X147" s="18">
        <v>1</v>
      </c>
      <c r="Y147" s="19" t="s">
        <v>45</v>
      </c>
      <c r="Z147" s="14"/>
      <c r="AA147" s="14">
        <v>4</v>
      </c>
      <c r="AB147" s="14">
        <v>2020</v>
      </c>
      <c r="AC147" s="20"/>
      <c r="AD147" s="21"/>
      <c r="AE147" s="22" t="s">
        <v>46</v>
      </c>
      <c r="AF147" s="14"/>
    </row>
    <row r="148" spans="1:32" ht="84" customHeight="1" x14ac:dyDescent="0.25">
      <c r="A148" s="9">
        <v>3665</v>
      </c>
      <c r="B148" s="10">
        <v>126</v>
      </c>
      <c r="C148" s="10">
        <v>2018</v>
      </c>
      <c r="D148" s="15" t="s">
        <v>656</v>
      </c>
      <c r="E148" s="10" t="s">
        <v>34</v>
      </c>
      <c r="F148" s="10"/>
      <c r="G148" s="10"/>
      <c r="H148" s="10" t="s">
        <v>35</v>
      </c>
      <c r="I148" s="11" t="s">
        <v>36</v>
      </c>
      <c r="J148" s="12" t="s">
        <v>37</v>
      </c>
      <c r="K148" s="10" t="s">
        <v>643</v>
      </c>
      <c r="L148" s="10" t="s">
        <v>112</v>
      </c>
      <c r="M148" s="13" t="s">
        <v>644</v>
      </c>
      <c r="N148" s="13" t="s">
        <v>144</v>
      </c>
      <c r="O148" s="14">
        <v>2018</v>
      </c>
      <c r="P148" s="14"/>
      <c r="Q148" s="14"/>
      <c r="R148" s="15"/>
      <c r="S148" s="52" t="s">
        <v>657</v>
      </c>
      <c r="T148" s="16">
        <v>43434</v>
      </c>
      <c r="U148" s="16">
        <v>43830</v>
      </c>
      <c r="V148" s="14"/>
      <c r="W148" s="10" t="s">
        <v>658</v>
      </c>
      <c r="X148" s="18">
        <v>1</v>
      </c>
      <c r="Y148" s="19" t="s">
        <v>45</v>
      </c>
      <c r="Z148" s="14"/>
      <c r="AA148" s="14">
        <v>12</v>
      </c>
      <c r="AB148" s="14">
        <v>2019</v>
      </c>
      <c r="AC148" s="20"/>
      <c r="AD148" s="21"/>
      <c r="AE148" s="22" t="s">
        <v>46</v>
      </c>
      <c r="AF148" s="14"/>
    </row>
    <row r="149" spans="1:32" ht="84" customHeight="1" x14ac:dyDescent="0.25">
      <c r="A149" s="9">
        <v>3666</v>
      </c>
      <c r="B149" s="14">
        <v>127</v>
      </c>
      <c r="C149" s="10">
        <v>2018</v>
      </c>
      <c r="D149" s="15" t="s">
        <v>659</v>
      </c>
      <c r="E149" s="10" t="s">
        <v>34</v>
      </c>
      <c r="F149" s="10"/>
      <c r="G149" s="10"/>
      <c r="H149" s="10" t="s">
        <v>35</v>
      </c>
      <c r="I149" s="11" t="s">
        <v>36</v>
      </c>
      <c r="J149" s="12" t="s">
        <v>37</v>
      </c>
      <c r="K149" s="10" t="s">
        <v>643</v>
      </c>
      <c r="L149" s="10" t="s">
        <v>112</v>
      </c>
      <c r="M149" s="13" t="s">
        <v>644</v>
      </c>
      <c r="N149" s="13" t="s">
        <v>144</v>
      </c>
      <c r="O149" s="14">
        <v>2018</v>
      </c>
      <c r="P149" s="14"/>
      <c r="Q149" s="14"/>
      <c r="R149" s="15"/>
      <c r="S149" s="53" t="s">
        <v>660</v>
      </c>
      <c r="T149" s="16">
        <v>43434</v>
      </c>
      <c r="U149" s="16">
        <v>43830</v>
      </c>
      <c r="V149" s="14"/>
      <c r="W149" s="10" t="s">
        <v>661</v>
      </c>
      <c r="X149" s="18">
        <v>1</v>
      </c>
      <c r="Y149" s="19" t="s">
        <v>45</v>
      </c>
      <c r="Z149" s="14"/>
      <c r="AA149" s="14">
        <v>4</v>
      </c>
      <c r="AB149" s="14">
        <v>2020</v>
      </c>
      <c r="AC149" s="20"/>
      <c r="AD149" s="21"/>
      <c r="AE149" s="22" t="s">
        <v>46</v>
      </c>
      <c r="AF149" s="14"/>
    </row>
    <row r="150" spans="1:32" ht="409.5" x14ac:dyDescent="0.25">
      <c r="A150" s="54">
        <v>3667</v>
      </c>
      <c r="B150" s="10">
        <v>128</v>
      </c>
      <c r="C150" s="10">
        <v>2018</v>
      </c>
      <c r="D150" s="15" t="s">
        <v>662</v>
      </c>
      <c r="E150" s="10" t="s">
        <v>34</v>
      </c>
      <c r="F150" s="10"/>
      <c r="G150" s="10"/>
      <c r="H150" s="10" t="s">
        <v>35</v>
      </c>
      <c r="I150" s="11" t="s">
        <v>36</v>
      </c>
      <c r="J150" s="12" t="s">
        <v>37</v>
      </c>
      <c r="K150" s="10" t="s">
        <v>643</v>
      </c>
      <c r="L150" s="10" t="s">
        <v>112</v>
      </c>
      <c r="M150" s="13" t="s">
        <v>644</v>
      </c>
      <c r="N150" s="13" t="s">
        <v>144</v>
      </c>
      <c r="O150" s="14">
        <v>2018</v>
      </c>
      <c r="P150" s="14"/>
      <c r="Q150" s="14"/>
      <c r="R150" s="15"/>
      <c r="S150" s="52" t="s">
        <v>663</v>
      </c>
      <c r="T150" s="16">
        <v>43502</v>
      </c>
      <c r="U150" s="16">
        <v>43799</v>
      </c>
      <c r="V150" s="14"/>
      <c r="W150" s="55" t="s">
        <v>664</v>
      </c>
      <c r="X150" s="18">
        <v>1</v>
      </c>
      <c r="Y150" s="19" t="s">
        <v>45</v>
      </c>
      <c r="Z150" s="14"/>
      <c r="AA150" s="14">
        <v>4</v>
      </c>
      <c r="AB150" s="14">
        <v>2020</v>
      </c>
      <c r="AC150" s="20"/>
      <c r="AD150" s="21"/>
      <c r="AE150" s="22" t="s">
        <v>46</v>
      </c>
      <c r="AF150" s="14"/>
    </row>
    <row r="151" spans="1:32" ht="409.5" x14ac:dyDescent="0.25">
      <c r="A151" s="9">
        <v>3668</v>
      </c>
      <c r="B151" s="10">
        <v>129</v>
      </c>
      <c r="C151" s="10">
        <v>2018</v>
      </c>
      <c r="D151" s="15" t="s">
        <v>665</v>
      </c>
      <c r="E151" s="10" t="s">
        <v>34</v>
      </c>
      <c r="F151" s="10"/>
      <c r="G151" s="10"/>
      <c r="H151" s="10" t="s">
        <v>35</v>
      </c>
      <c r="I151" s="11" t="s">
        <v>36</v>
      </c>
      <c r="J151" s="12" t="s">
        <v>37</v>
      </c>
      <c r="K151" s="10" t="s">
        <v>643</v>
      </c>
      <c r="L151" s="10" t="s">
        <v>39</v>
      </c>
      <c r="M151" s="13" t="s">
        <v>644</v>
      </c>
      <c r="N151" s="13" t="s">
        <v>144</v>
      </c>
      <c r="O151" s="14">
        <v>2018</v>
      </c>
      <c r="P151" s="14"/>
      <c r="Q151" s="14"/>
      <c r="R151" s="15"/>
      <c r="S151" s="56" t="s">
        <v>666</v>
      </c>
      <c r="T151" s="16">
        <v>43507</v>
      </c>
      <c r="U151" s="16">
        <v>44196</v>
      </c>
      <c r="V151" s="14"/>
      <c r="W151" s="55" t="s">
        <v>667</v>
      </c>
      <c r="X151" s="18">
        <v>1</v>
      </c>
      <c r="Y151" s="19" t="s">
        <v>45</v>
      </c>
      <c r="Z151" s="14"/>
      <c r="AA151" s="14">
        <v>12</v>
      </c>
      <c r="AB151" s="14">
        <v>2020</v>
      </c>
      <c r="AC151" s="20"/>
      <c r="AD151" s="21"/>
      <c r="AE151" s="22" t="s">
        <v>46</v>
      </c>
      <c r="AF151" s="14"/>
    </row>
    <row r="152" spans="1:32" ht="409.5" x14ac:dyDescent="0.25">
      <c r="A152" s="9">
        <v>3669</v>
      </c>
      <c r="B152" s="14">
        <v>130</v>
      </c>
      <c r="C152" s="10">
        <v>2018</v>
      </c>
      <c r="D152" s="15" t="s">
        <v>668</v>
      </c>
      <c r="E152" s="10" t="s">
        <v>34</v>
      </c>
      <c r="F152" s="10"/>
      <c r="G152" s="10"/>
      <c r="H152" s="10" t="s">
        <v>35</v>
      </c>
      <c r="I152" s="11" t="s">
        <v>36</v>
      </c>
      <c r="J152" s="12" t="s">
        <v>37</v>
      </c>
      <c r="K152" s="10" t="s">
        <v>643</v>
      </c>
      <c r="L152" s="10" t="s">
        <v>112</v>
      </c>
      <c r="M152" s="13" t="s">
        <v>644</v>
      </c>
      <c r="N152" s="13" t="s">
        <v>144</v>
      </c>
      <c r="O152" s="14">
        <v>2018</v>
      </c>
      <c r="P152" s="14"/>
      <c r="Q152" s="14"/>
      <c r="R152" s="15"/>
      <c r="S152" s="57" t="s">
        <v>669</v>
      </c>
      <c r="T152" s="16">
        <v>43507</v>
      </c>
      <c r="U152" s="16">
        <v>43830</v>
      </c>
      <c r="V152" s="14"/>
      <c r="W152" s="55" t="s">
        <v>670</v>
      </c>
      <c r="X152" s="18">
        <v>1</v>
      </c>
      <c r="Y152" s="19" t="s">
        <v>45</v>
      </c>
      <c r="Z152" s="14"/>
      <c r="AA152" s="14">
        <v>4</v>
      </c>
      <c r="AB152" s="14">
        <v>2020</v>
      </c>
      <c r="AC152" s="20"/>
      <c r="AD152" s="21"/>
      <c r="AE152" s="22" t="s">
        <v>46</v>
      </c>
      <c r="AF152" s="14"/>
    </row>
    <row r="153" spans="1:32" ht="299.25" x14ac:dyDescent="0.25">
      <c r="A153" s="9">
        <v>3670</v>
      </c>
      <c r="B153" s="10">
        <v>131</v>
      </c>
      <c r="C153" s="10">
        <v>2018</v>
      </c>
      <c r="D153" s="10" t="s">
        <v>671</v>
      </c>
      <c r="E153" s="10" t="s">
        <v>34</v>
      </c>
      <c r="F153" s="10"/>
      <c r="G153" s="10"/>
      <c r="H153" s="10" t="s">
        <v>85</v>
      </c>
      <c r="I153" s="11" t="s">
        <v>36</v>
      </c>
      <c r="J153" s="12" t="s">
        <v>37</v>
      </c>
      <c r="K153" s="10" t="s">
        <v>643</v>
      </c>
      <c r="L153" s="10" t="s">
        <v>112</v>
      </c>
      <c r="M153" s="13" t="s">
        <v>644</v>
      </c>
      <c r="N153" s="13" t="s">
        <v>144</v>
      </c>
      <c r="O153" s="14">
        <v>2018</v>
      </c>
      <c r="P153" s="14"/>
      <c r="Q153" s="14"/>
      <c r="R153" s="15"/>
      <c r="S153" s="25" t="s">
        <v>672</v>
      </c>
      <c r="T153" s="16">
        <v>43405</v>
      </c>
      <c r="U153" s="16">
        <v>43506</v>
      </c>
      <c r="V153" s="14"/>
      <c r="W153" s="10" t="s">
        <v>673</v>
      </c>
      <c r="X153" s="18">
        <v>1</v>
      </c>
      <c r="Y153" s="19" t="s">
        <v>45</v>
      </c>
      <c r="Z153" s="14"/>
      <c r="AA153" s="14" t="s">
        <v>485</v>
      </c>
      <c r="AB153" s="14">
        <v>2019</v>
      </c>
      <c r="AC153" s="20"/>
      <c r="AD153" s="21"/>
      <c r="AE153" s="22" t="s">
        <v>46</v>
      </c>
      <c r="AF153" s="14"/>
    </row>
    <row r="154" spans="1:32" ht="135" customHeight="1" x14ac:dyDescent="0.25">
      <c r="A154" s="9">
        <v>3671</v>
      </c>
      <c r="B154" s="10">
        <v>132</v>
      </c>
      <c r="C154" s="10">
        <v>2018</v>
      </c>
      <c r="D154" s="10" t="s">
        <v>674</v>
      </c>
      <c r="E154" s="10" t="s">
        <v>34</v>
      </c>
      <c r="F154" s="10"/>
      <c r="G154" s="10"/>
      <c r="H154" s="10" t="s">
        <v>186</v>
      </c>
      <c r="I154" s="11" t="s">
        <v>36</v>
      </c>
      <c r="J154" s="12" t="s">
        <v>37</v>
      </c>
      <c r="K154" s="10" t="s">
        <v>643</v>
      </c>
      <c r="L154" s="10" t="s">
        <v>112</v>
      </c>
      <c r="M154" s="13" t="s">
        <v>644</v>
      </c>
      <c r="N154" s="13" t="s">
        <v>144</v>
      </c>
      <c r="O154" s="14">
        <v>2018</v>
      </c>
      <c r="P154" s="14"/>
      <c r="Q154" s="14"/>
      <c r="R154" s="15" t="s">
        <v>42</v>
      </c>
      <c r="S154" s="49" t="s">
        <v>561</v>
      </c>
      <c r="T154" s="16">
        <v>43346</v>
      </c>
      <c r="U154" s="16">
        <v>43677</v>
      </c>
      <c r="V154" s="14"/>
      <c r="W154" s="55" t="s">
        <v>675</v>
      </c>
      <c r="X154" s="18">
        <v>1</v>
      </c>
      <c r="Y154" s="19" t="s">
        <v>45</v>
      </c>
      <c r="Z154" s="14"/>
      <c r="AA154" s="14">
        <v>11</v>
      </c>
      <c r="AB154" s="14">
        <v>2019</v>
      </c>
      <c r="AC154" s="20"/>
      <c r="AD154" s="21"/>
      <c r="AE154" s="22" t="s">
        <v>46</v>
      </c>
      <c r="AF154" s="14"/>
    </row>
    <row r="155" spans="1:32" ht="204" customHeight="1" x14ac:dyDescent="0.25">
      <c r="A155" s="9">
        <v>3673</v>
      </c>
      <c r="B155" s="10">
        <v>134</v>
      </c>
      <c r="C155" s="10">
        <v>2018</v>
      </c>
      <c r="D155" s="15" t="s">
        <v>676</v>
      </c>
      <c r="E155" s="10" t="s">
        <v>34</v>
      </c>
      <c r="F155" s="10"/>
      <c r="G155" s="10"/>
      <c r="H155" s="10" t="s">
        <v>35</v>
      </c>
      <c r="I155" s="11" t="s">
        <v>36</v>
      </c>
      <c r="J155" s="12" t="s">
        <v>37</v>
      </c>
      <c r="K155" s="10" t="s">
        <v>677</v>
      </c>
      <c r="L155" s="10" t="s">
        <v>396</v>
      </c>
      <c r="M155" s="13" t="s">
        <v>644</v>
      </c>
      <c r="N155" s="13" t="s">
        <v>144</v>
      </c>
      <c r="O155" s="14">
        <v>2018</v>
      </c>
      <c r="P155" s="14"/>
      <c r="Q155" s="14"/>
      <c r="R155" s="15" t="s">
        <v>42</v>
      </c>
      <c r="S155" s="25" t="s">
        <v>678</v>
      </c>
      <c r="T155" s="16">
        <v>43433</v>
      </c>
      <c r="U155" s="16">
        <v>43496</v>
      </c>
      <c r="V155" s="14"/>
      <c r="W155" s="10" t="s">
        <v>679</v>
      </c>
      <c r="X155" s="18">
        <v>1</v>
      </c>
      <c r="Y155" s="19" t="s">
        <v>45</v>
      </c>
      <c r="Z155" s="14"/>
      <c r="AA155" s="14" t="s">
        <v>41</v>
      </c>
      <c r="AB155" s="14">
        <v>2019</v>
      </c>
      <c r="AC155" s="20"/>
      <c r="AD155" s="21"/>
      <c r="AE155" s="22" t="s">
        <v>46</v>
      </c>
      <c r="AF155" s="14"/>
    </row>
    <row r="156" spans="1:32" ht="159.75" customHeight="1" x14ac:dyDescent="0.25">
      <c r="A156" s="9">
        <v>3674</v>
      </c>
      <c r="B156" s="10">
        <v>135</v>
      </c>
      <c r="C156" s="10">
        <v>2018</v>
      </c>
      <c r="D156" s="15" t="s">
        <v>680</v>
      </c>
      <c r="E156" s="10" t="s">
        <v>34</v>
      </c>
      <c r="F156" s="10"/>
      <c r="G156" s="10"/>
      <c r="H156" s="10" t="s">
        <v>35</v>
      </c>
      <c r="I156" s="11" t="s">
        <v>36</v>
      </c>
      <c r="J156" s="12" t="s">
        <v>37</v>
      </c>
      <c r="K156" s="10" t="s">
        <v>677</v>
      </c>
      <c r="L156" s="10" t="s">
        <v>396</v>
      </c>
      <c r="M156" s="13" t="s">
        <v>644</v>
      </c>
      <c r="N156" s="13" t="s">
        <v>144</v>
      </c>
      <c r="O156" s="14">
        <v>2018</v>
      </c>
      <c r="P156" s="14"/>
      <c r="Q156" s="14"/>
      <c r="R156" s="15"/>
      <c r="S156" s="25" t="s">
        <v>681</v>
      </c>
      <c r="T156" s="16">
        <v>43433</v>
      </c>
      <c r="U156" s="16">
        <v>43496</v>
      </c>
      <c r="V156" s="14"/>
      <c r="W156" s="10" t="s">
        <v>682</v>
      </c>
      <c r="X156" s="18">
        <v>1</v>
      </c>
      <c r="Y156" s="19" t="s">
        <v>45</v>
      </c>
      <c r="Z156" s="14"/>
      <c r="AA156" s="14" t="s">
        <v>41</v>
      </c>
      <c r="AB156" s="14">
        <v>2019</v>
      </c>
      <c r="AC156" s="20"/>
      <c r="AD156" s="21"/>
      <c r="AE156" s="22" t="s">
        <v>46</v>
      </c>
      <c r="AF156" s="14"/>
    </row>
    <row r="157" spans="1:32" ht="227.25" customHeight="1" x14ac:dyDescent="0.25">
      <c r="A157" s="9">
        <v>3675</v>
      </c>
      <c r="B157" s="14">
        <v>136</v>
      </c>
      <c r="C157" s="10">
        <v>2018</v>
      </c>
      <c r="D157" s="15" t="s">
        <v>683</v>
      </c>
      <c r="E157" s="10" t="s">
        <v>34</v>
      </c>
      <c r="F157" s="10"/>
      <c r="G157" s="10"/>
      <c r="H157" s="10" t="s">
        <v>35</v>
      </c>
      <c r="I157" s="11" t="s">
        <v>36</v>
      </c>
      <c r="J157" s="12" t="s">
        <v>37</v>
      </c>
      <c r="K157" s="10" t="s">
        <v>677</v>
      </c>
      <c r="L157" s="10" t="s">
        <v>396</v>
      </c>
      <c r="M157" s="13" t="s">
        <v>644</v>
      </c>
      <c r="N157" s="13" t="s">
        <v>144</v>
      </c>
      <c r="O157" s="14">
        <v>2018</v>
      </c>
      <c r="P157" s="14"/>
      <c r="Q157" s="14"/>
      <c r="R157" s="15"/>
      <c r="S157" s="25" t="s">
        <v>684</v>
      </c>
      <c r="T157" s="16">
        <v>43433</v>
      </c>
      <c r="U157" s="16">
        <v>43496</v>
      </c>
      <c r="V157" s="14"/>
      <c r="W157" s="10" t="s">
        <v>685</v>
      </c>
      <c r="X157" s="18">
        <v>1</v>
      </c>
      <c r="Y157" s="19" t="s">
        <v>45</v>
      </c>
      <c r="Z157" s="14"/>
      <c r="AA157" s="14" t="s">
        <v>41</v>
      </c>
      <c r="AB157" s="14">
        <v>2019</v>
      </c>
      <c r="AC157" s="20"/>
      <c r="AD157" s="21"/>
      <c r="AE157" s="22" t="s">
        <v>46</v>
      </c>
      <c r="AF157" s="14"/>
    </row>
    <row r="158" spans="1:32" ht="200.25" customHeight="1" x14ac:dyDescent="0.25">
      <c r="A158" s="9">
        <v>3676</v>
      </c>
      <c r="B158" s="10">
        <v>137</v>
      </c>
      <c r="C158" s="10">
        <v>2018</v>
      </c>
      <c r="D158" s="15" t="s">
        <v>686</v>
      </c>
      <c r="E158" s="10" t="s">
        <v>34</v>
      </c>
      <c r="F158" s="10"/>
      <c r="G158" s="10"/>
      <c r="H158" s="10" t="s">
        <v>35</v>
      </c>
      <c r="I158" s="11" t="s">
        <v>36</v>
      </c>
      <c r="J158" s="12" t="s">
        <v>98</v>
      </c>
      <c r="K158" s="10" t="s">
        <v>677</v>
      </c>
      <c r="L158" s="10" t="s">
        <v>100</v>
      </c>
      <c r="M158" s="13" t="s">
        <v>644</v>
      </c>
      <c r="N158" s="13" t="s">
        <v>144</v>
      </c>
      <c r="O158" s="14">
        <v>2018</v>
      </c>
      <c r="P158" s="14"/>
      <c r="Q158" s="14"/>
      <c r="R158" s="15"/>
      <c r="S158" s="25" t="s">
        <v>687</v>
      </c>
      <c r="T158" s="16">
        <v>43427</v>
      </c>
      <c r="U158" s="16">
        <v>44012</v>
      </c>
      <c r="V158" s="10"/>
      <c r="W158" s="10" t="s">
        <v>688</v>
      </c>
      <c r="X158" s="18">
        <v>1</v>
      </c>
      <c r="Y158" s="19" t="s">
        <v>45</v>
      </c>
      <c r="Z158" s="10"/>
      <c r="AA158" s="14">
        <v>6</v>
      </c>
      <c r="AB158" s="14">
        <v>2020</v>
      </c>
      <c r="AC158" s="20"/>
      <c r="AD158" s="21"/>
      <c r="AE158" s="22" t="s">
        <v>46</v>
      </c>
      <c r="AF158" s="14"/>
    </row>
    <row r="159" spans="1:32" ht="354.75" customHeight="1" x14ac:dyDescent="0.25">
      <c r="A159" s="9">
        <v>3677</v>
      </c>
      <c r="B159" s="10">
        <v>138</v>
      </c>
      <c r="C159" s="10">
        <v>2018</v>
      </c>
      <c r="D159" s="10" t="s">
        <v>689</v>
      </c>
      <c r="E159" s="10" t="s">
        <v>34</v>
      </c>
      <c r="F159" s="10"/>
      <c r="G159" s="10"/>
      <c r="H159" s="10" t="s">
        <v>301</v>
      </c>
      <c r="I159" s="11" t="s">
        <v>308</v>
      </c>
      <c r="J159" s="12" t="s">
        <v>133</v>
      </c>
      <c r="K159" s="10" t="s">
        <v>309</v>
      </c>
      <c r="L159" s="10" t="s">
        <v>279</v>
      </c>
      <c r="M159" s="13" t="s">
        <v>644</v>
      </c>
      <c r="N159" s="13" t="s">
        <v>144</v>
      </c>
      <c r="O159" s="14">
        <v>2018</v>
      </c>
      <c r="P159" s="14"/>
      <c r="Q159" s="14"/>
      <c r="R159" s="15"/>
      <c r="S159" s="25"/>
      <c r="T159" s="16"/>
      <c r="U159" s="16">
        <v>43585</v>
      </c>
      <c r="V159" s="14"/>
      <c r="W159" s="10" t="s">
        <v>690</v>
      </c>
      <c r="X159" s="18">
        <v>1</v>
      </c>
      <c r="Y159" s="19" t="s">
        <v>45</v>
      </c>
      <c r="Z159" s="14"/>
      <c r="AA159" s="14" t="s">
        <v>455</v>
      </c>
      <c r="AB159" s="14">
        <v>2019</v>
      </c>
      <c r="AC159" s="20"/>
      <c r="AD159" s="21"/>
      <c r="AE159" s="22" t="s">
        <v>58</v>
      </c>
      <c r="AF159" s="14"/>
    </row>
    <row r="160" spans="1:32" ht="126.75" customHeight="1" x14ac:dyDescent="0.25">
      <c r="A160" s="9">
        <v>3678</v>
      </c>
      <c r="B160" s="14">
        <v>139</v>
      </c>
      <c r="C160" s="10">
        <v>2018</v>
      </c>
      <c r="D160" s="10" t="s">
        <v>691</v>
      </c>
      <c r="E160" s="10" t="s">
        <v>34</v>
      </c>
      <c r="F160" s="10"/>
      <c r="G160" s="10"/>
      <c r="H160" s="10" t="s">
        <v>85</v>
      </c>
      <c r="I160" s="11" t="s">
        <v>308</v>
      </c>
      <c r="J160" s="12" t="s">
        <v>133</v>
      </c>
      <c r="K160" s="10" t="s">
        <v>309</v>
      </c>
      <c r="L160" s="10" t="s">
        <v>279</v>
      </c>
      <c r="M160" s="13" t="s">
        <v>644</v>
      </c>
      <c r="N160" s="13" t="s">
        <v>144</v>
      </c>
      <c r="O160" s="14">
        <v>2018</v>
      </c>
      <c r="P160" s="14"/>
      <c r="Q160" s="14"/>
      <c r="R160" s="15"/>
      <c r="S160" s="25"/>
      <c r="T160" s="16"/>
      <c r="U160" s="16">
        <v>43708</v>
      </c>
      <c r="V160" s="14"/>
      <c r="W160" s="10" t="s">
        <v>692</v>
      </c>
      <c r="X160" s="18">
        <v>1</v>
      </c>
      <c r="Y160" s="19" t="s">
        <v>45</v>
      </c>
      <c r="Z160" s="14"/>
      <c r="AA160" s="14">
        <v>8</v>
      </c>
      <c r="AB160" s="14">
        <v>2019</v>
      </c>
      <c r="AC160" s="20"/>
      <c r="AD160" s="21"/>
      <c r="AE160" s="22" t="s">
        <v>58</v>
      </c>
      <c r="AF160" s="14"/>
    </row>
    <row r="161" spans="1:32" ht="78" customHeight="1" x14ac:dyDescent="0.25">
      <c r="A161" s="9">
        <v>3679</v>
      </c>
      <c r="B161" s="10">
        <v>140</v>
      </c>
      <c r="C161" s="10">
        <v>2018</v>
      </c>
      <c r="D161" s="10" t="s">
        <v>693</v>
      </c>
      <c r="E161" s="10" t="s">
        <v>34</v>
      </c>
      <c r="F161" s="10"/>
      <c r="G161" s="10"/>
      <c r="H161" s="10" t="s">
        <v>48</v>
      </c>
      <c r="I161" s="11" t="s">
        <v>308</v>
      </c>
      <c r="J161" s="12" t="s">
        <v>133</v>
      </c>
      <c r="K161" s="10" t="s">
        <v>309</v>
      </c>
      <c r="L161" s="10" t="s">
        <v>279</v>
      </c>
      <c r="M161" s="13" t="s">
        <v>694</v>
      </c>
      <c r="N161" s="13" t="s">
        <v>172</v>
      </c>
      <c r="O161" s="14">
        <v>2018</v>
      </c>
      <c r="P161" s="14"/>
      <c r="Q161" s="14"/>
      <c r="R161" s="15" t="s">
        <v>42</v>
      </c>
      <c r="S161" s="25" t="s">
        <v>695</v>
      </c>
      <c r="T161" s="16">
        <v>43506</v>
      </c>
      <c r="U161" s="16">
        <v>43534</v>
      </c>
      <c r="V161" s="14"/>
      <c r="W161" s="10" t="s">
        <v>696</v>
      </c>
      <c r="X161" s="18">
        <v>1</v>
      </c>
      <c r="Y161" s="19" t="s">
        <v>45</v>
      </c>
      <c r="Z161" s="14"/>
      <c r="AA161" s="14">
        <v>10</v>
      </c>
      <c r="AB161" s="14">
        <v>2019</v>
      </c>
      <c r="AC161" s="20"/>
      <c r="AD161" s="21"/>
      <c r="AE161" s="22" t="s">
        <v>58</v>
      </c>
      <c r="AF161" s="14"/>
    </row>
    <row r="162" spans="1:32" ht="78" customHeight="1" x14ac:dyDescent="0.25">
      <c r="A162" s="9">
        <v>3680</v>
      </c>
      <c r="B162" s="10">
        <v>1</v>
      </c>
      <c r="C162" s="10">
        <v>2019</v>
      </c>
      <c r="D162" s="10" t="s">
        <v>697</v>
      </c>
      <c r="E162" s="10" t="s">
        <v>34</v>
      </c>
      <c r="F162" s="10"/>
      <c r="G162" s="10"/>
      <c r="H162" s="10" t="s">
        <v>35</v>
      </c>
      <c r="I162" s="11" t="s">
        <v>36</v>
      </c>
      <c r="J162" s="12" t="s">
        <v>37</v>
      </c>
      <c r="K162" s="10" t="s">
        <v>698</v>
      </c>
      <c r="L162" s="10" t="s">
        <v>100</v>
      </c>
      <c r="M162" s="13" t="s">
        <v>699</v>
      </c>
      <c r="N162" s="13" t="s">
        <v>138</v>
      </c>
      <c r="O162" s="14">
        <v>2019</v>
      </c>
      <c r="P162" s="14"/>
      <c r="Q162" s="14"/>
      <c r="R162" s="15"/>
      <c r="S162" s="25" t="s">
        <v>700</v>
      </c>
      <c r="T162" s="16">
        <v>43525</v>
      </c>
      <c r="U162" s="16">
        <v>43829</v>
      </c>
      <c r="V162" s="58"/>
      <c r="W162" s="10" t="s">
        <v>701</v>
      </c>
      <c r="X162" s="18">
        <v>1</v>
      </c>
      <c r="Y162" s="19" t="s">
        <v>45</v>
      </c>
      <c r="Z162" s="14"/>
      <c r="AA162" s="14">
        <v>7</v>
      </c>
      <c r="AB162" s="14">
        <v>2019</v>
      </c>
      <c r="AC162" s="20"/>
      <c r="AD162" s="21"/>
      <c r="AE162" s="22" t="s">
        <v>46</v>
      </c>
      <c r="AF162" s="14"/>
    </row>
    <row r="163" spans="1:32" ht="87.75" customHeight="1" x14ac:dyDescent="0.25">
      <c r="A163" s="9">
        <v>3681</v>
      </c>
      <c r="B163" s="10">
        <v>2</v>
      </c>
      <c r="C163" s="10">
        <v>2019</v>
      </c>
      <c r="D163" s="59" t="s">
        <v>702</v>
      </c>
      <c r="E163" s="10" t="s">
        <v>34</v>
      </c>
      <c r="F163" s="10"/>
      <c r="G163" s="10"/>
      <c r="H163" s="10" t="s">
        <v>35</v>
      </c>
      <c r="I163" s="11" t="s">
        <v>36</v>
      </c>
      <c r="J163" s="12" t="s">
        <v>77</v>
      </c>
      <c r="K163" s="10" t="s">
        <v>703</v>
      </c>
      <c r="L163" s="10" t="s">
        <v>112</v>
      </c>
      <c r="M163" s="13" t="s">
        <v>699</v>
      </c>
      <c r="N163" s="13" t="s">
        <v>138</v>
      </c>
      <c r="O163" s="14">
        <v>2019</v>
      </c>
      <c r="P163" s="14"/>
      <c r="Q163" s="14"/>
      <c r="R163" s="15" t="s">
        <v>358</v>
      </c>
      <c r="S163" s="25" t="s">
        <v>704</v>
      </c>
      <c r="T163" s="16" t="s">
        <v>705</v>
      </c>
      <c r="U163" s="16">
        <v>43662</v>
      </c>
      <c r="V163" s="14"/>
      <c r="W163" s="10" t="s">
        <v>706</v>
      </c>
      <c r="X163" s="18">
        <v>1</v>
      </c>
      <c r="Y163" s="19" t="s">
        <v>45</v>
      </c>
      <c r="Z163" s="14"/>
      <c r="AA163" s="14">
        <v>12</v>
      </c>
      <c r="AB163" s="14">
        <v>2019</v>
      </c>
      <c r="AC163" s="20"/>
      <c r="AD163" s="21"/>
      <c r="AE163" s="22" t="s">
        <v>46</v>
      </c>
      <c r="AF163" s="14"/>
    </row>
    <row r="164" spans="1:32" ht="78" customHeight="1" x14ac:dyDescent="0.25">
      <c r="A164" s="9">
        <v>3682</v>
      </c>
      <c r="B164" s="10">
        <v>3</v>
      </c>
      <c r="C164" s="10">
        <v>2019</v>
      </c>
      <c r="D164" s="59" t="s">
        <v>707</v>
      </c>
      <c r="E164" s="10" t="s">
        <v>34</v>
      </c>
      <c r="F164" s="10"/>
      <c r="G164" s="10"/>
      <c r="H164" s="10" t="s">
        <v>35</v>
      </c>
      <c r="I164" s="11" t="s">
        <v>36</v>
      </c>
      <c r="J164" s="12" t="s">
        <v>37</v>
      </c>
      <c r="K164" s="10" t="s">
        <v>703</v>
      </c>
      <c r="L164" s="10" t="s">
        <v>112</v>
      </c>
      <c r="M164" s="13" t="s">
        <v>699</v>
      </c>
      <c r="N164" s="13" t="s">
        <v>138</v>
      </c>
      <c r="O164" s="14">
        <v>2019</v>
      </c>
      <c r="P164" s="14"/>
      <c r="Q164" s="14"/>
      <c r="R164" s="15" t="s">
        <v>42</v>
      </c>
      <c r="S164" s="25" t="s">
        <v>708</v>
      </c>
      <c r="T164" s="16" t="s">
        <v>705</v>
      </c>
      <c r="U164" s="16">
        <v>43646</v>
      </c>
      <c r="V164" s="14"/>
      <c r="W164" s="10" t="s">
        <v>709</v>
      </c>
      <c r="X164" s="18">
        <v>1</v>
      </c>
      <c r="Y164" s="19" t="s">
        <v>45</v>
      </c>
      <c r="Z164" s="14"/>
      <c r="AA164" s="14">
        <v>12</v>
      </c>
      <c r="AB164" s="14">
        <v>2019</v>
      </c>
      <c r="AC164" s="20"/>
      <c r="AD164" s="21"/>
      <c r="AE164" s="22" t="s">
        <v>46</v>
      </c>
      <c r="AF164" s="14"/>
    </row>
    <row r="165" spans="1:32" ht="78" customHeight="1" x14ac:dyDescent="0.25">
      <c r="A165" s="9">
        <v>3683</v>
      </c>
      <c r="B165" s="10">
        <v>4</v>
      </c>
      <c r="C165" s="10">
        <v>2019</v>
      </c>
      <c r="D165" s="59" t="s">
        <v>710</v>
      </c>
      <c r="E165" s="10" t="s">
        <v>34</v>
      </c>
      <c r="F165" s="10"/>
      <c r="G165" s="10"/>
      <c r="H165" s="10" t="s">
        <v>48</v>
      </c>
      <c r="I165" s="11" t="s">
        <v>308</v>
      </c>
      <c r="J165" s="12" t="s">
        <v>133</v>
      </c>
      <c r="K165" s="10" t="s">
        <v>309</v>
      </c>
      <c r="L165" s="10" t="s">
        <v>181</v>
      </c>
      <c r="M165" s="13" t="s">
        <v>699</v>
      </c>
      <c r="N165" s="13" t="s">
        <v>138</v>
      </c>
      <c r="O165" s="14">
        <v>2019</v>
      </c>
      <c r="P165" s="14"/>
      <c r="Q165" s="14"/>
      <c r="R165" s="15" t="s">
        <v>358</v>
      </c>
      <c r="S165" s="25" t="s">
        <v>711</v>
      </c>
      <c r="T165" s="16">
        <v>43545</v>
      </c>
      <c r="U165" s="16">
        <v>44012</v>
      </c>
      <c r="V165" s="14"/>
      <c r="W165" s="10" t="s">
        <v>712</v>
      </c>
      <c r="X165" s="18">
        <v>1</v>
      </c>
      <c r="Y165" s="19" t="s">
        <v>45</v>
      </c>
      <c r="Z165" s="14"/>
      <c r="AA165" s="14">
        <v>11</v>
      </c>
      <c r="AB165" s="14">
        <v>2020</v>
      </c>
      <c r="AC165" s="20"/>
      <c r="AD165" s="21"/>
      <c r="AE165" s="22" t="s">
        <v>58</v>
      </c>
      <c r="AF165" s="14"/>
    </row>
    <row r="166" spans="1:32" ht="78" customHeight="1" x14ac:dyDescent="0.25">
      <c r="A166" s="9">
        <v>3684</v>
      </c>
      <c r="B166" s="10">
        <v>5</v>
      </c>
      <c r="C166" s="10">
        <v>2019</v>
      </c>
      <c r="D166" s="59" t="s">
        <v>713</v>
      </c>
      <c r="E166" s="10" t="s">
        <v>34</v>
      </c>
      <c r="F166" s="10"/>
      <c r="G166" s="10"/>
      <c r="H166" s="10" t="s">
        <v>48</v>
      </c>
      <c r="I166" s="11" t="s">
        <v>308</v>
      </c>
      <c r="J166" s="12" t="s">
        <v>133</v>
      </c>
      <c r="K166" s="10" t="s">
        <v>309</v>
      </c>
      <c r="L166" s="10" t="s">
        <v>181</v>
      </c>
      <c r="M166" s="13" t="s">
        <v>699</v>
      </c>
      <c r="N166" s="13" t="s">
        <v>138</v>
      </c>
      <c r="O166" s="14">
        <v>2019</v>
      </c>
      <c r="P166" s="14"/>
      <c r="Q166" s="14"/>
      <c r="R166" s="15" t="s">
        <v>358</v>
      </c>
      <c r="S166" s="25" t="s">
        <v>711</v>
      </c>
      <c r="T166" s="16">
        <v>43545</v>
      </c>
      <c r="U166" s="16">
        <v>44012</v>
      </c>
      <c r="V166" s="14"/>
      <c r="W166" s="10" t="s">
        <v>714</v>
      </c>
      <c r="X166" s="18">
        <v>1</v>
      </c>
      <c r="Y166" s="19" t="s">
        <v>45</v>
      </c>
      <c r="Z166" s="14"/>
      <c r="AA166" s="14">
        <v>11</v>
      </c>
      <c r="AB166" s="14">
        <v>2020</v>
      </c>
      <c r="AC166" s="20"/>
      <c r="AD166" s="21"/>
      <c r="AE166" s="22" t="s">
        <v>58</v>
      </c>
      <c r="AF166" s="14"/>
    </row>
    <row r="167" spans="1:32" ht="78" customHeight="1" x14ac:dyDescent="0.25">
      <c r="A167" s="9">
        <v>3685</v>
      </c>
      <c r="B167" s="10">
        <v>6</v>
      </c>
      <c r="C167" s="10">
        <v>2019</v>
      </c>
      <c r="D167" s="59" t="s">
        <v>715</v>
      </c>
      <c r="E167" s="10" t="s">
        <v>34</v>
      </c>
      <c r="F167" s="10"/>
      <c r="G167" s="10"/>
      <c r="H167" s="10" t="s">
        <v>85</v>
      </c>
      <c r="I167" s="11" t="s">
        <v>49</v>
      </c>
      <c r="J167" s="12" t="s">
        <v>50</v>
      </c>
      <c r="K167" s="10" t="s">
        <v>180</v>
      </c>
      <c r="L167" s="10" t="s">
        <v>63</v>
      </c>
      <c r="M167" s="13" t="s">
        <v>699</v>
      </c>
      <c r="N167" s="13" t="s">
        <v>138</v>
      </c>
      <c r="O167" s="14">
        <v>2019</v>
      </c>
      <c r="P167" s="14"/>
      <c r="Q167" s="14"/>
      <c r="R167" s="15" t="s">
        <v>358</v>
      </c>
      <c r="S167" s="25" t="s">
        <v>716</v>
      </c>
      <c r="T167" s="16">
        <v>43710</v>
      </c>
      <c r="U167" s="16">
        <v>44408</v>
      </c>
      <c r="V167" s="14"/>
      <c r="W167" s="10" t="s">
        <v>717</v>
      </c>
      <c r="X167" s="18">
        <v>1</v>
      </c>
      <c r="Y167" s="19" t="s">
        <v>45</v>
      </c>
      <c r="Z167" s="14"/>
      <c r="AA167" s="14">
        <v>7</v>
      </c>
      <c r="AB167" s="14">
        <v>2021</v>
      </c>
      <c r="AC167" s="20"/>
      <c r="AD167" s="21"/>
      <c r="AE167" s="22" t="s">
        <v>58</v>
      </c>
      <c r="AF167" s="14"/>
    </row>
    <row r="168" spans="1:32" ht="78" customHeight="1" x14ac:dyDescent="0.25">
      <c r="A168" s="9">
        <v>3686</v>
      </c>
      <c r="B168" s="10">
        <v>7</v>
      </c>
      <c r="C168" s="10">
        <v>2019</v>
      </c>
      <c r="D168" s="59" t="s">
        <v>718</v>
      </c>
      <c r="E168" s="10" t="s">
        <v>719</v>
      </c>
      <c r="F168" s="10"/>
      <c r="G168" s="10"/>
      <c r="H168" s="10" t="s">
        <v>85</v>
      </c>
      <c r="I168" s="11" t="s">
        <v>49</v>
      </c>
      <c r="J168" s="12" t="s">
        <v>50</v>
      </c>
      <c r="K168" s="10" t="s">
        <v>180</v>
      </c>
      <c r="L168" s="10" t="s">
        <v>63</v>
      </c>
      <c r="M168" s="13" t="s">
        <v>699</v>
      </c>
      <c r="N168" s="13" t="s">
        <v>138</v>
      </c>
      <c r="O168" s="14">
        <v>2019</v>
      </c>
      <c r="P168" s="14"/>
      <c r="Q168" s="14"/>
      <c r="R168" s="15" t="s">
        <v>358</v>
      </c>
      <c r="S168" s="25" t="s">
        <v>720</v>
      </c>
      <c r="T168" s="16">
        <v>43710</v>
      </c>
      <c r="U168" s="16">
        <v>44592</v>
      </c>
      <c r="V168" s="14"/>
      <c r="W168" s="10" t="s">
        <v>721</v>
      </c>
      <c r="X168" s="18">
        <v>1</v>
      </c>
      <c r="Y168" s="19" t="s">
        <v>318</v>
      </c>
      <c r="Z168" s="14"/>
      <c r="AA168" s="14">
        <v>3</v>
      </c>
      <c r="AB168" s="14">
        <v>2022</v>
      </c>
      <c r="AC168" s="20"/>
      <c r="AD168" s="21"/>
      <c r="AE168" s="22" t="s">
        <v>58</v>
      </c>
      <c r="AF168" s="34" t="s">
        <v>722</v>
      </c>
    </row>
    <row r="169" spans="1:32" ht="78" customHeight="1" x14ac:dyDescent="0.25">
      <c r="A169" s="9">
        <v>3687</v>
      </c>
      <c r="B169" s="10">
        <v>8</v>
      </c>
      <c r="C169" s="10">
        <v>2019</v>
      </c>
      <c r="D169" s="59" t="s">
        <v>723</v>
      </c>
      <c r="E169" s="10" t="s">
        <v>34</v>
      </c>
      <c r="F169" s="10"/>
      <c r="G169" s="10"/>
      <c r="H169" s="10" t="s">
        <v>85</v>
      </c>
      <c r="I169" s="11" t="s">
        <v>121</v>
      </c>
      <c r="J169" s="12" t="s">
        <v>77</v>
      </c>
      <c r="K169" s="10" t="s">
        <v>724</v>
      </c>
      <c r="L169" s="10" t="s">
        <v>63</v>
      </c>
      <c r="M169" s="13" t="s">
        <v>699</v>
      </c>
      <c r="N169" s="13" t="s">
        <v>138</v>
      </c>
      <c r="O169" s="14">
        <v>2019</v>
      </c>
      <c r="P169" s="14"/>
      <c r="Q169" s="14"/>
      <c r="R169" s="15" t="s">
        <v>42</v>
      </c>
      <c r="S169" s="25" t="s">
        <v>725</v>
      </c>
      <c r="T169" s="16" t="s">
        <v>726</v>
      </c>
      <c r="U169" s="16">
        <v>43738</v>
      </c>
      <c r="V169" s="14"/>
      <c r="W169" s="10" t="s">
        <v>727</v>
      </c>
      <c r="X169" s="18">
        <v>1</v>
      </c>
      <c r="Y169" s="19" t="s">
        <v>45</v>
      </c>
      <c r="Z169" s="14"/>
      <c r="AA169" s="14">
        <v>10</v>
      </c>
      <c r="AB169" s="14">
        <v>2019</v>
      </c>
      <c r="AC169" s="20"/>
      <c r="AD169" s="21"/>
      <c r="AE169" s="22" t="s">
        <v>58</v>
      </c>
      <c r="AF169" s="14"/>
    </row>
    <row r="170" spans="1:32" ht="78" customHeight="1" x14ac:dyDescent="0.25">
      <c r="A170" s="9">
        <v>3688</v>
      </c>
      <c r="B170" s="10">
        <v>9</v>
      </c>
      <c r="C170" s="10">
        <v>2019</v>
      </c>
      <c r="D170" s="59" t="s">
        <v>728</v>
      </c>
      <c r="E170" s="10" t="s">
        <v>34</v>
      </c>
      <c r="F170" s="10"/>
      <c r="G170" s="10"/>
      <c r="H170" s="10" t="s">
        <v>35</v>
      </c>
      <c r="I170" s="11" t="s">
        <v>60</v>
      </c>
      <c r="J170" s="12" t="s">
        <v>61</v>
      </c>
      <c r="K170" s="10" t="s">
        <v>62</v>
      </c>
      <c r="L170" s="10" t="s">
        <v>63</v>
      </c>
      <c r="M170" s="13" t="s">
        <v>729</v>
      </c>
      <c r="N170" s="13" t="s">
        <v>274</v>
      </c>
      <c r="O170" s="14">
        <v>2019</v>
      </c>
      <c r="P170" s="14"/>
      <c r="Q170" s="14"/>
      <c r="R170" s="15" t="s">
        <v>436</v>
      </c>
      <c r="S170" s="25" t="s">
        <v>730</v>
      </c>
      <c r="T170" s="16" t="s">
        <v>731</v>
      </c>
      <c r="U170" s="16">
        <v>43738</v>
      </c>
      <c r="V170" s="14"/>
      <c r="W170" s="10" t="s">
        <v>732</v>
      </c>
      <c r="X170" s="18">
        <v>1</v>
      </c>
      <c r="Y170" s="19" t="s">
        <v>45</v>
      </c>
      <c r="Z170" s="14"/>
      <c r="AA170" s="14">
        <v>11</v>
      </c>
      <c r="AB170" s="14">
        <v>2019</v>
      </c>
      <c r="AC170" s="20"/>
      <c r="AD170" s="21"/>
      <c r="AE170" s="22" t="s">
        <v>58</v>
      </c>
      <c r="AF170" s="14"/>
    </row>
    <row r="171" spans="1:32" ht="78" customHeight="1" x14ac:dyDescent="0.25">
      <c r="A171" s="9">
        <v>3689</v>
      </c>
      <c r="B171" s="10">
        <v>10</v>
      </c>
      <c r="C171" s="10">
        <v>2019</v>
      </c>
      <c r="D171" s="59" t="s">
        <v>733</v>
      </c>
      <c r="E171" s="10" t="s">
        <v>34</v>
      </c>
      <c r="F171" s="10"/>
      <c r="G171" s="10"/>
      <c r="H171" s="10" t="s">
        <v>48</v>
      </c>
      <c r="I171" s="11" t="s">
        <v>60</v>
      </c>
      <c r="J171" s="12" t="s">
        <v>61</v>
      </c>
      <c r="K171" s="10" t="s">
        <v>62</v>
      </c>
      <c r="L171" s="10" t="s">
        <v>63</v>
      </c>
      <c r="M171" s="13" t="s">
        <v>729</v>
      </c>
      <c r="N171" s="13" t="s">
        <v>274</v>
      </c>
      <c r="O171" s="14">
        <v>2019</v>
      </c>
      <c r="P171" s="14"/>
      <c r="Q171" s="14"/>
      <c r="R171" s="15" t="s">
        <v>42</v>
      </c>
      <c r="S171" s="25" t="s">
        <v>734</v>
      </c>
      <c r="T171" s="16" t="s">
        <v>731</v>
      </c>
      <c r="U171" s="16">
        <v>43738</v>
      </c>
      <c r="V171" s="14"/>
      <c r="W171" s="10" t="s">
        <v>735</v>
      </c>
      <c r="X171" s="18">
        <v>1</v>
      </c>
      <c r="Y171" s="19" t="s">
        <v>45</v>
      </c>
      <c r="Z171" s="14"/>
      <c r="AA171" s="14">
        <v>12</v>
      </c>
      <c r="AB171" s="14">
        <v>2019</v>
      </c>
      <c r="AC171" s="20"/>
      <c r="AD171" s="21"/>
      <c r="AE171" s="22" t="s">
        <v>58</v>
      </c>
      <c r="AF171" s="14"/>
    </row>
    <row r="172" spans="1:32" ht="78" customHeight="1" x14ac:dyDescent="0.25">
      <c r="A172" s="9">
        <v>3690</v>
      </c>
      <c r="B172" s="10">
        <v>11</v>
      </c>
      <c r="C172" s="10">
        <v>2019</v>
      </c>
      <c r="D172" s="59" t="s">
        <v>736</v>
      </c>
      <c r="E172" s="10" t="s">
        <v>34</v>
      </c>
      <c r="F172" s="10"/>
      <c r="G172" s="10"/>
      <c r="H172" s="10" t="s">
        <v>35</v>
      </c>
      <c r="I172" s="11" t="s">
        <v>36</v>
      </c>
      <c r="J172" s="12" t="s">
        <v>98</v>
      </c>
      <c r="K172" s="10" t="s">
        <v>737</v>
      </c>
      <c r="L172" s="10" t="s">
        <v>112</v>
      </c>
      <c r="M172" s="13" t="s">
        <v>729</v>
      </c>
      <c r="N172" s="13" t="s">
        <v>274</v>
      </c>
      <c r="O172" s="14">
        <v>2019</v>
      </c>
      <c r="P172" s="14"/>
      <c r="Q172" s="14"/>
      <c r="R172" s="15" t="s">
        <v>358</v>
      </c>
      <c r="S172" s="25" t="s">
        <v>738</v>
      </c>
      <c r="T172" s="16">
        <v>43556</v>
      </c>
      <c r="U172" s="16">
        <v>43608</v>
      </c>
      <c r="V172" s="14"/>
      <c r="W172" s="10" t="s">
        <v>739</v>
      </c>
      <c r="X172" s="18">
        <v>1</v>
      </c>
      <c r="Y172" s="19" t="s">
        <v>45</v>
      </c>
      <c r="Z172" s="14"/>
      <c r="AA172" s="14">
        <v>5</v>
      </c>
      <c r="AB172" s="14">
        <v>2019</v>
      </c>
      <c r="AC172" s="20"/>
      <c r="AD172" s="21"/>
      <c r="AE172" s="22" t="s">
        <v>46</v>
      </c>
      <c r="AF172" s="14"/>
    </row>
    <row r="173" spans="1:32" ht="78" customHeight="1" x14ac:dyDescent="0.25">
      <c r="A173" s="9">
        <v>3691</v>
      </c>
      <c r="B173" s="10">
        <v>12</v>
      </c>
      <c r="C173" s="10">
        <v>2019</v>
      </c>
      <c r="D173" s="59" t="s">
        <v>740</v>
      </c>
      <c r="E173" s="10" t="s">
        <v>34</v>
      </c>
      <c r="F173" s="10"/>
      <c r="G173" s="10"/>
      <c r="H173" s="10" t="s">
        <v>35</v>
      </c>
      <c r="I173" s="11" t="s">
        <v>36</v>
      </c>
      <c r="J173" s="12" t="s">
        <v>98</v>
      </c>
      <c r="K173" s="10" t="s">
        <v>737</v>
      </c>
      <c r="L173" s="10" t="s">
        <v>112</v>
      </c>
      <c r="M173" s="13" t="s">
        <v>729</v>
      </c>
      <c r="N173" s="13" t="s">
        <v>274</v>
      </c>
      <c r="O173" s="14">
        <v>2019</v>
      </c>
      <c r="P173" s="14"/>
      <c r="Q173" s="14"/>
      <c r="R173" s="15" t="s">
        <v>358</v>
      </c>
      <c r="S173" s="25" t="s">
        <v>741</v>
      </c>
      <c r="T173" s="16">
        <v>43556</v>
      </c>
      <c r="U173" s="16">
        <v>43608</v>
      </c>
      <c r="V173" s="14"/>
      <c r="W173" s="10" t="s">
        <v>739</v>
      </c>
      <c r="X173" s="18">
        <v>1</v>
      </c>
      <c r="Y173" s="19" t="s">
        <v>45</v>
      </c>
      <c r="Z173" s="14"/>
      <c r="AA173" s="14">
        <v>5</v>
      </c>
      <c r="AB173" s="14">
        <v>2019</v>
      </c>
      <c r="AC173" s="20"/>
      <c r="AD173" s="21"/>
      <c r="AE173" s="22" t="s">
        <v>46</v>
      </c>
      <c r="AF173" s="14"/>
    </row>
    <row r="174" spans="1:32" ht="78" customHeight="1" x14ac:dyDescent="0.25">
      <c r="A174" s="9">
        <v>3692</v>
      </c>
      <c r="B174" s="10">
        <v>13</v>
      </c>
      <c r="C174" s="10">
        <v>2019</v>
      </c>
      <c r="D174" s="59" t="s">
        <v>742</v>
      </c>
      <c r="E174" s="10" t="s">
        <v>34</v>
      </c>
      <c r="F174" s="10"/>
      <c r="G174" s="10"/>
      <c r="H174" s="10" t="s">
        <v>35</v>
      </c>
      <c r="I174" s="11" t="s">
        <v>36</v>
      </c>
      <c r="J174" s="12" t="s">
        <v>98</v>
      </c>
      <c r="K174" s="10" t="s">
        <v>743</v>
      </c>
      <c r="L174" s="10" t="s">
        <v>285</v>
      </c>
      <c r="M174" s="13" t="s">
        <v>729</v>
      </c>
      <c r="N174" s="13" t="s">
        <v>274</v>
      </c>
      <c r="O174" s="14">
        <v>2019</v>
      </c>
      <c r="P174" s="14"/>
      <c r="Q174" s="14"/>
      <c r="R174" s="15" t="s">
        <v>42</v>
      </c>
      <c r="S174" s="25" t="s">
        <v>744</v>
      </c>
      <c r="T174" s="16">
        <v>43616</v>
      </c>
      <c r="U174" s="16">
        <v>43799</v>
      </c>
      <c r="V174" s="14"/>
      <c r="W174" s="10" t="s">
        <v>745</v>
      </c>
      <c r="X174" s="18">
        <v>1</v>
      </c>
      <c r="Y174" s="19" t="s">
        <v>45</v>
      </c>
      <c r="Z174" s="14"/>
      <c r="AA174" s="14">
        <v>6</v>
      </c>
      <c r="AB174" s="14">
        <v>2020</v>
      </c>
      <c r="AC174" s="20"/>
      <c r="AD174" s="21"/>
      <c r="AE174" s="22" t="s">
        <v>46</v>
      </c>
      <c r="AF174" s="14"/>
    </row>
    <row r="175" spans="1:32" ht="78" customHeight="1" x14ac:dyDescent="0.25">
      <c r="A175" s="9">
        <v>3693</v>
      </c>
      <c r="B175" s="10">
        <v>14</v>
      </c>
      <c r="C175" s="10">
        <v>2019</v>
      </c>
      <c r="D175" s="59" t="s">
        <v>746</v>
      </c>
      <c r="E175" s="10" t="s">
        <v>34</v>
      </c>
      <c r="F175" s="10"/>
      <c r="G175" s="10"/>
      <c r="H175" s="10" t="s">
        <v>35</v>
      </c>
      <c r="I175" s="11" t="s">
        <v>36</v>
      </c>
      <c r="J175" s="12" t="s">
        <v>98</v>
      </c>
      <c r="K175" s="10" t="s">
        <v>743</v>
      </c>
      <c r="L175" s="10" t="s">
        <v>285</v>
      </c>
      <c r="M175" s="13" t="s">
        <v>729</v>
      </c>
      <c r="N175" s="13" t="s">
        <v>274</v>
      </c>
      <c r="O175" s="14">
        <v>2019</v>
      </c>
      <c r="P175" s="14"/>
      <c r="Q175" s="14"/>
      <c r="R175" s="15" t="s">
        <v>358</v>
      </c>
      <c r="S175" s="25" t="s">
        <v>747</v>
      </c>
      <c r="T175" s="16">
        <v>43616</v>
      </c>
      <c r="U175" s="16">
        <v>43616</v>
      </c>
      <c r="V175" s="14"/>
      <c r="W175" s="10" t="s">
        <v>748</v>
      </c>
      <c r="X175" s="18">
        <v>1</v>
      </c>
      <c r="Y175" s="19" t="s">
        <v>45</v>
      </c>
      <c r="Z175" s="14"/>
      <c r="AA175" s="14" t="s">
        <v>412</v>
      </c>
      <c r="AB175" s="14">
        <v>2019</v>
      </c>
      <c r="AC175" s="20"/>
      <c r="AD175" s="21"/>
      <c r="AE175" s="22" t="s">
        <v>46</v>
      </c>
      <c r="AF175" s="14"/>
    </row>
    <row r="176" spans="1:32" ht="78" customHeight="1" x14ac:dyDescent="0.25">
      <c r="A176" s="9">
        <v>3694</v>
      </c>
      <c r="B176" s="10">
        <v>15</v>
      </c>
      <c r="C176" s="10">
        <v>2019</v>
      </c>
      <c r="D176" s="59" t="s">
        <v>749</v>
      </c>
      <c r="E176" s="10" t="s">
        <v>34</v>
      </c>
      <c r="F176" s="10"/>
      <c r="G176" s="10"/>
      <c r="H176" s="10" t="s">
        <v>35</v>
      </c>
      <c r="I176" s="11" t="s">
        <v>36</v>
      </c>
      <c r="J176" s="12" t="s">
        <v>98</v>
      </c>
      <c r="K176" s="10" t="s">
        <v>743</v>
      </c>
      <c r="L176" s="10" t="s">
        <v>285</v>
      </c>
      <c r="M176" s="13" t="s">
        <v>729</v>
      </c>
      <c r="N176" s="13" t="s">
        <v>274</v>
      </c>
      <c r="O176" s="14">
        <v>2019</v>
      </c>
      <c r="P176" s="14"/>
      <c r="Q176" s="14"/>
      <c r="R176" s="15" t="s">
        <v>358</v>
      </c>
      <c r="S176" s="25" t="s">
        <v>750</v>
      </c>
      <c r="T176" s="16">
        <v>43616</v>
      </c>
      <c r="U176" s="16">
        <v>43617</v>
      </c>
      <c r="V176" s="14"/>
      <c r="W176" s="10" t="s">
        <v>751</v>
      </c>
      <c r="X176" s="18">
        <v>1</v>
      </c>
      <c r="Y176" s="19" t="s">
        <v>45</v>
      </c>
      <c r="Z176" s="14"/>
      <c r="AA176" s="14">
        <v>5</v>
      </c>
      <c r="AB176" s="14">
        <v>2019</v>
      </c>
      <c r="AC176" s="20"/>
      <c r="AD176" s="21"/>
      <c r="AE176" s="22" t="s">
        <v>46</v>
      </c>
      <c r="AF176" s="14"/>
    </row>
    <row r="177" spans="1:32" ht="78" customHeight="1" x14ac:dyDescent="0.25">
      <c r="A177" s="9">
        <v>3695</v>
      </c>
      <c r="B177" s="10">
        <v>16</v>
      </c>
      <c r="C177" s="10">
        <v>2019</v>
      </c>
      <c r="D177" s="59" t="s">
        <v>752</v>
      </c>
      <c r="E177" s="10" t="s">
        <v>34</v>
      </c>
      <c r="F177" s="10"/>
      <c r="G177" s="10"/>
      <c r="H177" s="10" t="s">
        <v>35</v>
      </c>
      <c r="I177" s="11" t="s">
        <v>36</v>
      </c>
      <c r="J177" s="12" t="s">
        <v>98</v>
      </c>
      <c r="K177" s="10" t="s">
        <v>743</v>
      </c>
      <c r="L177" s="10" t="s">
        <v>285</v>
      </c>
      <c r="M177" s="13" t="s">
        <v>729</v>
      </c>
      <c r="N177" s="13" t="s">
        <v>274</v>
      </c>
      <c r="O177" s="14">
        <v>2019</v>
      </c>
      <c r="P177" s="14"/>
      <c r="Q177" s="14"/>
      <c r="R177" s="15" t="s">
        <v>436</v>
      </c>
      <c r="S177" s="25" t="s">
        <v>753</v>
      </c>
      <c r="T177" s="16">
        <v>43616</v>
      </c>
      <c r="U177" s="16">
        <v>43617</v>
      </c>
      <c r="V177" s="14"/>
      <c r="W177" s="10" t="s">
        <v>754</v>
      </c>
      <c r="X177" s="18">
        <v>1</v>
      </c>
      <c r="Y177" s="19" t="s">
        <v>45</v>
      </c>
      <c r="Z177" s="14"/>
      <c r="AA177" s="14">
        <v>5</v>
      </c>
      <c r="AB177" s="14">
        <v>2019</v>
      </c>
      <c r="AC177" s="20"/>
      <c r="AD177" s="21"/>
      <c r="AE177" s="22" t="s">
        <v>46</v>
      </c>
      <c r="AF177" s="14"/>
    </row>
    <row r="178" spans="1:32" ht="78" customHeight="1" x14ac:dyDescent="0.25">
      <c r="A178" s="9">
        <v>3696</v>
      </c>
      <c r="B178" s="10">
        <v>17</v>
      </c>
      <c r="C178" s="10">
        <v>2019</v>
      </c>
      <c r="D178" s="59" t="s">
        <v>755</v>
      </c>
      <c r="E178" s="10" t="s">
        <v>34</v>
      </c>
      <c r="F178" s="10"/>
      <c r="G178" s="10"/>
      <c r="H178" s="10" t="s">
        <v>48</v>
      </c>
      <c r="I178" s="11" t="s">
        <v>308</v>
      </c>
      <c r="J178" s="12" t="s">
        <v>133</v>
      </c>
      <c r="K178" s="10" t="s">
        <v>309</v>
      </c>
      <c r="L178" s="10" t="s">
        <v>279</v>
      </c>
      <c r="M178" s="13" t="s">
        <v>729</v>
      </c>
      <c r="N178" s="13" t="s">
        <v>274</v>
      </c>
      <c r="O178" s="14">
        <v>2019</v>
      </c>
      <c r="P178" s="14"/>
      <c r="Q178" s="14"/>
      <c r="R178" s="15" t="s">
        <v>42</v>
      </c>
      <c r="S178" s="25" t="s">
        <v>756</v>
      </c>
      <c r="T178" s="16">
        <v>43642</v>
      </c>
      <c r="U178" s="16">
        <v>43677</v>
      </c>
      <c r="V178" s="14"/>
      <c r="W178" s="10" t="s">
        <v>757</v>
      </c>
      <c r="X178" s="18">
        <v>1</v>
      </c>
      <c r="Y178" s="19" t="s">
        <v>45</v>
      </c>
      <c r="Z178" s="14"/>
      <c r="AA178" s="14">
        <v>5</v>
      </c>
      <c r="AB178" s="14">
        <v>2020</v>
      </c>
      <c r="AC178" s="20"/>
      <c r="AD178" s="21"/>
      <c r="AE178" s="22" t="s">
        <v>758</v>
      </c>
      <c r="AF178" s="14"/>
    </row>
    <row r="179" spans="1:32" ht="78" customHeight="1" x14ac:dyDescent="0.25">
      <c r="A179" s="9">
        <v>3697</v>
      </c>
      <c r="B179" s="10">
        <v>18</v>
      </c>
      <c r="C179" s="10">
        <v>2019</v>
      </c>
      <c r="D179" s="59" t="s">
        <v>759</v>
      </c>
      <c r="E179" s="10" t="s">
        <v>34</v>
      </c>
      <c r="F179" s="10"/>
      <c r="G179" s="10"/>
      <c r="H179" s="10" t="s">
        <v>85</v>
      </c>
      <c r="I179" s="11" t="s">
        <v>49</v>
      </c>
      <c r="J179" s="12" t="s">
        <v>50</v>
      </c>
      <c r="K179" s="10" t="s">
        <v>180</v>
      </c>
      <c r="L179" s="45" t="s">
        <v>760</v>
      </c>
      <c r="M179" s="13" t="s">
        <v>729</v>
      </c>
      <c r="N179" s="13" t="s">
        <v>274</v>
      </c>
      <c r="O179" s="14">
        <v>2019</v>
      </c>
      <c r="P179" s="14"/>
      <c r="Q179" s="14"/>
      <c r="R179" s="15" t="s">
        <v>358</v>
      </c>
      <c r="S179" s="25" t="s">
        <v>761</v>
      </c>
      <c r="T179" s="16" t="s">
        <v>762</v>
      </c>
      <c r="U179" s="16">
        <v>43708</v>
      </c>
      <c r="V179" s="14"/>
      <c r="W179" s="10" t="s">
        <v>763</v>
      </c>
      <c r="X179" s="18">
        <v>1</v>
      </c>
      <c r="Y179" s="19" t="s">
        <v>45</v>
      </c>
      <c r="Z179" s="14"/>
      <c r="AA179" s="14">
        <v>8</v>
      </c>
      <c r="AB179" s="14">
        <v>2019</v>
      </c>
      <c r="AC179" s="20"/>
      <c r="AD179" s="21"/>
      <c r="AE179" s="22" t="s">
        <v>758</v>
      </c>
      <c r="AF179" s="14"/>
    </row>
    <row r="180" spans="1:32" ht="235.5" customHeight="1" x14ac:dyDescent="0.25">
      <c r="A180" s="9">
        <v>3698</v>
      </c>
      <c r="B180" s="10">
        <v>19</v>
      </c>
      <c r="C180" s="10">
        <v>2019</v>
      </c>
      <c r="D180" s="59" t="s">
        <v>764</v>
      </c>
      <c r="E180" s="10" t="s">
        <v>34</v>
      </c>
      <c r="F180" s="10"/>
      <c r="G180" s="10"/>
      <c r="H180" s="10" t="s">
        <v>85</v>
      </c>
      <c r="I180" s="11" t="s">
        <v>49</v>
      </c>
      <c r="J180" s="12" t="s">
        <v>50</v>
      </c>
      <c r="K180" s="10" t="s">
        <v>180</v>
      </c>
      <c r="L180" s="45" t="s">
        <v>765</v>
      </c>
      <c r="M180" s="13" t="s">
        <v>729</v>
      </c>
      <c r="N180" s="13" t="s">
        <v>274</v>
      </c>
      <c r="O180" s="14">
        <v>2019</v>
      </c>
      <c r="P180" s="14"/>
      <c r="Q180" s="14"/>
      <c r="R180" s="15" t="s">
        <v>358</v>
      </c>
      <c r="S180" s="25" t="s">
        <v>766</v>
      </c>
      <c r="T180" s="16">
        <v>43688</v>
      </c>
      <c r="U180" s="16">
        <v>43921</v>
      </c>
      <c r="V180" s="14"/>
      <c r="W180" s="10" t="s">
        <v>767</v>
      </c>
      <c r="X180" s="18">
        <v>1</v>
      </c>
      <c r="Y180" s="19" t="s">
        <v>45</v>
      </c>
      <c r="Z180" s="14"/>
      <c r="AA180" s="14">
        <v>3</v>
      </c>
      <c r="AB180" s="14">
        <v>2020</v>
      </c>
      <c r="AC180" s="20"/>
      <c r="AD180" s="21"/>
      <c r="AE180" s="22" t="s">
        <v>758</v>
      </c>
      <c r="AF180" s="14"/>
    </row>
    <row r="181" spans="1:32" ht="78" customHeight="1" x14ac:dyDescent="0.25">
      <c r="A181" s="9">
        <v>3699</v>
      </c>
      <c r="B181" s="10">
        <v>20</v>
      </c>
      <c r="C181" s="10">
        <v>2019</v>
      </c>
      <c r="D181" s="59" t="s">
        <v>768</v>
      </c>
      <c r="E181" s="10" t="s">
        <v>333</v>
      </c>
      <c r="F181" s="10"/>
      <c r="G181" s="10" t="s">
        <v>769</v>
      </c>
      <c r="H181" s="10" t="s">
        <v>85</v>
      </c>
      <c r="I181" s="11" t="s">
        <v>49</v>
      </c>
      <c r="J181" s="12" t="s">
        <v>50</v>
      </c>
      <c r="K181" s="10" t="s">
        <v>180</v>
      </c>
      <c r="L181" s="10" t="s">
        <v>770</v>
      </c>
      <c r="M181" s="13" t="s">
        <v>771</v>
      </c>
      <c r="N181" s="13" t="s">
        <v>451</v>
      </c>
      <c r="O181" s="14">
        <v>2019</v>
      </c>
      <c r="P181" s="14"/>
      <c r="Q181" s="14"/>
      <c r="R181" s="15" t="s">
        <v>358</v>
      </c>
      <c r="S181" s="25" t="s">
        <v>772</v>
      </c>
      <c r="T181" s="16">
        <v>43644</v>
      </c>
      <c r="U181" s="16">
        <v>45169</v>
      </c>
      <c r="V181" s="14"/>
      <c r="W181" s="10" t="s">
        <v>773</v>
      </c>
      <c r="X181" s="18">
        <v>1</v>
      </c>
      <c r="Y181" s="19" t="s">
        <v>318</v>
      </c>
      <c r="Z181" s="14"/>
      <c r="AA181" s="14">
        <v>9</v>
      </c>
      <c r="AB181" s="14">
        <v>2023</v>
      </c>
      <c r="AC181" s="20"/>
      <c r="AD181" s="21"/>
      <c r="AE181" s="22" t="s">
        <v>58</v>
      </c>
      <c r="AF181" s="34" t="s">
        <v>774</v>
      </c>
    </row>
    <row r="182" spans="1:32" ht="78" customHeight="1" x14ac:dyDescent="0.25">
      <c r="A182" s="9">
        <v>3700</v>
      </c>
      <c r="B182" s="10">
        <v>21</v>
      </c>
      <c r="C182" s="10">
        <v>2019</v>
      </c>
      <c r="D182" s="59" t="s">
        <v>775</v>
      </c>
      <c r="E182" s="10" t="s">
        <v>333</v>
      </c>
      <c r="F182" s="10"/>
      <c r="G182" s="10"/>
      <c r="H182" s="10" t="s">
        <v>85</v>
      </c>
      <c r="I182" s="11" t="s">
        <v>49</v>
      </c>
      <c r="J182" s="12" t="s">
        <v>50</v>
      </c>
      <c r="K182" s="10" t="s">
        <v>180</v>
      </c>
      <c r="L182" s="10" t="s">
        <v>63</v>
      </c>
      <c r="M182" s="13" t="s">
        <v>771</v>
      </c>
      <c r="N182" s="13" t="s">
        <v>451</v>
      </c>
      <c r="O182" s="14">
        <v>2019</v>
      </c>
      <c r="P182" s="14"/>
      <c r="Q182" s="14"/>
      <c r="R182" s="15" t="s">
        <v>436</v>
      </c>
      <c r="S182" s="25" t="s">
        <v>776</v>
      </c>
      <c r="T182" s="16">
        <v>43644</v>
      </c>
      <c r="U182" s="16" t="s">
        <v>777</v>
      </c>
      <c r="V182" s="14"/>
      <c r="W182" s="10" t="s">
        <v>778</v>
      </c>
      <c r="X182" s="18">
        <v>1</v>
      </c>
      <c r="Y182" s="19" t="s">
        <v>318</v>
      </c>
      <c r="Z182" s="14"/>
      <c r="AA182" s="14">
        <v>9</v>
      </c>
      <c r="AB182" s="14">
        <v>2022</v>
      </c>
      <c r="AC182" s="20"/>
      <c r="AD182" s="21"/>
      <c r="AE182" s="22" t="s">
        <v>58</v>
      </c>
      <c r="AF182" s="34" t="s">
        <v>779</v>
      </c>
    </row>
    <row r="183" spans="1:32" ht="78" customHeight="1" x14ac:dyDescent="0.25">
      <c r="A183" s="9">
        <v>3701</v>
      </c>
      <c r="B183" s="10">
        <v>22</v>
      </c>
      <c r="C183" s="10">
        <v>2019</v>
      </c>
      <c r="D183" s="59" t="s">
        <v>780</v>
      </c>
      <c r="E183" s="10" t="s">
        <v>34</v>
      </c>
      <c r="F183" s="10"/>
      <c r="G183" s="10"/>
      <c r="H183" s="10" t="s">
        <v>781</v>
      </c>
      <c r="I183" s="11" t="s">
        <v>36</v>
      </c>
      <c r="J183" s="12" t="s">
        <v>77</v>
      </c>
      <c r="K183" s="10" t="s">
        <v>782</v>
      </c>
      <c r="L183" s="10" t="s">
        <v>79</v>
      </c>
      <c r="M183" s="13" t="s">
        <v>771</v>
      </c>
      <c r="N183" s="13" t="s">
        <v>451</v>
      </c>
      <c r="O183" s="14">
        <v>2019</v>
      </c>
      <c r="P183" s="14"/>
      <c r="Q183" s="14"/>
      <c r="R183" s="15" t="s">
        <v>358</v>
      </c>
      <c r="S183" s="25" t="s">
        <v>783</v>
      </c>
      <c r="T183" s="16" t="s">
        <v>784</v>
      </c>
      <c r="U183" s="16">
        <v>44408</v>
      </c>
      <c r="V183" s="14"/>
      <c r="W183" s="10" t="s">
        <v>785</v>
      </c>
      <c r="X183" s="18">
        <v>1</v>
      </c>
      <c r="Y183" s="19" t="s">
        <v>45</v>
      </c>
      <c r="Z183" s="14"/>
      <c r="AA183" s="14">
        <v>4</v>
      </c>
      <c r="AB183" s="14">
        <v>2021</v>
      </c>
      <c r="AC183" s="20"/>
      <c r="AD183" s="21"/>
      <c r="AE183" s="22" t="s">
        <v>58</v>
      </c>
      <c r="AF183" s="14"/>
    </row>
    <row r="184" spans="1:32" ht="78" customHeight="1" x14ac:dyDescent="0.25">
      <c r="A184" s="9">
        <v>3702</v>
      </c>
      <c r="B184" s="10">
        <v>23</v>
      </c>
      <c r="C184" s="10">
        <v>2019</v>
      </c>
      <c r="D184" s="59" t="s">
        <v>786</v>
      </c>
      <c r="E184" s="10" t="s">
        <v>34</v>
      </c>
      <c r="F184" s="10"/>
      <c r="G184" s="10"/>
      <c r="H184" s="10" t="s">
        <v>781</v>
      </c>
      <c r="I184" s="11" t="s">
        <v>187</v>
      </c>
      <c r="J184" s="12" t="s">
        <v>188</v>
      </c>
      <c r="K184" s="10" t="s">
        <v>78</v>
      </c>
      <c r="L184" s="10" t="s">
        <v>79</v>
      </c>
      <c r="M184" s="13" t="s">
        <v>771</v>
      </c>
      <c r="N184" s="13" t="s">
        <v>451</v>
      </c>
      <c r="O184" s="14">
        <v>2019</v>
      </c>
      <c r="P184" s="14"/>
      <c r="Q184" s="14"/>
      <c r="R184" s="15" t="s">
        <v>358</v>
      </c>
      <c r="S184" s="25" t="s">
        <v>787</v>
      </c>
      <c r="T184" s="16">
        <v>43616</v>
      </c>
      <c r="U184" s="16">
        <v>43921</v>
      </c>
      <c r="V184" s="14"/>
      <c r="W184" s="10" t="s">
        <v>788</v>
      </c>
      <c r="X184" s="18">
        <v>1</v>
      </c>
      <c r="Y184" s="19" t="s">
        <v>45</v>
      </c>
      <c r="Z184" s="14"/>
      <c r="AA184" s="14">
        <v>6</v>
      </c>
      <c r="AB184" s="14">
        <v>2020</v>
      </c>
      <c r="AC184" s="20"/>
      <c r="AD184" s="21"/>
      <c r="AE184" s="22" t="s">
        <v>58</v>
      </c>
      <c r="AF184" s="14"/>
    </row>
    <row r="185" spans="1:32" ht="78" customHeight="1" x14ac:dyDescent="0.25">
      <c r="A185" s="9">
        <v>3703</v>
      </c>
      <c r="B185" s="10">
        <v>24</v>
      </c>
      <c r="C185" s="10">
        <v>2019</v>
      </c>
      <c r="D185" s="59" t="s">
        <v>789</v>
      </c>
      <c r="E185" s="10" t="s">
        <v>34</v>
      </c>
      <c r="F185" s="10"/>
      <c r="G185" s="10"/>
      <c r="H185" s="10" t="s">
        <v>35</v>
      </c>
      <c r="I185" s="11" t="s">
        <v>36</v>
      </c>
      <c r="J185" s="12" t="s">
        <v>98</v>
      </c>
      <c r="K185" s="10" t="s">
        <v>790</v>
      </c>
      <c r="L185" s="10" t="s">
        <v>285</v>
      </c>
      <c r="M185" s="13" t="s">
        <v>771</v>
      </c>
      <c r="N185" s="13" t="s">
        <v>451</v>
      </c>
      <c r="O185" s="14">
        <v>2019</v>
      </c>
      <c r="P185" s="14"/>
      <c r="Q185" s="14"/>
      <c r="R185" s="15" t="s">
        <v>42</v>
      </c>
      <c r="S185" s="25" t="s">
        <v>791</v>
      </c>
      <c r="T185" s="16">
        <v>43616</v>
      </c>
      <c r="U185" s="16">
        <v>43830</v>
      </c>
      <c r="V185" s="14"/>
      <c r="W185" s="10" t="s">
        <v>792</v>
      </c>
      <c r="X185" s="18">
        <v>1</v>
      </c>
      <c r="Y185" s="19" t="s">
        <v>45</v>
      </c>
      <c r="Z185" s="14"/>
      <c r="AA185" s="14">
        <v>12</v>
      </c>
      <c r="AB185" s="14">
        <v>2019</v>
      </c>
      <c r="AC185" s="20"/>
      <c r="AD185" s="21"/>
      <c r="AE185" s="22" t="s">
        <v>46</v>
      </c>
      <c r="AF185" s="14"/>
    </row>
    <row r="186" spans="1:32" ht="78" customHeight="1" x14ac:dyDescent="0.25">
      <c r="A186" s="9">
        <v>3704</v>
      </c>
      <c r="B186" s="10">
        <v>25</v>
      </c>
      <c r="C186" s="10">
        <v>2019</v>
      </c>
      <c r="D186" s="59" t="s">
        <v>793</v>
      </c>
      <c r="E186" s="10" t="s">
        <v>34</v>
      </c>
      <c r="F186" s="10"/>
      <c r="G186" s="10"/>
      <c r="H186" s="10" t="s">
        <v>85</v>
      </c>
      <c r="I186" s="11" t="s">
        <v>36</v>
      </c>
      <c r="J186" s="12" t="s">
        <v>98</v>
      </c>
      <c r="K186" s="10" t="s">
        <v>790</v>
      </c>
      <c r="L186" s="10" t="s">
        <v>285</v>
      </c>
      <c r="M186" s="13" t="s">
        <v>771</v>
      </c>
      <c r="N186" s="13" t="s">
        <v>451</v>
      </c>
      <c r="O186" s="14">
        <v>2019</v>
      </c>
      <c r="P186" s="14"/>
      <c r="Q186" s="14"/>
      <c r="R186" s="15" t="s">
        <v>42</v>
      </c>
      <c r="S186" s="25" t="s">
        <v>794</v>
      </c>
      <c r="T186" s="16">
        <v>43616</v>
      </c>
      <c r="U186" s="16">
        <v>43617</v>
      </c>
      <c r="V186" s="14"/>
      <c r="W186" s="10" t="s">
        <v>795</v>
      </c>
      <c r="X186" s="18">
        <v>1</v>
      </c>
      <c r="Y186" s="19" t="s">
        <v>45</v>
      </c>
      <c r="Z186" s="14"/>
      <c r="AA186" s="14">
        <v>5</v>
      </c>
      <c r="AB186" s="14">
        <v>2019</v>
      </c>
      <c r="AC186" s="20"/>
      <c r="AD186" s="21"/>
      <c r="AE186" s="22" t="s">
        <v>46</v>
      </c>
      <c r="AF186" s="14"/>
    </row>
    <row r="187" spans="1:32" ht="78" customHeight="1" x14ac:dyDescent="0.25">
      <c r="A187" s="44">
        <v>3705</v>
      </c>
      <c r="B187" s="45">
        <v>26</v>
      </c>
      <c r="C187" s="45">
        <v>2019</v>
      </c>
      <c r="D187" s="60" t="s">
        <v>796</v>
      </c>
      <c r="E187" s="10" t="s">
        <v>34</v>
      </c>
      <c r="F187" s="45"/>
      <c r="G187" s="45"/>
      <c r="H187" s="45" t="s">
        <v>186</v>
      </c>
      <c r="I187" s="61" t="s">
        <v>187</v>
      </c>
      <c r="J187" s="12" t="s">
        <v>188</v>
      </c>
      <c r="K187" s="10" t="s">
        <v>189</v>
      </c>
      <c r="L187" s="45" t="s">
        <v>279</v>
      </c>
      <c r="M187" s="62" t="s">
        <v>771</v>
      </c>
      <c r="N187" s="62" t="s">
        <v>451</v>
      </c>
      <c r="O187" s="63">
        <v>2019</v>
      </c>
      <c r="P187" s="63"/>
      <c r="Q187" s="63"/>
      <c r="R187" s="64" t="s">
        <v>358</v>
      </c>
      <c r="S187" s="65" t="s">
        <v>797</v>
      </c>
      <c r="T187" s="16" t="s">
        <v>798</v>
      </c>
      <c r="U187" s="16">
        <v>44439</v>
      </c>
      <c r="V187" s="63"/>
      <c r="W187" s="45" t="s">
        <v>799</v>
      </c>
      <c r="X187" s="66">
        <v>1</v>
      </c>
      <c r="Y187" s="19" t="s">
        <v>45</v>
      </c>
      <c r="Z187" s="63"/>
      <c r="AA187" s="63">
        <v>9</v>
      </c>
      <c r="AB187" s="63">
        <v>2021</v>
      </c>
      <c r="AC187" s="67"/>
      <c r="AD187" s="21"/>
      <c r="AE187" s="22" t="s">
        <v>58</v>
      </c>
      <c r="AF187" s="14"/>
    </row>
    <row r="188" spans="1:32" ht="189" x14ac:dyDescent="0.25">
      <c r="A188" s="44">
        <v>3706</v>
      </c>
      <c r="B188" s="45">
        <v>27</v>
      </c>
      <c r="C188" s="45">
        <v>2019</v>
      </c>
      <c r="D188" s="60" t="s">
        <v>800</v>
      </c>
      <c r="E188" s="10" t="s">
        <v>34</v>
      </c>
      <c r="F188" s="45"/>
      <c r="G188" s="45"/>
      <c r="H188" s="45" t="s">
        <v>186</v>
      </c>
      <c r="I188" s="61" t="s">
        <v>187</v>
      </c>
      <c r="J188" s="12" t="s">
        <v>188</v>
      </c>
      <c r="K188" s="10" t="s">
        <v>78</v>
      </c>
      <c r="L188" s="45" t="s">
        <v>123</v>
      </c>
      <c r="M188" s="62" t="s">
        <v>801</v>
      </c>
      <c r="N188" s="62" t="s">
        <v>802</v>
      </c>
      <c r="O188" s="63">
        <v>2019</v>
      </c>
      <c r="P188" s="63"/>
      <c r="Q188" s="63"/>
      <c r="R188" s="64" t="s">
        <v>358</v>
      </c>
      <c r="S188" s="65" t="s">
        <v>803</v>
      </c>
      <c r="T188" s="16">
        <v>43626</v>
      </c>
      <c r="U188" s="16">
        <v>43677</v>
      </c>
      <c r="V188" s="63"/>
      <c r="W188" s="45" t="s">
        <v>804</v>
      </c>
      <c r="X188" s="66">
        <v>1</v>
      </c>
      <c r="Y188" s="19" t="s">
        <v>45</v>
      </c>
      <c r="Z188" s="63"/>
      <c r="AA188" s="63">
        <v>9</v>
      </c>
      <c r="AB188" s="63">
        <v>2019</v>
      </c>
      <c r="AC188" s="68">
        <v>43609</v>
      </c>
      <c r="AD188" s="21">
        <f ca="1">IF(TABLA345[[#This Row],[Fecha radicación informe]]="","",TODAY()-TABLA345[[#This Row],[Fecha radicación informe]])</f>
        <v>1851</v>
      </c>
      <c r="AE188" s="22" t="s">
        <v>58</v>
      </c>
      <c r="AF188" s="14"/>
    </row>
    <row r="189" spans="1:32" ht="157.5" x14ac:dyDescent="0.25">
      <c r="A189" s="44">
        <v>3707</v>
      </c>
      <c r="B189" s="45">
        <v>28</v>
      </c>
      <c r="C189" s="45">
        <v>2019</v>
      </c>
      <c r="D189" s="60" t="s">
        <v>805</v>
      </c>
      <c r="E189" s="10" t="s">
        <v>34</v>
      </c>
      <c r="F189" s="45"/>
      <c r="G189" s="45"/>
      <c r="H189" s="45" t="s">
        <v>186</v>
      </c>
      <c r="I189" s="61" t="s">
        <v>187</v>
      </c>
      <c r="J189" s="12" t="s">
        <v>188</v>
      </c>
      <c r="K189" s="10" t="s">
        <v>78</v>
      </c>
      <c r="L189" s="45" t="s">
        <v>123</v>
      </c>
      <c r="M189" s="62" t="s">
        <v>801</v>
      </c>
      <c r="N189" s="62" t="s">
        <v>802</v>
      </c>
      <c r="O189" s="63">
        <v>2019</v>
      </c>
      <c r="P189" s="63"/>
      <c r="Q189" s="63"/>
      <c r="R189" s="64" t="s">
        <v>358</v>
      </c>
      <c r="S189" s="65" t="s">
        <v>806</v>
      </c>
      <c r="T189" s="16">
        <v>43626</v>
      </c>
      <c r="U189" s="16">
        <v>43677</v>
      </c>
      <c r="V189" s="63"/>
      <c r="W189" s="45" t="s">
        <v>807</v>
      </c>
      <c r="X189" s="66">
        <v>1</v>
      </c>
      <c r="Y189" s="19" t="s">
        <v>45</v>
      </c>
      <c r="Z189" s="63"/>
      <c r="AA189" s="63">
        <v>9</v>
      </c>
      <c r="AB189" s="63">
        <v>2019</v>
      </c>
      <c r="AC189" s="68">
        <v>43609</v>
      </c>
      <c r="AD189" s="21">
        <f ca="1">IF(TABLA345[[#This Row],[Fecha radicación informe]]="","",TODAY()-TABLA345[[#This Row],[Fecha radicación informe]])</f>
        <v>1851</v>
      </c>
      <c r="AE189" s="22" t="s">
        <v>58</v>
      </c>
      <c r="AF189" s="14"/>
    </row>
    <row r="190" spans="1:32" ht="173.25" x14ac:dyDescent="0.25">
      <c r="A190" s="44">
        <v>3708</v>
      </c>
      <c r="B190" s="45">
        <v>29</v>
      </c>
      <c r="C190" s="45">
        <v>2019</v>
      </c>
      <c r="D190" s="60" t="s">
        <v>808</v>
      </c>
      <c r="E190" s="10" t="s">
        <v>34</v>
      </c>
      <c r="F190" s="45"/>
      <c r="G190" s="45"/>
      <c r="H190" s="45" t="s">
        <v>186</v>
      </c>
      <c r="I190" s="61" t="s">
        <v>187</v>
      </c>
      <c r="J190" s="12" t="s">
        <v>188</v>
      </c>
      <c r="K190" s="10" t="s">
        <v>78</v>
      </c>
      <c r="L190" s="45" t="s">
        <v>123</v>
      </c>
      <c r="M190" s="62" t="s">
        <v>801</v>
      </c>
      <c r="N190" s="62" t="s">
        <v>802</v>
      </c>
      <c r="O190" s="63">
        <v>2019</v>
      </c>
      <c r="P190" s="63"/>
      <c r="Q190" s="63"/>
      <c r="R190" s="64" t="s">
        <v>358</v>
      </c>
      <c r="S190" s="65" t="s">
        <v>809</v>
      </c>
      <c r="T190" s="16">
        <v>43626</v>
      </c>
      <c r="U190" s="16">
        <v>43677</v>
      </c>
      <c r="V190" s="63"/>
      <c r="W190" s="45" t="s">
        <v>810</v>
      </c>
      <c r="X190" s="66">
        <v>1</v>
      </c>
      <c r="Y190" s="19" t="s">
        <v>45</v>
      </c>
      <c r="Z190" s="63"/>
      <c r="AA190" s="63">
        <v>7</v>
      </c>
      <c r="AB190" s="63">
        <v>2019</v>
      </c>
      <c r="AC190" s="68">
        <v>43609</v>
      </c>
      <c r="AD190" s="21">
        <f ca="1">IF(TABLA345[[#This Row],[Fecha radicación informe]]="","",TODAY()-TABLA345[[#This Row],[Fecha radicación informe]])</f>
        <v>1851</v>
      </c>
      <c r="AE190" s="22" t="s">
        <v>58</v>
      </c>
      <c r="AF190" s="14"/>
    </row>
    <row r="191" spans="1:32" ht="110.25" x14ac:dyDescent="0.25">
      <c r="A191" s="44">
        <v>3709</v>
      </c>
      <c r="B191" s="45">
        <v>30</v>
      </c>
      <c r="C191" s="45">
        <v>2019</v>
      </c>
      <c r="D191" s="60" t="s">
        <v>811</v>
      </c>
      <c r="E191" s="10" t="s">
        <v>34</v>
      </c>
      <c r="F191" s="45"/>
      <c r="G191" s="45"/>
      <c r="H191" s="45" t="s">
        <v>186</v>
      </c>
      <c r="I191" s="61" t="s">
        <v>187</v>
      </c>
      <c r="J191" s="12" t="s">
        <v>188</v>
      </c>
      <c r="K191" s="10" t="s">
        <v>78</v>
      </c>
      <c r="L191" s="45" t="s">
        <v>123</v>
      </c>
      <c r="M191" s="62" t="s">
        <v>801</v>
      </c>
      <c r="N191" s="62" t="s">
        <v>802</v>
      </c>
      <c r="O191" s="63">
        <v>2019</v>
      </c>
      <c r="P191" s="63"/>
      <c r="Q191" s="63"/>
      <c r="R191" s="64" t="s">
        <v>358</v>
      </c>
      <c r="S191" s="65" t="s">
        <v>812</v>
      </c>
      <c r="T191" s="16">
        <v>43626</v>
      </c>
      <c r="U191" s="16">
        <v>43677</v>
      </c>
      <c r="V191" s="63"/>
      <c r="W191" s="45" t="s">
        <v>813</v>
      </c>
      <c r="X191" s="66">
        <v>1</v>
      </c>
      <c r="Y191" s="19" t="s">
        <v>45</v>
      </c>
      <c r="Z191" s="63"/>
      <c r="AA191" s="63">
        <v>7</v>
      </c>
      <c r="AB191" s="63">
        <v>2019</v>
      </c>
      <c r="AC191" s="68">
        <v>43609</v>
      </c>
      <c r="AD191" s="21">
        <f ca="1">IF(TABLA345[[#This Row],[Fecha radicación informe]]="","",TODAY()-TABLA345[[#This Row],[Fecha radicación informe]])</f>
        <v>1851</v>
      </c>
      <c r="AE191" s="22" t="s">
        <v>58</v>
      </c>
      <c r="AF191" s="14"/>
    </row>
    <row r="192" spans="1:32" ht="346.5" x14ac:dyDescent="0.25">
      <c r="A192" s="44">
        <v>3710</v>
      </c>
      <c r="B192" s="45">
        <v>31</v>
      </c>
      <c r="C192" s="45">
        <v>2019</v>
      </c>
      <c r="D192" s="60" t="s">
        <v>814</v>
      </c>
      <c r="E192" s="10" t="s">
        <v>34</v>
      </c>
      <c r="F192" s="45"/>
      <c r="G192" s="45"/>
      <c r="H192" s="45" t="s">
        <v>301</v>
      </c>
      <c r="I192" s="61" t="s">
        <v>36</v>
      </c>
      <c r="J192" s="12" t="s">
        <v>37</v>
      </c>
      <c r="K192" s="45" t="s">
        <v>365</v>
      </c>
      <c r="L192" s="45" t="s">
        <v>112</v>
      </c>
      <c r="M192" s="62" t="s">
        <v>801</v>
      </c>
      <c r="N192" s="62" t="s">
        <v>802</v>
      </c>
      <c r="O192" s="63">
        <v>2019</v>
      </c>
      <c r="P192" s="63"/>
      <c r="Q192" s="63"/>
      <c r="R192" s="64" t="s">
        <v>42</v>
      </c>
      <c r="S192" s="65" t="s">
        <v>815</v>
      </c>
      <c r="T192" s="16" t="s">
        <v>816</v>
      </c>
      <c r="U192" s="16">
        <v>43726</v>
      </c>
      <c r="V192" s="63"/>
      <c r="W192" s="45" t="s">
        <v>817</v>
      </c>
      <c r="X192" s="66">
        <v>1</v>
      </c>
      <c r="Y192" s="69" t="s">
        <v>45</v>
      </c>
      <c r="Z192" s="63"/>
      <c r="AA192" s="63">
        <v>12</v>
      </c>
      <c r="AB192" s="63">
        <v>2019</v>
      </c>
      <c r="AC192" s="68">
        <v>43612</v>
      </c>
      <c r="AD192" s="21">
        <f ca="1">IF(TABLA345[[#This Row],[Fecha radicación informe]]="","",TODAY()-TABLA345[[#This Row],[Fecha radicación informe]])</f>
        <v>1848</v>
      </c>
      <c r="AE192" s="22" t="s">
        <v>46</v>
      </c>
      <c r="AF192" s="14"/>
    </row>
    <row r="193" spans="1:32" ht="330.75" x14ac:dyDescent="0.25">
      <c r="A193" s="44">
        <v>3711</v>
      </c>
      <c r="B193" s="45">
        <v>32</v>
      </c>
      <c r="C193" s="45">
        <v>2019</v>
      </c>
      <c r="D193" s="60" t="s">
        <v>818</v>
      </c>
      <c r="E193" s="10" t="s">
        <v>34</v>
      </c>
      <c r="F193" s="45"/>
      <c r="G193" s="45"/>
      <c r="H193" s="45" t="s">
        <v>301</v>
      </c>
      <c r="I193" s="61" t="s">
        <v>36</v>
      </c>
      <c r="J193" s="12" t="s">
        <v>37</v>
      </c>
      <c r="K193" s="45" t="s">
        <v>365</v>
      </c>
      <c r="L193" s="45" t="s">
        <v>112</v>
      </c>
      <c r="M193" s="62" t="s">
        <v>801</v>
      </c>
      <c r="N193" s="62" t="s">
        <v>802</v>
      </c>
      <c r="O193" s="63">
        <v>2019</v>
      </c>
      <c r="P193" s="63"/>
      <c r="Q193" s="63"/>
      <c r="R193" s="64" t="s">
        <v>42</v>
      </c>
      <c r="S193" s="65" t="s">
        <v>815</v>
      </c>
      <c r="T193" s="16" t="s">
        <v>816</v>
      </c>
      <c r="U193" s="16">
        <v>43726</v>
      </c>
      <c r="V193" s="63"/>
      <c r="W193" s="45" t="s">
        <v>819</v>
      </c>
      <c r="X193" s="66">
        <v>1</v>
      </c>
      <c r="Y193" s="69" t="s">
        <v>45</v>
      </c>
      <c r="Z193" s="63"/>
      <c r="AA193" s="63">
        <v>11</v>
      </c>
      <c r="AB193" s="63">
        <v>2019</v>
      </c>
      <c r="AC193" s="68">
        <v>43612</v>
      </c>
      <c r="AD193" s="21">
        <f ca="1">IF(TABLA345[[#This Row],[Fecha radicación informe]]="","",TODAY()-TABLA345[[#This Row],[Fecha radicación informe]])</f>
        <v>1848</v>
      </c>
      <c r="AE193" s="22" t="s">
        <v>46</v>
      </c>
      <c r="AF193" s="14"/>
    </row>
    <row r="194" spans="1:32" ht="409.5" x14ac:dyDescent="0.25">
      <c r="A194" s="44">
        <v>3712</v>
      </c>
      <c r="B194" s="45">
        <v>33</v>
      </c>
      <c r="C194" s="45">
        <v>2019</v>
      </c>
      <c r="D194" s="60" t="s">
        <v>820</v>
      </c>
      <c r="E194" s="10" t="s">
        <v>34</v>
      </c>
      <c r="F194" s="45"/>
      <c r="G194" s="45"/>
      <c r="H194" s="45" t="s">
        <v>35</v>
      </c>
      <c r="I194" s="61" t="s">
        <v>36</v>
      </c>
      <c r="J194" s="12" t="s">
        <v>37</v>
      </c>
      <c r="K194" s="45" t="s">
        <v>365</v>
      </c>
      <c r="L194" s="10" t="s">
        <v>39</v>
      </c>
      <c r="M194" s="62" t="s">
        <v>801</v>
      </c>
      <c r="N194" s="62" t="s">
        <v>802</v>
      </c>
      <c r="O194" s="63">
        <v>2019</v>
      </c>
      <c r="P194" s="63"/>
      <c r="Q194" s="63"/>
      <c r="R194" s="64" t="s">
        <v>42</v>
      </c>
      <c r="S194" s="65" t="s">
        <v>821</v>
      </c>
      <c r="T194" s="16">
        <v>43715</v>
      </c>
      <c r="U194" s="16">
        <v>43982</v>
      </c>
      <c r="V194" s="63"/>
      <c r="W194" s="45" t="s">
        <v>822</v>
      </c>
      <c r="X194" s="66">
        <v>1</v>
      </c>
      <c r="Y194" s="69" t="s">
        <v>45</v>
      </c>
      <c r="Z194" s="63"/>
      <c r="AA194" s="63">
        <v>7</v>
      </c>
      <c r="AB194" s="63">
        <v>2020</v>
      </c>
      <c r="AC194" s="68">
        <v>43612</v>
      </c>
      <c r="AD194" s="21">
        <f ca="1">IF(TABLA345[[#This Row],[Fecha radicación informe]]="","",TODAY()-TABLA345[[#This Row],[Fecha radicación informe]])</f>
        <v>1848</v>
      </c>
      <c r="AE194" s="22" t="s">
        <v>46</v>
      </c>
      <c r="AF194" s="14"/>
    </row>
    <row r="195" spans="1:32" ht="409.5" x14ac:dyDescent="0.25">
      <c r="A195" s="44">
        <v>3713</v>
      </c>
      <c r="B195" s="45">
        <v>34</v>
      </c>
      <c r="C195" s="45">
        <v>2019</v>
      </c>
      <c r="D195" s="60" t="s">
        <v>823</v>
      </c>
      <c r="E195" s="10" t="s">
        <v>34</v>
      </c>
      <c r="F195" s="45"/>
      <c r="G195" s="45"/>
      <c r="H195" s="45" t="s">
        <v>35</v>
      </c>
      <c r="I195" s="61" t="s">
        <v>36</v>
      </c>
      <c r="J195" s="12" t="s">
        <v>37</v>
      </c>
      <c r="K195" s="45" t="s">
        <v>365</v>
      </c>
      <c r="L195" s="10" t="s">
        <v>39</v>
      </c>
      <c r="M195" s="62" t="s">
        <v>801</v>
      </c>
      <c r="N195" s="62" t="s">
        <v>802</v>
      </c>
      <c r="O195" s="63">
        <v>2019</v>
      </c>
      <c r="P195" s="63"/>
      <c r="Q195" s="63"/>
      <c r="R195" s="64" t="s">
        <v>42</v>
      </c>
      <c r="S195" s="65" t="s">
        <v>824</v>
      </c>
      <c r="T195" s="16">
        <v>43715</v>
      </c>
      <c r="U195" s="16">
        <v>44286</v>
      </c>
      <c r="V195" s="63"/>
      <c r="W195" s="45" t="s">
        <v>825</v>
      </c>
      <c r="X195" s="66">
        <v>1</v>
      </c>
      <c r="Y195" s="69" t="s">
        <v>45</v>
      </c>
      <c r="Z195" s="63"/>
      <c r="AA195" s="63">
        <v>3</v>
      </c>
      <c r="AB195" s="63">
        <v>2021</v>
      </c>
      <c r="AC195" s="68">
        <v>43612</v>
      </c>
      <c r="AD195" s="21">
        <f ca="1">IF(TABLA345[[#This Row],[Fecha radicación informe]]="","",TODAY()-TABLA345[[#This Row],[Fecha radicación informe]])</f>
        <v>1848</v>
      </c>
      <c r="AE195" s="22" t="s">
        <v>46</v>
      </c>
      <c r="AF195" s="14"/>
    </row>
    <row r="196" spans="1:32" ht="409.5" x14ac:dyDescent="0.25">
      <c r="A196" s="44">
        <v>3714</v>
      </c>
      <c r="B196" s="45">
        <v>35</v>
      </c>
      <c r="C196" s="45">
        <v>2019</v>
      </c>
      <c r="D196" s="60" t="s">
        <v>826</v>
      </c>
      <c r="E196" s="10" t="s">
        <v>34</v>
      </c>
      <c r="F196" s="45"/>
      <c r="G196" s="45"/>
      <c r="H196" s="45" t="s">
        <v>35</v>
      </c>
      <c r="I196" s="61" t="s">
        <v>36</v>
      </c>
      <c r="J196" s="12" t="s">
        <v>37</v>
      </c>
      <c r="K196" s="45" t="s">
        <v>365</v>
      </c>
      <c r="L196" s="10" t="s">
        <v>39</v>
      </c>
      <c r="M196" s="62" t="s">
        <v>801</v>
      </c>
      <c r="N196" s="62" t="s">
        <v>802</v>
      </c>
      <c r="O196" s="63">
        <v>2019</v>
      </c>
      <c r="P196" s="63"/>
      <c r="Q196" s="63"/>
      <c r="R196" s="64" t="s">
        <v>42</v>
      </c>
      <c r="S196" s="65" t="s">
        <v>827</v>
      </c>
      <c r="T196" s="16">
        <v>43715</v>
      </c>
      <c r="U196" s="16">
        <v>44165</v>
      </c>
      <c r="V196" s="63"/>
      <c r="W196" s="45" t="s">
        <v>828</v>
      </c>
      <c r="X196" s="66">
        <v>1</v>
      </c>
      <c r="Y196" s="69" t="s">
        <v>45</v>
      </c>
      <c r="Z196" s="63"/>
      <c r="AA196" s="63">
        <v>12</v>
      </c>
      <c r="AB196" s="63">
        <v>2020</v>
      </c>
      <c r="AC196" s="68">
        <v>43612</v>
      </c>
      <c r="AD196" s="21">
        <f ca="1">IF(TABLA345[[#This Row],[Fecha radicación informe]]="","",TODAY()-TABLA345[[#This Row],[Fecha radicación informe]])</f>
        <v>1848</v>
      </c>
      <c r="AE196" s="22" t="s">
        <v>46</v>
      </c>
      <c r="AF196" s="14"/>
    </row>
    <row r="197" spans="1:32" ht="409.5" x14ac:dyDescent="0.25">
      <c r="A197" s="44">
        <v>3715</v>
      </c>
      <c r="B197" s="45">
        <v>36</v>
      </c>
      <c r="C197" s="45">
        <v>2019</v>
      </c>
      <c r="D197" s="60" t="s">
        <v>829</v>
      </c>
      <c r="E197" s="10" t="s">
        <v>34</v>
      </c>
      <c r="F197" s="45"/>
      <c r="G197" s="45"/>
      <c r="H197" s="45" t="s">
        <v>35</v>
      </c>
      <c r="I197" s="61" t="s">
        <v>36</v>
      </c>
      <c r="J197" s="12" t="s">
        <v>37</v>
      </c>
      <c r="K197" s="45" t="s">
        <v>830</v>
      </c>
      <c r="L197" s="45" t="s">
        <v>100</v>
      </c>
      <c r="M197" s="62" t="s">
        <v>801</v>
      </c>
      <c r="N197" s="62" t="s">
        <v>802</v>
      </c>
      <c r="O197" s="63">
        <v>2019</v>
      </c>
      <c r="P197" s="63"/>
      <c r="Q197" s="63"/>
      <c r="R197" s="64" t="s">
        <v>42</v>
      </c>
      <c r="S197" s="65" t="s">
        <v>831</v>
      </c>
      <c r="T197" s="16">
        <v>43647</v>
      </c>
      <c r="U197" s="16" t="s">
        <v>105</v>
      </c>
      <c r="V197" s="63"/>
      <c r="W197" s="45" t="s">
        <v>832</v>
      </c>
      <c r="X197" s="66">
        <v>1</v>
      </c>
      <c r="Y197" s="69" t="s">
        <v>45</v>
      </c>
      <c r="Z197" s="63"/>
      <c r="AA197" s="63">
        <v>1</v>
      </c>
      <c r="AB197" s="63">
        <v>2022</v>
      </c>
      <c r="AC197" s="68">
        <v>43615</v>
      </c>
      <c r="AD197" s="21">
        <f ca="1">IF(TABLA345[[#This Row],[Fecha radicación informe]]="","",TODAY()-TABLA345[[#This Row],[Fecha radicación informe]])</f>
        <v>1845</v>
      </c>
      <c r="AE197" s="22" t="s">
        <v>46</v>
      </c>
      <c r="AF197" s="14"/>
    </row>
    <row r="198" spans="1:32" ht="346.5" x14ac:dyDescent="0.25">
      <c r="A198" s="44">
        <v>3716</v>
      </c>
      <c r="B198" s="45">
        <v>37</v>
      </c>
      <c r="C198" s="45">
        <v>2019</v>
      </c>
      <c r="D198" s="60" t="s">
        <v>833</v>
      </c>
      <c r="E198" s="10" t="s">
        <v>34</v>
      </c>
      <c r="F198" s="45"/>
      <c r="G198" s="45"/>
      <c r="H198" s="45" t="s">
        <v>35</v>
      </c>
      <c r="I198" s="61" t="s">
        <v>36</v>
      </c>
      <c r="J198" s="12" t="s">
        <v>37</v>
      </c>
      <c r="K198" s="45" t="s">
        <v>830</v>
      </c>
      <c r="L198" s="45" t="s">
        <v>100</v>
      </c>
      <c r="M198" s="62" t="s">
        <v>801</v>
      </c>
      <c r="N198" s="62" t="s">
        <v>802</v>
      </c>
      <c r="O198" s="63">
        <v>2019</v>
      </c>
      <c r="P198" s="63"/>
      <c r="Q198" s="63"/>
      <c r="R198" s="64" t="s">
        <v>42</v>
      </c>
      <c r="S198" s="65" t="s">
        <v>834</v>
      </c>
      <c r="T198" s="16">
        <v>43647</v>
      </c>
      <c r="U198" s="16">
        <v>43830</v>
      </c>
      <c r="V198" s="63"/>
      <c r="W198" s="45" t="s">
        <v>835</v>
      </c>
      <c r="X198" s="66">
        <v>1</v>
      </c>
      <c r="Y198" s="69" t="s">
        <v>45</v>
      </c>
      <c r="Z198" s="63"/>
      <c r="AA198" s="63">
        <v>12</v>
      </c>
      <c r="AB198" s="63">
        <v>2019</v>
      </c>
      <c r="AC198" s="68">
        <v>43615</v>
      </c>
      <c r="AD198" s="21">
        <f ca="1">IF(TABLA345[[#This Row],[Fecha radicación informe]]="","",TODAY()-TABLA345[[#This Row],[Fecha radicación informe]])</f>
        <v>1845</v>
      </c>
      <c r="AE198" s="22" t="s">
        <v>46</v>
      </c>
      <c r="AF198" s="14"/>
    </row>
    <row r="199" spans="1:32" ht="409.5" x14ac:dyDescent="0.25">
      <c r="A199" s="44">
        <v>3717</v>
      </c>
      <c r="B199" s="45">
        <v>38</v>
      </c>
      <c r="C199" s="45">
        <v>2019</v>
      </c>
      <c r="D199" s="60" t="s">
        <v>836</v>
      </c>
      <c r="E199" s="10" t="s">
        <v>34</v>
      </c>
      <c r="F199" s="45"/>
      <c r="G199" s="45"/>
      <c r="H199" s="45" t="s">
        <v>35</v>
      </c>
      <c r="I199" s="61" t="s">
        <v>36</v>
      </c>
      <c r="J199" s="12" t="s">
        <v>37</v>
      </c>
      <c r="K199" s="45" t="s">
        <v>830</v>
      </c>
      <c r="L199" s="45" t="s">
        <v>100</v>
      </c>
      <c r="M199" s="62" t="s">
        <v>801</v>
      </c>
      <c r="N199" s="62" t="s">
        <v>802</v>
      </c>
      <c r="O199" s="63">
        <v>2019</v>
      </c>
      <c r="P199" s="63"/>
      <c r="Q199" s="63"/>
      <c r="R199" s="64" t="s">
        <v>42</v>
      </c>
      <c r="S199" s="65" t="s">
        <v>837</v>
      </c>
      <c r="T199" s="16">
        <v>43647</v>
      </c>
      <c r="U199" s="16">
        <v>44286</v>
      </c>
      <c r="V199" s="63"/>
      <c r="W199" s="45" t="s">
        <v>838</v>
      </c>
      <c r="X199" s="66">
        <v>1</v>
      </c>
      <c r="Y199" s="69" t="s">
        <v>45</v>
      </c>
      <c r="Z199" s="63"/>
      <c r="AA199" s="63">
        <v>1</v>
      </c>
      <c r="AB199" s="63">
        <v>2021</v>
      </c>
      <c r="AC199" s="68">
        <v>43615</v>
      </c>
      <c r="AD199" s="21">
        <f ca="1">IF(TABLA345[[#This Row],[Fecha radicación informe]]="","",TODAY()-TABLA345[[#This Row],[Fecha radicación informe]])</f>
        <v>1845</v>
      </c>
      <c r="AE199" s="22" t="s">
        <v>46</v>
      </c>
      <c r="AF199" s="14"/>
    </row>
    <row r="200" spans="1:32" ht="409.5" x14ac:dyDescent="0.25">
      <c r="A200" s="44">
        <v>3718</v>
      </c>
      <c r="B200" s="45">
        <v>39</v>
      </c>
      <c r="C200" s="45">
        <v>2019</v>
      </c>
      <c r="D200" s="60" t="s">
        <v>839</v>
      </c>
      <c r="E200" s="10" t="s">
        <v>34</v>
      </c>
      <c r="F200" s="45"/>
      <c r="G200" s="45"/>
      <c r="H200" s="45" t="s">
        <v>35</v>
      </c>
      <c r="I200" s="61" t="s">
        <v>36</v>
      </c>
      <c r="J200" s="12" t="s">
        <v>37</v>
      </c>
      <c r="K200" s="45" t="s">
        <v>830</v>
      </c>
      <c r="L200" s="45" t="s">
        <v>100</v>
      </c>
      <c r="M200" s="62" t="s">
        <v>801</v>
      </c>
      <c r="N200" s="62" t="s">
        <v>802</v>
      </c>
      <c r="O200" s="63">
        <v>2019</v>
      </c>
      <c r="P200" s="63"/>
      <c r="Q200" s="63"/>
      <c r="R200" s="64" t="s">
        <v>358</v>
      </c>
      <c r="S200" s="65" t="s">
        <v>840</v>
      </c>
      <c r="T200" s="16">
        <v>43647</v>
      </c>
      <c r="U200" s="16">
        <v>44012</v>
      </c>
      <c r="V200" s="63"/>
      <c r="W200" s="45" t="s">
        <v>841</v>
      </c>
      <c r="X200" s="66">
        <v>1</v>
      </c>
      <c r="Y200" s="69" t="s">
        <v>45</v>
      </c>
      <c r="Z200" s="63"/>
      <c r="AA200" s="63">
        <v>6</v>
      </c>
      <c r="AB200" s="63">
        <v>2020</v>
      </c>
      <c r="AC200" s="68">
        <v>43615</v>
      </c>
      <c r="AD200" s="21">
        <f ca="1">IF(TABLA345[[#This Row],[Fecha radicación informe]]="","",TODAY()-TABLA345[[#This Row],[Fecha radicación informe]])</f>
        <v>1845</v>
      </c>
      <c r="AE200" s="22" t="s">
        <v>46</v>
      </c>
      <c r="AF200" s="14"/>
    </row>
    <row r="201" spans="1:32" ht="315" x14ac:dyDescent="0.25">
      <c r="A201" s="44">
        <v>3719</v>
      </c>
      <c r="B201" s="45">
        <v>40</v>
      </c>
      <c r="C201" s="45">
        <v>2019</v>
      </c>
      <c r="D201" s="60" t="s">
        <v>842</v>
      </c>
      <c r="E201" s="10" t="s">
        <v>34</v>
      </c>
      <c r="F201" s="45"/>
      <c r="G201" s="45"/>
      <c r="H201" s="45" t="s">
        <v>48</v>
      </c>
      <c r="I201" s="61" t="s">
        <v>36</v>
      </c>
      <c r="J201" s="70" t="s">
        <v>98</v>
      </c>
      <c r="K201" s="45" t="s">
        <v>843</v>
      </c>
      <c r="L201" s="45" t="s">
        <v>285</v>
      </c>
      <c r="M201" s="62" t="s">
        <v>801</v>
      </c>
      <c r="N201" s="62" t="s">
        <v>802</v>
      </c>
      <c r="O201" s="63">
        <v>2019</v>
      </c>
      <c r="P201" s="63"/>
      <c r="Q201" s="63"/>
      <c r="R201" s="64" t="s">
        <v>42</v>
      </c>
      <c r="S201" s="65" t="s">
        <v>844</v>
      </c>
      <c r="T201" s="16">
        <v>43685</v>
      </c>
      <c r="U201" s="16">
        <v>43738</v>
      </c>
      <c r="V201" s="63"/>
      <c r="W201" s="45" t="s">
        <v>845</v>
      </c>
      <c r="X201" s="66">
        <v>1</v>
      </c>
      <c r="Y201" s="69" t="s">
        <v>45</v>
      </c>
      <c r="Z201" s="63"/>
      <c r="AA201" s="63">
        <v>11</v>
      </c>
      <c r="AB201" s="63">
        <v>2019</v>
      </c>
      <c r="AC201" s="68">
        <v>43616</v>
      </c>
      <c r="AD201" s="21">
        <f ca="1">IF(TABLA345[[#This Row],[Fecha radicación informe]]=0,0,TODAY()-TABLA345[[#This Row],[Fecha radicación informe]])</f>
        <v>1844</v>
      </c>
      <c r="AE201" s="22" t="s">
        <v>46</v>
      </c>
      <c r="AF201" s="14"/>
    </row>
    <row r="202" spans="1:32" ht="409.5" x14ac:dyDescent="0.25">
      <c r="A202" s="44">
        <v>3720</v>
      </c>
      <c r="B202" s="45">
        <v>41</v>
      </c>
      <c r="C202" s="45">
        <v>2019</v>
      </c>
      <c r="D202" s="60" t="s">
        <v>846</v>
      </c>
      <c r="E202" s="10" t="s">
        <v>34</v>
      </c>
      <c r="F202" s="45"/>
      <c r="G202" s="45"/>
      <c r="H202" s="45" t="s">
        <v>48</v>
      </c>
      <c r="I202" s="61" t="s">
        <v>49</v>
      </c>
      <c r="J202" s="70" t="s">
        <v>50</v>
      </c>
      <c r="K202" s="45" t="s">
        <v>847</v>
      </c>
      <c r="L202" s="45" t="s">
        <v>760</v>
      </c>
      <c r="M202" s="62" t="s">
        <v>801</v>
      </c>
      <c r="N202" s="62" t="s">
        <v>802</v>
      </c>
      <c r="O202" s="63">
        <v>2019</v>
      </c>
      <c r="P202" s="63"/>
      <c r="Q202" s="63"/>
      <c r="R202" s="64" t="s">
        <v>358</v>
      </c>
      <c r="S202" s="65" t="s">
        <v>848</v>
      </c>
      <c r="T202" s="16" t="s">
        <v>816</v>
      </c>
      <c r="U202" s="16">
        <v>43677</v>
      </c>
      <c r="V202" s="63"/>
      <c r="W202" s="45" t="s">
        <v>849</v>
      </c>
      <c r="X202" s="66">
        <v>1</v>
      </c>
      <c r="Y202" s="69" t="s">
        <v>45</v>
      </c>
      <c r="Z202" s="63"/>
      <c r="AA202" s="63">
        <v>8</v>
      </c>
      <c r="AB202" s="63">
        <v>2019</v>
      </c>
      <c r="AC202" s="68">
        <v>43620</v>
      </c>
      <c r="AD202" s="71">
        <f ca="1">TODAY()-TABLA345[[#This Row],[Fecha radicación informe]]</f>
        <v>1840</v>
      </c>
      <c r="AE202" s="22" t="s">
        <v>58</v>
      </c>
      <c r="AF202" s="14"/>
    </row>
    <row r="203" spans="1:32" ht="140.25" customHeight="1" x14ac:dyDescent="0.25">
      <c r="A203" s="44">
        <v>3721</v>
      </c>
      <c r="B203" s="45">
        <v>42</v>
      </c>
      <c r="C203" s="45">
        <v>2019</v>
      </c>
      <c r="D203" s="60" t="s">
        <v>850</v>
      </c>
      <c r="E203" s="10" t="s">
        <v>34</v>
      </c>
      <c r="F203" s="45"/>
      <c r="G203" s="45"/>
      <c r="H203" s="45" t="s">
        <v>48</v>
      </c>
      <c r="I203" s="61" t="s">
        <v>49</v>
      </c>
      <c r="J203" s="70" t="s">
        <v>50</v>
      </c>
      <c r="K203" s="45" t="s">
        <v>847</v>
      </c>
      <c r="L203" s="45" t="s">
        <v>760</v>
      </c>
      <c r="M203" s="62" t="s">
        <v>851</v>
      </c>
      <c r="N203" s="62" t="s">
        <v>852</v>
      </c>
      <c r="O203" s="63">
        <v>2019</v>
      </c>
      <c r="P203" s="63"/>
      <c r="Q203" s="63"/>
      <c r="R203" s="64"/>
      <c r="S203" s="65"/>
      <c r="T203" s="16"/>
      <c r="U203" s="16">
        <v>43677</v>
      </c>
      <c r="V203" s="63"/>
      <c r="W203" s="63" t="s">
        <v>853</v>
      </c>
      <c r="X203" s="66">
        <v>1</v>
      </c>
      <c r="Y203" s="69" t="s">
        <v>45</v>
      </c>
      <c r="Z203" s="63"/>
      <c r="AA203" s="63">
        <v>7</v>
      </c>
      <c r="AB203" s="63">
        <v>2019</v>
      </c>
      <c r="AC203" s="68">
        <v>43620</v>
      </c>
      <c r="AD203" s="71">
        <f ca="1">TODAY()-TABLA345[[#This Row],[Fecha radicación informe]]</f>
        <v>1840</v>
      </c>
      <c r="AE203" s="22" t="s">
        <v>58</v>
      </c>
      <c r="AF203" s="14"/>
    </row>
    <row r="204" spans="1:32" ht="409.5" x14ac:dyDescent="0.25">
      <c r="A204" s="44">
        <v>3722</v>
      </c>
      <c r="B204" s="45">
        <v>43</v>
      </c>
      <c r="C204" s="45">
        <v>2019</v>
      </c>
      <c r="D204" s="60" t="s">
        <v>854</v>
      </c>
      <c r="E204" s="10" t="s">
        <v>34</v>
      </c>
      <c r="F204" s="45"/>
      <c r="G204" s="45"/>
      <c r="H204" s="45" t="s">
        <v>35</v>
      </c>
      <c r="I204" s="61" t="s">
        <v>36</v>
      </c>
      <c r="J204" s="12" t="s">
        <v>37</v>
      </c>
      <c r="K204" s="45" t="s">
        <v>395</v>
      </c>
      <c r="L204" s="45" t="s">
        <v>100</v>
      </c>
      <c r="M204" s="62" t="s">
        <v>851</v>
      </c>
      <c r="N204" s="62" t="s">
        <v>852</v>
      </c>
      <c r="O204" s="63">
        <v>2019</v>
      </c>
      <c r="P204" s="63"/>
      <c r="Q204" s="63"/>
      <c r="R204" s="64" t="s">
        <v>42</v>
      </c>
      <c r="S204" s="65" t="s">
        <v>855</v>
      </c>
      <c r="T204" s="16">
        <v>43654</v>
      </c>
      <c r="U204" s="16">
        <v>44135</v>
      </c>
      <c r="V204" s="63"/>
      <c r="W204" s="45" t="s">
        <v>856</v>
      </c>
      <c r="X204" s="66">
        <v>1</v>
      </c>
      <c r="Y204" s="69" t="s">
        <v>45</v>
      </c>
      <c r="Z204" s="63"/>
      <c r="AA204" s="63">
        <v>7</v>
      </c>
      <c r="AB204" s="63">
        <v>2020</v>
      </c>
      <c r="AC204" s="68">
        <v>43648</v>
      </c>
      <c r="AD204" s="72">
        <f ca="1">TODAY()-TABLA345[[#This Row],[Fecha radicación informe]]</f>
        <v>1812</v>
      </c>
      <c r="AE204" s="22" t="s">
        <v>46</v>
      </c>
      <c r="AF204" s="14"/>
    </row>
    <row r="205" spans="1:32" ht="173.25" x14ac:dyDescent="0.25">
      <c r="A205" s="44">
        <v>3723</v>
      </c>
      <c r="B205" s="45">
        <v>44</v>
      </c>
      <c r="C205" s="45">
        <v>2019</v>
      </c>
      <c r="D205" s="60" t="s">
        <v>857</v>
      </c>
      <c r="E205" s="10" t="s">
        <v>34</v>
      </c>
      <c r="F205" s="45"/>
      <c r="G205" s="45"/>
      <c r="H205" s="45" t="s">
        <v>85</v>
      </c>
      <c r="I205" s="61" t="s">
        <v>36</v>
      </c>
      <c r="J205" s="12" t="s">
        <v>37</v>
      </c>
      <c r="K205" s="45" t="s">
        <v>395</v>
      </c>
      <c r="L205" s="45" t="s">
        <v>100</v>
      </c>
      <c r="M205" s="62" t="s">
        <v>851</v>
      </c>
      <c r="N205" s="62" t="s">
        <v>852</v>
      </c>
      <c r="O205" s="63">
        <v>2019</v>
      </c>
      <c r="P205" s="63"/>
      <c r="Q205" s="63"/>
      <c r="R205" s="64" t="s">
        <v>42</v>
      </c>
      <c r="S205" s="65" t="s">
        <v>858</v>
      </c>
      <c r="T205" s="16">
        <v>43654</v>
      </c>
      <c r="U205" s="16">
        <v>43677</v>
      </c>
      <c r="V205" s="63"/>
      <c r="W205" s="45" t="s">
        <v>859</v>
      </c>
      <c r="X205" s="66">
        <v>1</v>
      </c>
      <c r="Y205" s="69" t="s">
        <v>45</v>
      </c>
      <c r="Z205" s="63"/>
      <c r="AA205" s="63">
        <v>7</v>
      </c>
      <c r="AB205" s="63">
        <v>2019</v>
      </c>
      <c r="AC205" s="68">
        <v>43648</v>
      </c>
      <c r="AD205" s="72">
        <f ca="1">TODAY()-TABLA345[[#This Row],[Fecha radicación informe]]</f>
        <v>1812</v>
      </c>
      <c r="AE205" s="22" t="s">
        <v>46</v>
      </c>
      <c r="AF205" s="14"/>
    </row>
    <row r="206" spans="1:32" ht="409.5" x14ac:dyDescent="0.25">
      <c r="A206" s="44">
        <v>3724</v>
      </c>
      <c r="B206" s="45">
        <v>45</v>
      </c>
      <c r="C206" s="45">
        <v>2019</v>
      </c>
      <c r="D206" s="60" t="s">
        <v>860</v>
      </c>
      <c r="E206" s="10" t="s">
        <v>34</v>
      </c>
      <c r="F206" s="45"/>
      <c r="G206" s="45"/>
      <c r="H206" s="45" t="s">
        <v>85</v>
      </c>
      <c r="I206" s="61" t="s">
        <v>49</v>
      </c>
      <c r="J206" s="70" t="s">
        <v>50</v>
      </c>
      <c r="K206" s="45" t="s">
        <v>395</v>
      </c>
      <c r="L206" s="45" t="s">
        <v>100</v>
      </c>
      <c r="M206" s="62" t="s">
        <v>851</v>
      </c>
      <c r="N206" s="62" t="s">
        <v>852</v>
      </c>
      <c r="O206" s="63">
        <v>2019</v>
      </c>
      <c r="P206" s="63"/>
      <c r="Q206" s="63"/>
      <c r="R206" s="64" t="s">
        <v>42</v>
      </c>
      <c r="S206" s="65" t="s">
        <v>861</v>
      </c>
      <c r="T206" s="16" t="s">
        <v>862</v>
      </c>
      <c r="U206" s="16">
        <v>43708</v>
      </c>
      <c r="V206" s="63"/>
      <c r="W206" s="45" t="s">
        <v>863</v>
      </c>
      <c r="X206" s="66">
        <v>1</v>
      </c>
      <c r="Y206" s="69" t="s">
        <v>45</v>
      </c>
      <c r="Z206" s="63"/>
      <c r="AA206" s="63">
        <v>8</v>
      </c>
      <c r="AB206" s="63">
        <v>2019</v>
      </c>
      <c r="AC206" s="68">
        <v>43648</v>
      </c>
      <c r="AD206" s="72">
        <f ca="1">TODAY()-TABLA345[[#This Row],[Fecha radicación informe]]</f>
        <v>1812</v>
      </c>
      <c r="AE206" s="22" t="s">
        <v>46</v>
      </c>
      <c r="AF206" s="14"/>
    </row>
    <row r="207" spans="1:32" ht="409.5" x14ac:dyDescent="0.25">
      <c r="A207" s="44">
        <v>3725</v>
      </c>
      <c r="B207" s="45">
        <v>46</v>
      </c>
      <c r="C207" s="45">
        <v>2019</v>
      </c>
      <c r="D207" s="60" t="s">
        <v>864</v>
      </c>
      <c r="E207" s="10" t="s">
        <v>34</v>
      </c>
      <c r="F207" s="45"/>
      <c r="G207" s="45"/>
      <c r="H207" s="45" t="s">
        <v>48</v>
      </c>
      <c r="I207" s="61" t="s">
        <v>132</v>
      </c>
      <c r="J207" s="12" t="s">
        <v>133</v>
      </c>
      <c r="K207" s="45" t="s">
        <v>865</v>
      </c>
      <c r="L207" s="45" t="s">
        <v>279</v>
      </c>
      <c r="M207" s="62" t="s">
        <v>851</v>
      </c>
      <c r="N207" s="62" t="s">
        <v>852</v>
      </c>
      <c r="O207" s="63">
        <v>2019</v>
      </c>
      <c r="P207" s="63"/>
      <c r="Q207" s="63"/>
      <c r="R207" s="64" t="s">
        <v>358</v>
      </c>
      <c r="S207" s="65" t="s">
        <v>866</v>
      </c>
      <c r="T207" s="16">
        <v>43504</v>
      </c>
      <c r="U207" s="16">
        <v>43593</v>
      </c>
      <c r="V207" s="63"/>
      <c r="W207" s="45" t="s">
        <v>867</v>
      </c>
      <c r="X207" s="66">
        <v>1</v>
      </c>
      <c r="Y207" s="69" t="s">
        <v>45</v>
      </c>
      <c r="Z207" s="63"/>
      <c r="AA207" s="63">
        <v>8</v>
      </c>
      <c r="AB207" s="63">
        <v>2019</v>
      </c>
      <c r="AC207" s="68">
        <v>43648</v>
      </c>
      <c r="AD207" s="72">
        <f ca="1">TODAY()-TABLA345[[#This Row],[Fecha radicación informe]]</f>
        <v>1812</v>
      </c>
      <c r="AE207" s="22" t="s">
        <v>58</v>
      </c>
      <c r="AF207" s="14"/>
    </row>
    <row r="208" spans="1:32" ht="409.5" x14ac:dyDescent="0.25">
      <c r="A208" s="44">
        <v>3726</v>
      </c>
      <c r="B208" s="45">
        <v>47</v>
      </c>
      <c r="C208" s="45">
        <v>2019</v>
      </c>
      <c r="D208" s="60" t="s">
        <v>868</v>
      </c>
      <c r="E208" s="10" t="s">
        <v>333</v>
      </c>
      <c r="F208" s="45"/>
      <c r="G208" s="45" t="s">
        <v>869</v>
      </c>
      <c r="H208" s="45" t="s">
        <v>85</v>
      </c>
      <c r="I208" s="61" t="s">
        <v>49</v>
      </c>
      <c r="J208" s="70" t="s">
        <v>50</v>
      </c>
      <c r="K208" s="10" t="s">
        <v>180</v>
      </c>
      <c r="L208" s="45" t="s">
        <v>770</v>
      </c>
      <c r="M208" s="62" t="s">
        <v>851</v>
      </c>
      <c r="N208" s="62" t="s">
        <v>852</v>
      </c>
      <c r="O208" s="63">
        <v>2019</v>
      </c>
      <c r="P208" s="63"/>
      <c r="Q208" s="63"/>
      <c r="R208" s="64" t="s">
        <v>358</v>
      </c>
      <c r="S208" s="65" t="s">
        <v>870</v>
      </c>
      <c r="T208" s="16">
        <v>43564</v>
      </c>
      <c r="U208" s="16">
        <v>45107</v>
      </c>
      <c r="V208" s="63"/>
      <c r="W208" s="45" t="s">
        <v>871</v>
      </c>
      <c r="X208" s="66">
        <v>1</v>
      </c>
      <c r="Y208" s="69" t="s">
        <v>318</v>
      </c>
      <c r="Z208" s="63"/>
      <c r="AA208" s="63">
        <v>7</v>
      </c>
      <c r="AB208" s="63">
        <v>2023</v>
      </c>
      <c r="AC208" s="68">
        <v>43648</v>
      </c>
      <c r="AD208" s="72">
        <f ca="1">TODAY()-TABLA345[[#This Row],[Fecha radicación informe]]</f>
        <v>1812</v>
      </c>
      <c r="AE208" s="22" t="s">
        <v>58</v>
      </c>
      <c r="AF208" s="34" t="s">
        <v>872</v>
      </c>
    </row>
    <row r="209" spans="1:32" ht="409.5" x14ac:dyDescent="0.25">
      <c r="A209" s="44">
        <v>3727</v>
      </c>
      <c r="B209" s="45">
        <v>48</v>
      </c>
      <c r="C209" s="45">
        <v>2019</v>
      </c>
      <c r="D209" s="60" t="s">
        <v>873</v>
      </c>
      <c r="E209" s="10" t="s">
        <v>719</v>
      </c>
      <c r="F209" s="45"/>
      <c r="G209" s="45" t="s">
        <v>869</v>
      </c>
      <c r="H209" s="45" t="s">
        <v>85</v>
      </c>
      <c r="I209" s="61" t="s">
        <v>49</v>
      </c>
      <c r="J209" s="70" t="s">
        <v>50</v>
      </c>
      <c r="K209" s="10" t="s">
        <v>180</v>
      </c>
      <c r="L209" s="45" t="s">
        <v>770</v>
      </c>
      <c r="M209" s="62" t="s">
        <v>851</v>
      </c>
      <c r="N209" s="62" t="s">
        <v>852</v>
      </c>
      <c r="O209" s="63">
        <v>2019</v>
      </c>
      <c r="P209" s="63">
        <v>20231020082203</v>
      </c>
      <c r="Q209" s="73">
        <v>45083</v>
      </c>
      <c r="R209" s="64" t="s">
        <v>42</v>
      </c>
      <c r="S209" s="65" t="s">
        <v>874</v>
      </c>
      <c r="T209" s="16">
        <v>43564</v>
      </c>
      <c r="U209" s="16" t="s">
        <v>875</v>
      </c>
      <c r="V209" s="45" t="s">
        <v>876</v>
      </c>
      <c r="W209" s="45" t="s">
        <v>877</v>
      </c>
      <c r="X209" s="66">
        <v>1</v>
      </c>
      <c r="Y209" s="69" t="s">
        <v>45</v>
      </c>
      <c r="Z209" s="63" t="s">
        <v>108</v>
      </c>
      <c r="AA209" s="63">
        <v>6</v>
      </c>
      <c r="AB209" s="63">
        <v>2023</v>
      </c>
      <c r="AC209" s="68">
        <v>43648</v>
      </c>
      <c r="AD209" s="72">
        <f ca="1">TODAY()-TABLA345[[#This Row],[Fecha radicación informe]]</f>
        <v>1812</v>
      </c>
      <c r="AE209" s="22" t="s">
        <v>58</v>
      </c>
      <c r="AF209" s="34" t="s">
        <v>878</v>
      </c>
    </row>
    <row r="210" spans="1:32" ht="409.5" x14ac:dyDescent="0.25">
      <c r="A210" s="44">
        <v>3728</v>
      </c>
      <c r="B210" s="45">
        <v>49</v>
      </c>
      <c r="C210" s="45">
        <v>2019</v>
      </c>
      <c r="D210" s="60" t="s">
        <v>879</v>
      </c>
      <c r="E210" s="10" t="s">
        <v>333</v>
      </c>
      <c r="F210" s="45"/>
      <c r="G210" s="45" t="s">
        <v>869</v>
      </c>
      <c r="H210" s="45" t="s">
        <v>85</v>
      </c>
      <c r="I210" s="61" t="s">
        <v>49</v>
      </c>
      <c r="J210" s="70" t="s">
        <v>50</v>
      </c>
      <c r="K210" s="10" t="s">
        <v>180</v>
      </c>
      <c r="L210" s="45" t="s">
        <v>770</v>
      </c>
      <c r="M210" s="62" t="s">
        <v>851</v>
      </c>
      <c r="N210" s="62" t="s">
        <v>852</v>
      </c>
      <c r="O210" s="63">
        <v>2019</v>
      </c>
      <c r="P210" s="63"/>
      <c r="Q210" s="63"/>
      <c r="R210" s="64" t="s">
        <v>358</v>
      </c>
      <c r="S210" s="65" t="s">
        <v>880</v>
      </c>
      <c r="T210" s="16">
        <v>43564</v>
      </c>
      <c r="U210" s="16">
        <v>45107</v>
      </c>
      <c r="V210" s="63"/>
      <c r="W210" s="45" t="s">
        <v>881</v>
      </c>
      <c r="X210" s="66">
        <v>1</v>
      </c>
      <c r="Y210" s="69" t="s">
        <v>318</v>
      </c>
      <c r="Z210" s="63"/>
      <c r="AA210" s="63">
        <v>7</v>
      </c>
      <c r="AB210" s="63">
        <v>2023</v>
      </c>
      <c r="AC210" s="68">
        <v>43648</v>
      </c>
      <c r="AD210" s="72">
        <f ca="1">TODAY()-TABLA345[[#This Row],[Fecha radicación informe]]</f>
        <v>1812</v>
      </c>
      <c r="AE210" s="22" t="s">
        <v>58</v>
      </c>
      <c r="AF210" s="34" t="s">
        <v>882</v>
      </c>
    </row>
    <row r="211" spans="1:32" ht="409.5" x14ac:dyDescent="0.25">
      <c r="A211" s="44">
        <v>3729</v>
      </c>
      <c r="B211" s="45">
        <v>50</v>
      </c>
      <c r="C211" s="45">
        <v>2019</v>
      </c>
      <c r="D211" s="60" t="s">
        <v>883</v>
      </c>
      <c r="E211" s="10" t="s">
        <v>34</v>
      </c>
      <c r="F211" s="45"/>
      <c r="G211" s="45"/>
      <c r="H211" s="45" t="s">
        <v>48</v>
      </c>
      <c r="I211" s="61" t="s">
        <v>187</v>
      </c>
      <c r="J211" s="12" t="s">
        <v>188</v>
      </c>
      <c r="K211" s="45" t="s">
        <v>884</v>
      </c>
      <c r="L211" s="45" t="s">
        <v>79</v>
      </c>
      <c r="M211" s="62" t="s">
        <v>851</v>
      </c>
      <c r="N211" s="62" t="s">
        <v>852</v>
      </c>
      <c r="O211" s="63">
        <v>2019</v>
      </c>
      <c r="P211" s="63"/>
      <c r="Q211" s="63"/>
      <c r="R211" s="64" t="s">
        <v>358</v>
      </c>
      <c r="S211" s="65" t="s">
        <v>885</v>
      </c>
      <c r="T211" s="16">
        <v>43504</v>
      </c>
      <c r="U211" s="16">
        <v>43921</v>
      </c>
      <c r="V211" s="63"/>
      <c r="W211" s="45" t="s">
        <v>886</v>
      </c>
      <c r="X211" s="66">
        <v>1</v>
      </c>
      <c r="Y211" s="69" t="s">
        <v>45</v>
      </c>
      <c r="Z211" s="63"/>
      <c r="AA211" s="63">
        <v>7</v>
      </c>
      <c r="AB211" s="63">
        <v>2020</v>
      </c>
      <c r="AC211" s="68">
        <v>43648</v>
      </c>
      <c r="AD211" s="72">
        <f ca="1">TODAY()-TABLA345[[#This Row],[Fecha radicación informe]]</f>
        <v>1812</v>
      </c>
      <c r="AE211" s="22" t="s">
        <v>58</v>
      </c>
      <c r="AF211" s="14"/>
    </row>
    <row r="212" spans="1:32" ht="409.5" x14ac:dyDescent="0.25">
      <c r="A212" s="44">
        <v>3730</v>
      </c>
      <c r="B212" s="45">
        <v>51</v>
      </c>
      <c r="C212" s="45">
        <v>2019</v>
      </c>
      <c r="D212" s="60" t="s">
        <v>887</v>
      </c>
      <c r="E212" s="10" t="s">
        <v>34</v>
      </c>
      <c r="F212" s="45"/>
      <c r="G212" s="45"/>
      <c r="H212" s="45" t="s">
        <v>35</v>
      </c>
      <c r="I212" s="61" t="s">
        <v>36</v>
      </c>
      <c r="J212" s="70" t="s">
        <v>98</v>
      </c>
      <c r="K212" s="45" t="s">
        <v>116</v>
      </c>
      <c r="L212" s="45" t="s">
        <v>112</v>
      </c>
      <c r="M212" s="62" t="s">
        <v>888</v>
      </c>
      <c r="N212" s="62" t="s">
        <v>889</v>
      </c>
      <c r="O212" s="63">
        <v>2019</v>
      </c>
      <c r="P212" s="63"/>
      <c r="Q212" s="63"/>
      <c r="R212" s="64" t="s">
        <v>42</v>
      </c>
      <c r="S212" s="65" t="s">
        <v>890</v>
      </c>
      <c r="T212" s="16">
        <v>43806</v>
      </c>
      <c r="U212" s="16">
        <v>43677</v>
      </c>
      <c r="V212" s="63"/>
      <c r="W212" s="45" t="s">
        <v>891</v>
      </c>
      <c r="X212" s="66">
        <v>1</v>
      </c>
      <c r="Y212" s="69" t="s">
        <v>45</v>
      </c>
      <c r="Z212" s="63"/>
      <c r="AA212" s="63">
        <v>10</v>
      </c>
      <c r="AB212" s="63">
        <v>2019</v>
      </c>
      <c r="AC212" s="68" t="s">
        <v>892</v>
      </c>
      <c r="AD212" s="72">
        <f ca="1">TODAY()-TABLA345[[#This Row],[Fecha radicación informe]]</f>
        <v>1862</v>
      </c>
      <c r="AE212" s="22" t="s">
        <v>46</v>
      </c>
      <c r="AF212" s="14"/>
    </row>
    <row r="213" spans="1:32" ht="409.5" x14ac:dyDescent="0.25">
      <c r="A213" s="44">
        <v>3731</v>
      </c>
      <c r="B213" s="45">
        <v>52</v>
      </c>
      <c r="C213" s="45">
        <v>2019</v>
      </c>
      <c r="D213" s="60" t="s">
        <v>893</v>
      </c>
      <c r="E213" s="10" t="s">
        <v>34</v>
      </c>
      <c r="F213" s="45"/>
      <c r="G213" s="45"/>
      <c r="H213" s="45" t="s">
        <v>35</v>
      </c>
      <c r="I213" s="61" t="s">
        <v>36</v>
      </c>
      <c r="J213" s="70" t="s">
        <v>98</v>
      </c>
      <c r="K213" s="45" t="s">
        <v>116</v>
      </c>
      <c r="L213" s="10" t="s">
        <v>39</v>
      </c>
      <c r="M213" s="62" t="s">
        <v>888</v>
      </c>
      <c r="N213" s="62" t="s">
        <v>889</v>
      </c>
      <c r="O213" s="63">
        <v>2019</v>
      </c>
      <c r="P213" s="63"/>
      <c r="Q213" s="63"/>
      <c r="R213" s="64" t="s">
        <v>436</v>
      </c>
      <c r="S213" s="65" t="s">
        <v>894</v>
      </c>
      <c r="T213" s="16">
        <v>43806</v>
      </c>
      <c r="U213" s="16">
        <v>44074</v>
      </c>
      <c r="V213" s="63"/>
      <c r="W213" s="45" t="s">
        <v>895</v>
      </c>
      <c r="X213" s="66">
        <v>1</v>
      </c>
      <c r="Y213" s="69" t="s">
        <v>45</v>
      </c>
      <c r="Z213" s="63"/>
      <c r="AA213" s="63">
        <v>9</v>
      </c>
      <c r="AB213" s="63">
        <v>2020</v>
      </c>
      <c r="AC213" s="68" t="s">
        <v>892</v>
      </c>
      <c r="AD213" s="72">
        <f ca="1">TODAY()-TABLA345[[#This Row],[Fecha radicación informe]]</f>
        <v>1862</v>
      </c>
      <c r="AE213" s="22" t="s">
        <v>46</v>
      </c>
      <c r="AF213" s="14"/>
    </row>
    <row r="214" spans="1:32" ht="409.5" x14ac:dyDescent="0.25">
      <c r="A214" s="44">
        <v>3732</v>
      </c>
      <c r="B214" s="45">
        <v>53</v>
      </c>
      <c r="C214" s="45">
        <v>2019</v>
      </c>
      <c r="D214" s="60" t="s">
        <v>896</v>
      </c>
      <c r="E214" s="10" t="s">
        <v>34</v>
      </c>
      <c r="F214" s="45"/>
      <c r="G214" s="45"/>
      <c r="H214" s="45" t="s">
        <v>35</v>
      </c>
      <c r="I214" s="61" t="s">
        <v>36</v>
      </c>
      <c r="J214" s="70" t="s">
        <v>98</v>
      </c>
      <c r="K214" s="45" t="s">
        <v>116</v>
      </c>
      <c r="L214" s="45" t="s">
        <v>112</v>
      </c>
      <c r="M214" s="62" t="s">
        <v>888</v>
      </c>
      <c r="N214" s="62" t="s">
        <v>889</v>
      </c>
      <c r="O214" s="63">
        <v>2019</v>
      </c>
      <c r="P214" s="63"/>
      <c r="Q214" s="63"/>
      <c r="R214" s="64"/>
      <c r="S214" s="65" t="s">
        <v>897</v>
      </c>
      <c r="T214" s="16">
        <v>43617</v>
      </c>
      <c r="U214" s="16">
        <v>43668</v>
      </c>
      <c r="V214" s="63"/>
      <c r="W214" s="45" t="s">
        <v>898</v>
      </c>
      <c r="X214" s="66">
        <v>1</v>
      </c>
      <c r="Y214" s="69" t="s">
        <v>45</v>
      </c>
      <c r="Z214" s="63"/>
      <c r="AA214" s="63">
        <v>10</v>
      </c>
      <c r="AB214" s="63">
        <v>2019</v>
      </c>
      <c r="AC214" s="68" t="s">
        <v>892</v>
      </c>
      <c r="AD214" s="72">
        <f ca="1">TODAY()-TABLA345[[#This Row],[Fecha radicación informe]]</f>
        <v>1862</v>
      </c>
      <c r="AE214" s="22" t="s">
        <v>46</v>
      </c>
      <c r="AF214" s="14"/>
    </row>
    <row r="215" spans="1:32" ht="409.5" x14ac:dyDescent="0.25">
      <c r="A215" s="44">
        <v>3733</v>
      </c>
      <c r="B215" s="45">
        <v>54</v>
      </c>
      <c r="C215" s="45">
        <v>2019</v>
      </c>
      <c r="D215" s="60" t="s">
        <v>899</v>
      </c>
      <c r="E215" s="10" t="s">
        <v>34</v>
      </c>
      <c r="F215" s="45"/>
      <c r="G215" s="45"/>
      <c r="H215" s="45" t="s">
        <v>48</v>
      </c>
      <c r="I215" s="61" t="s">
        <v>36</v>
      </c>
      <c r="J215" s="12" t="s">
        <v>37</v>
      </c>
      <c r="K215" s="45" t="s">
        <v>295</v>
      </c>
      <c r="L215" s="45" t="s">
        <v>285</v>
      </c>
      <c r="M215" s="62" t="s">
        <v>851</v>
      </c>
      <c r="N215" s="62" t="s">
        <v>852</v>
      </c>
      <c r="O215" s="63">
        <v>2019</v>
      </c>
      <c r="P215" s="63"/>
      <c r="Q215" s="63"/>
      <c r="R215" s="64" t="s">
        <v>42</v>
      </c>
      <c r="S215" s="65" t="s">
        <v>900</v>
      </c>
      <c r="T215" s="16">
        <v>43594</v>
      </c>
      <c r="U215" s="16">
        <v>43747</v>
      </c>
      <c r="V215" s="63"/>
      <c r="W215" s="45" t="s">
        <v>901</v>
      </c>
      <c r="X215" s="66">
        <v>1</v>
      </c>
      <c r="Y215" s="69" t="s">
        <v>45</v>
      </c>
      <c r="Z215" s="63"/>
      <c r="AA215" s="63">
        <v>9</v>
      </c>
      <c r="AB215" s="63">
        <v>2019</v>
      </c>
      <c r="AC215" s="68">
        <v>43648</v>
      </c>
      <c r="AD215" s="72">
        <f ca="1">TODAY()-TABLA345[[#This Row],[Fecha radicación informe]]</f>
        <v>1812</v>
      </c>
      <c r="AE215" s="22" t="s">
        <v>46</v>
      </c>
      <c r="AF215" s="14"/>
    </row>
    <row r="216" spans="1:32" ht="362.25" x14ac:dyDescent="0.25">
      <c r="A216" s="44">
        <v>3734</v>
      </c>
      <c r="B216" s="45">
        <v>55</v>
      </c>
      <c r="C216" s="45">
        <v>2019</v>
      </c>
      <c r="D216" s="60" t="s">
        <v>902</v>
      </c>
      <c r="E216" s="10" t="s">
        <v>34</v>
      </c>
      <c r="F216" s="45"/>
      <c r="G216" s="45"/>
      <c r="H216" s="45" t="s">
        <v>48</v>
      </c>
      <c r="I216" s="61" t="s">
        <v>903</v>
      </c>
      <c r="J216" s="70" t="s">
        <v>141</v>
      </c>
      <c r="K216" s="45" t="s">
        <v>142</v>
      </c>
      <c r="L216" s="45" t="s">
        <v>210</v>
      </c>
      <c r="M216" s="62" t="s">
        <v>851</v>
      </c>
      <c r="N216" s="62" t="s">
        <v>852</v>
      </c>
      <c r="O216" s="63">
        <v>2019</v>
      </c>
      <c r="P216" s="63"/>
      <c r="Q216" s="63"/>
      <c r="R216" s="64" t="s">
        <v>358</v>
      </c>
      <c r="S216" s="65" t="s">
        <v>904</v>
      </c>
      <c r="T216" s="16">
        <v>43716</v>
      </c>
      <c r="U216" s="16">
        <v>43807</v>
      </c>
      <c r="V216" s="63"/>
      <c r="W216" s="45" t="s">
        <v>905</v>
      </c>
      <c r="X216" s="66">
        <v>1</v>
      </c>
      <c r="Y216" s="69" t="s">
        <v>45</v>
      </c>
      <c r="Z216" s="63"/>
      <c r="AA216" s="63">
        <v>8</v>
      </c>
      <c r="AB216" s="63">
        <v>2019</v>
      </c>
      <c r="AC216" s="68">
        <v>43648</v>
      </c>
      <c r="AD216" s="72">
        <f ca="1">TODAY()-TABLA345[[#This Row],[Fecha radicación informe]]</f>
        <v>1812</v>
      </c>
      <c r="AE216" s="22" t="s">
        <v>58</v>
      </c>
      <c r="AF216" s="14"/>
    </row>
    <row r="217" spans="1:32" ht="110.25" x14ac:dyDescent="0.25">
      <c r="A217" s="44">
        <v>3735</v>
      </c>
      <c r="B217" s="45">
        <v>56</v>
      </c>
      <c r="C217" s="45">
        <v>2019</v>
      </c>
      <c r="D217" s="60" t="s">
        <v>906</v>
      </c>
      <c r="E217" s="10" t="s">
        <v>34</v>
      </c>
      <c r="F217" s="45"/>
      <c r="G217" s="45"/>
      <c r="H217" s="45" t="s">
        <v>48</v>
      </c>
      <c r="I217" s="61" t="s">
        <v>903</v>
      </c>
      <c r="J217" s="70" t="s">
        <v>141</v>
      </c>
      <c r="K217" s="45" t="s">
        <v>142</v>
      </c>
      <c r="L217" s="45" t="s">
        <v>210</v>
      </c>
      <c r="M217" s="62" t="s">
        <v>851</v>
      </c>
      <c r="N217" s="62" t="s">
        <v>852</v>
      </c>
      <c r="O217" s="63">
        <v>2019</v>
      </c>
      <c r="P217" s="63"/>
      <c r="Q217" s="63"/>
      <c r="R217" s="64" t="s">
        <v>358</v>
      </c>
      <c r="S217" s="65" t="s">
        <v>907</v>
      </c>
      <c r="T217" s="16">
        <v>43716</v>
      </c>
      <c r="U217" s="16">
        <v>43807</v>
      </c>
      <c r="V217" s="63"/>
      <c r="W217" s="45" t="s">
        <v>908</v>
      </c>
      <c r="X217" s="66">
        <v>1</v>
      </c>
      <c r="Y217" s="69" t="s">
        <v>45</v>
      </c>
      <c r="Z217" s="63"/>
      <c r="AA217" s="63">
        <v>8</v>
      </c>
      <c r="AB217" s="63">
        <v>2019</v>
      </c>
      <c r="AC217" s="68">
        <v>43648</v>
      </c>
      <c r="AD217" s="72">
        <f ca="1">TODAY()-TABLA345[[#This Row],[Fecha radicación informe]]</f>
        <v>1812</v>
      </c>
      <c r="AE217" s="22" t="s">
        <v>58</v>
      </c>
      <c r="AF217" s="14"/>
    </row>
    <row r="218" spans="1:32" ht="102" customHeight="1" x14ac:dyDescent="0.25">
      <c r="A218" s="44">
        <v>3736</v>
      </c>
      <c r="B218" s="45">
        <v>57</v>
      </c>
      <c r="C218" s="45">
        <v>2019</v>
      </c>
      <c r="D218" s="60" t="s">
        <v>909</v>
      </c>
      <c r="E218" s="10" t="s">
        <v>34</v>
      </c>
      <c r="F218" s="45"/>
      <c r="G218" s="45"/>
      <c r="H218" s="45" t="s">
        <v>48</v>
      </c>
      <c r="I218" s="61" t="s">
        <v>903</v>
      </c>
      <c r="J218" s="70" t="s">
        <v>141</v>
      </c>
      <c r="K218" s="45" t="s">
        <v>142</v>
      </c>
      <c r="L218" s="45" t="s">
        <v>210</v>
      </c>
      <c r="M218" s="62" t="s">
        <v>851</v>
      </c>
      <c r="N218" s="62" t="s">
        <v>852</v>
      </c>
      <c r="O218" s="63">
        <v>2019</v>
      </c>
      <c r="P218" s="63"/>
      <c r="Q218" s="63"/>
      <c r="R218" s="64" t="s">
        <v>358</v>
      </c>
      <c r="S218" s="65" t="s">
        <v>910</v>
      </c>
      <c r="T218" s="16">
        <v>43716</v>
      </c>
      <c r="U218" s="16">
        <v>43807</v>
      </c>
      <c r="V218" s="63"/>
      <c r="W218" s="45" t="s">
        <v>911</v>
      </c>
      <c r="X218" s="66">
        <v>1</v>
      </c>
      <c r="Y218" s="69" t="s">
        <v>45</v>
      </c>
      <c r="Z218" s="63"/>
      <c r="AA218" s="63">
        <v>8</v>
      </c>
      <c r="AB218" s="63">
        <v>2019</v>
      </c>
      <c r="AC218" s="68">
        <v>43648</v>
      </c>
      <c r="AD218" s="72">
        <f ca="1">TODAY()-TABLA345[[#This Row],[Fecha radicación informe]]</f>
        <v>1812</v>
      </c>
      <c r="AE218" s="22" t="s">
        <v>58</v>
      </c>
      <c r="AF218" s="14"/>
    </row>
    <row r="219" spans="1:32" ht="409.5" x14ac:dyDescent="0.25">
      <c r="A219" s="44">
        <v>3737</v>
      </c>
      <c r="B219" s="45">
        <v>58</v>
      </c>
      <c r="C219" s="45">
        <v>2019</v>
      </c>
      <c r="D219" s="60" t="s">
        <v>912</v>
      </c>
      <c r="E219" s="10" t="s">
        <v>34</v>
      </c>
      <c r="F219" s="45"/>
      <c r="G219" s="45"/>
      <c r="H219" s="45" t="s">
        <v>85</v>
      </c>
      <c r="I219" s="61" t="s">
        <v>36</v>
      </c>
      <c r="J219" s="12" t="s">
        <v>37</v>
      </c>
      <c r="K219" s="45" t="s">
        <v>385</v>
      </c>
      <c r="L219" s="45" t="s">
        <v>112</v>
      </c>
      <c r="M219" s="62" t="s">
        <v>913</v>
      </c>
      <c r="N219" s="62" t="s">
        <v>914</v>
      </c>
      <c r="O219" s="63">
        <v>2019</v>
      </c>
      <c r="P219" s="63"/>
      <c r="Q219" s="63"/>
      <c r="R219" s="64" t="s">
        <v>436</v>
      </c>
      <c r="S219" s="74" t="s">
        <v>915</v>
      </c>
      <c r="T219" s="16" t="s">
        <v>916</v>
      </c>
      <c r="U219" s="16">
        <v>43830</v>
      </c>
      <c r="V219" s="63"/>
      <c r="W219" s="45" t="s">
        <v>917</v>
      </c>
      <c r="X219" s="66">
        <v>1</v>
      </c>
      <c r="Y219" s="69" t="s">
        <v>45</v>
      </c>
      <c r="Z219" s="63"/>
      <c r="AA219" s="63">
        <v>4</v>
      </c>
      <c r="AB219" s="63">
        <v>2020</v>
      </c>
      <c r="AC219" s="68" t="s">
        <v>918</v>
      </c>
      <c r="AD219" s="72">
        <f ca="1">TODAY()-TABLA345[[#This Row],[Fecha radicación informe]]</f>
        <v>1789</v>
      </c>
      <c r="AE219" s="22" t="s">
        <v>46</v>
      </c>
      <c r="AF219" s="14"/>
    </row>
    <row r="220" spans="1:32" ht="409.5" x14ac:dyDescent="0.25">
      <c r="A220" s="44">
        <v>3738</v>
      </c>
      <c r="B220" s="45">
        <v>59</v>
      </c>
      <c r="C220" s="45">
        <v>2019</v>
      </c>
      <c r="D220" s="60" t="s">
        <v>919</v>
      </c>
      <c r="E220" s="10" t="s">
        <v>333</v>
      </c>
      <c r="F220" s="45"/>
      <c r="G220" s="45"/>
      <c r="H220" s="45" t="s">
        <v>35</v>
      </c>
      <c r="I220" s="61" t="s">
        <v>36</v>
      </c>
      <c r="J220" s="12" t="s">
        <v>98</v>
      </c>
      <c r="K220" s="45" t="s">
        <v>385</v>
      </c>
      <c r="L220" s="10" t="s">
        <v>39</v>
      </c>
      <c r="M220" s="62" t="s">
        <v>913</v>
      </c>
      <c r="N220" s="62" t="s">
        <v>914</v>
      </c>
      <c r="O220" s="63">
        <v>2019</v>
      </c>
      <c r="P220" s="63" t="s">
        <v>920</v>
      </c>
      <c r="Q220" s="73" t="s">
        <v>921</v>
      </c>
      <c r="R220" s="64" t="s">
        <v>358</v>
      </c>
      <c r="S220" s="74" t="s">
        <v>922</v>
      </c>
      <c r="T220" s="16" t="s">
        <v>916</v>
      </c>
      <c r="U220" s="16">
        <v>44687</v>
      </c>
      <c r="V220" s="45" t="s">
        <v>923</v>
      </c>
      <c r="W220" s="45" t="s">
        <v>924</v>
      </c>
      <c r="X220" s="66">
        <v>1</v>
      </c>
      <c r="Y220" s="19" t="s">
        <v>45</v>
      </c>
      <c r="Z220" s="63" t="s">
        <v>108</v>
      </c>
      <c r="AA220" s="63">
        <v>11</v>
      </c>
      <c r="AB220" s="63">
        <v>2022</v>
      </c>
      <c r="AC220" s="68" t="s">
        <v>918</v>
      </c>
      <c r="AD220" s="72">
        <f ca="1">TODAY()-TABLA345[[#This Row],[Fecha radicación informe]]</f>
        <v>1789</v>
      </c>
      <c r="AE220" s="22" t="s">
        <v>46</v>
      </c>
      <c r="AF220" s="34" t="s">
        <v>925</v>
      </c>
    </row>
    <row r="221" spans="1:32" ht="173.25" x14ac:dyDescent="0.25">
      <c r="A221" s="44">
        <v>3739</v>
      </c>
      <c r="B221" s="45">
        <v>60</v>
      </c>
      <c r="C221" s="45">
        <v>2019</v>
      </c>
      <c r="D221" s="60" t="s">
        <v>926</v>
      </c>
      <c r="E221" s="10" t="s">
        <v>34</v>
      </c>
      <c r="F221" s="45"/>
      <c r="G221" s="45"/>
      <c r="H221" s="45" t="s">
        <v>301</v>
      </c>
      <c r="I221" s="61" t="s">
        <v>308</v>
      </c>
      <c r="J221" s="12" t="s">
        <v>133</v>
      </c>
      <c r="K221" s="45" t="s">
        <v>927</v>
      </c>
      <c r="L221" s="45" t="s">
        <v>279</v>
      </c>
      <c r="M221" s="62" t="s">
        <v>913</v>
      </c>
      <c r="N221" s="62" t="s">
        <v>914</v>
      </c>
      <c r="O221" s="63">
        <v>2019</v>
      </c>
      <c r="P221" s="63"/>
      <c r="Q221" s="63"/>
      <c r="R221" s="64" t="s">
        <v>358</v>
      </c>
      <c r="S221" s="65" t="s">
        <v>928</v>
      </c>
      <c r="T221" s="16">
        <v>44017</v>
      </c>
      <c r="U221" s="16">
        <v>44048</v>
      </c>
      <c r="V221" s="63"/>
      <c r="W221" s="45" t="s">
        <v>929</v>
      </c>
      <c r="X221" s="66">
        <v>1</v>
      </c>
      <c r="Y221" s="69" t="s">
        <v>45</v>
      </c>
      <c r="Z221" s="63"/>
      <c r="AA221" s="63">
        <v>5</v>
      </c>
      <c r="AB221" s="63">
        <v>2020</v>
      </c>
      <c r="AC221" s="68" t="s">
        <v>862</v>
      </c>
      <c r="AD221" s="72">
        <f ca="1">TODAY()-TABLA345[[#This Row],[Fecha radicación informe]]</f>
        <v>1784</v>
      </c>
      <c r="AE221" s="22" t="s">
        <v>758</v>
      </c>
      <c r="AF221" s="14"/>
    </row>
    <row r="222" spans="1:32" ht="267.75" x14ac:dyDescent="0.25">
      <c r="A222" s="44">
        <v>3740</v>
      </c>
      <c r="B222" s="45">
        <v>61</v>
      </c>
      <c r="C222" s="45">
        <v>2019</v>
      </c>
      <c r="D222" s="60" t="s">
        <v>930</v>
      </c>
      <c r="E222" s="10" t="s">
        <v>34</v>
      </c>
      <c r="F222" s="45"/>
      <c r="G222" s="45"/>
      <c r="H222" s="45" t="s">
        <v>48</v>
      </c>
      <c r="I222" s="61" t="s">
        <v>308</v>
      </c>
      <c r="J222" s="12" t="s">
        <v>133</v>
      </c>
      <c r="K222" s="45" t="s">
        <v>927</v>
      </c>
      <c r="L222" s="45" t="s">
        <v>279</v>
      </c>
      <c r="M222" s="62" t="s">
        <v>913</v>
      </c>
      <c r="N222" s="62" t="s">
        <v>914</v>
      </c>
      <c r="O222" s="63">
        <v>2019</v>
      </c>
      <c r="P222" s="63"/>
      <c r="Q222" s="63"/>
      <c r="R222" s="64" t="s">
        <v>42</v>
      </c>
      <c r="S222" s="65" t="s">
        <v>931</v>
      </c>
      <c r="T222" s="16" t="s">
        <v>932</v>
      </c>
      <c r="U222" s="16">
        <v>43830</v>
      </c>
      <c r="V222" s="63"/>
      <c r="W222" s="45" t="s">
        <v>933</v>
      </c>
      <c r="X222" s="66">
        <v>1</v>
      </c>
      <c r="Y222" s="69" t="s">
        <v>45</v>
      </c>
      <c r="Z222" s="63"/>
      <c r="AA222" s="63">
        <v>5</v>
      </c>
      <c r="AB222" s="63">
        <v>2020</v>
      </c>
      <c r="AC222" s="68" t="s">
        <v>862</v>
      </c>
      <c r="AD222" s="72">
        <f ca="1">TODAY()-TABLA345[[#This Row],[Fecha radicación informe]]</f>
        <v>1784</v>
      </c>
      <c r="AE222" s="22" t="s">
        <v>58</v>
      </c>
      <c r="AF222" s="14"/>
    </row>
    <row r="223" spans="1:32" ht="409.5" x14ac:dyDescent="0.25">
      <c r="A223" s="44">
        <v>3741</v>
      </c>
      <c r="B223" s="45">
        <v>62</v>
      </c>
      <c r="C223" s="45">
        <v>2019</v>
      </c>
      <c r="D223" s="60" t="s">
        <v>934</v>
      </c>
      <c r="E223" s="10" t="s">
        <v>34</v>
      </c>
      <c r="F223" s="45"/>
      <c r="G223" s="45"/>
      <c r="H223" s="45" t="s">
        <v>85</v>
      </c>
      <c r="I223" s="61" t="s">
        <v>36</v>
      </c>
      <c r="J223" s="12" t="s">
        <v>37</v>
      </c>
      <c r="K223" s="45" t="s">
        <v>615</v>
      </c>
      <c r="L223" s="45" t="s">
        <v>285</v>
      </c>
      <c r="M223" s="62" t="s">
        <v>913</v>
      </c>
      <c r="N223" s="62" t="s">
        <v>914</v>
      </c>
      <c r="O223" s="63">
        <v>2019</v>
      </c>
      <c r="P223" s="63"/>
      <c r="Q223" s="63"/>
      <c r="R223" s="64" t="s">
        <v>358</v>
      </c>
      <c r="S223" s="65" t="s">
        <v>935</v>
      </c>
      <c r="T223" s="16">
        <v>43594</v>
      </c>
      <c r="U223" s="16">
        <v>44119</v>
      </c>
      <c r="V223" s="63"/>
      <c r="W223" s="45" t="s">
        <v>936</v>
      </c>
      <c r="X223" s="66">
        <v>1</v>
      </c>
      <c r="Y223" s="69" t="s">
        <v>45</v>
      </c>
      <c r="Z223" s="63"/>
      <c r="AA223" s="63">
        <v>10</v>
      </c>
      <c r="AB223" s="63">
        <v>2020</v>
      </c>
      <c r="AC223" s="68" t="s">
        <v>937</v>
      </c>
      <c r="AD223" s="72">
        <f ca="1">TODAY()-TABLA345[[#This Row],[Fecha radicación informe]]</f>
        <v>1783</v>
      </c>
      <c r="AE223" s="22" t="s">
        <v>46</v>
      </c>
      <c r="AF223" s="14"/>
    </row>
    <row r="224" spans="1:32" ht="204.75" x14ac:dyDescent="0.25">
      <c r="A224" s="44">
        <v>3742</v>
      </c>
      <c r="B224" s="45">
        <v>63</v>
      </c>
      <c r="C224" s="45">
        <v>2019</v>
      </c>
      <c r="D224" s="60" t="s">
        <v>938</v>
      </c>
      <c r="E224" s="10" t="s">
        <v>34</v>
      </c>
      <c r="F224" s="45"/>
      <c r="G224" s="45"/>
      <c r="H224" s="45" t="s">
        <v>301</v>
      </c>
      <c r="I224" s="61" t="s">
        <v>36</v>
      </c>
      <c r="J224" s="12" t="s">
        <v>37</v>
      </c>
      <c r="K224" s="45" t="s">
        <v>615</v>
      </c>
      <c r="L224" s="45" t="s">
        <v>285</v>
      </c>
      <c r="M224" s="62" t="s">
        <v>913</v>
      </c>
      <c r="N224" s="62" t="s">
        <v>914</v>
      </c>
      <c r="O224" s="63">
        <v>2019</v>
      </c>
      <c r="P224" s="63"/>
      <c r="Q224" s="63"/>
      <c r="R224" s="64" t="s">
        <v>358</v>
      </c>
      <c r="S224" s="65" t="s">
        <v>939</v>
      </c>
      <c r="T224" s="16">
        <v>43594</v>
      </c>
      <c r="U224" s="16">
        <v>43625</v>
      </c>
      <c r="V224" s="63"/>
      <c r="W224" s="45" t="s">
        <v>940</v>
      </c>
      <c r="X224" s="66">
        <v>1</v>
      </c>
      <c r="Y224" s="69" t="s">
        <v>45</v>
      </c>
      <c r="Z224" s="63"/>
      <c r="AA224" s="63">
        <v>9</v>
      </c>
      <c r="AB224" s="63">
        <v>2019</v>
      </c>
      <c r="AC224" s="68" t="s">
        <v>937</v>
      </c>
      <c r="AD224" s="72">
        <f ca="1">TODAY()-TABLA345[[#This Row],[Fecha radicación informe]]</f>
        <v>1783</v>
      </c>
      <c r="AE224" s="22" t="s">
        <v>46</v>
      </c>
      <c r="AF224" s="14"/>
    </row>
    <row r="225" spans="1:32" ht="126" x14ac:dyDescent="0.25">
      <c r="A225" s="44">
        <v>3743</v>
      </c>
      <c r="B225" s="45">
        <v>64</v>
      </c>
      <c r="C225" s="45">
        <v>2019</v>
      </c>
      <c r="D225" s="60" t="s">
        <v>941</v>
      </c>
      <c r="E225" s="10" t="s">
        <v>34</v>
      </c>
      <c r="F225" s="45"/>
      <c r="G225" s="45"/>
      <c r="H225" s="45" t="s">
        <v>85</v>
      </c>
      <c r="I225" s="61" t="s">
        <v>170</v>
      </c>
      <c r="J225" s="70" t="s">
        <v>50</v>
      </c>
      <c r="K225" s="45" t="s">
        <v>847</v>
      </c>
      <c r="L225" s="45" t="s">
        <v>63</v>
      </c>
      <c r="M225" s="62" t="s">
        <v>913</v>
      </c>
      <c r="N225" s="62" t="s">
        <v>914</v>
      </c>
      <c r="O225" s="63">
        <v>2019</v>
      </c>
      <c r="P225" s="63"/>
      <c r="Q225" s="63"/>
      <c r="R225" s="64" t="s">
        <v>436</v>
      </c>
      <c r="S225" s="65" t="s">
        <v>942</v>
      </c>
      <c r="T225" s="16" t="s">
        <v>943</v>
      </c>
      <c r="U225" s="16">
        <v>43830</v>
      </c>
      <c r="V225" s="63"/>
      <c r="W225" s="45" t="s">
        <v>944</v>
      </c>
      <c r="X225" s="66">
        <v>1</v>
      </c>
      <c r="Y225" s="69" t="s">
        <v>45</v>
      </c>
      <c r="Z225" s="63"/>
      <c r="AA225" s="63">
        <v>1</v>
      </c>
      <c r="AB225" s="63">
        <v>2020</v>
      </c>
      <c r="AC225" s="68" t="s">
        <v>937</v>
      </c>
      <c r="AD225" s="72">
        <f ca="1">TODAY()-TABLA345[[#This Row],[Fecha radicación informe]]</f>
        <v>1783</v>
      </c>
      <c r="AE225" s="22" t="s">
        <v>58</v>
      </c>
      <c r="AF225" s="14"/>
    </row>
    <row r="226" spans="1:32" ht="189" x14ac:dyDescent="0.25">
      <c r="A226" s="44">
        <v>3744</v>
      </c>
      <c r="B226" s="45">
        <v>65</v>
      </c>
      <c r="C226" s="45">
        <v>2019</v>
      </c>
      <c r="D226" s="60" t="s">
        <v>945</v>
      </c>
      <c r="E226" s="10" t="s">
        <v>34</v>
      </c>
      <c r="F226" s="45"/>
      <c r="G226" s="45"/>
      <c r="H226" s="45" t="s">
        <v>85</v>
      </c>
      <c r="I226" s="61" t="s">
        <v>170</v>
      </c>
      <c r="J226" s="70" t="s">
        <v>50</v>
      </c>
      <c r="K226" s="45" t="s">
        <v>847</v>
      </c>
      <c r="L226" s="45" t="s">
        <v>63</v>
      </c>
      <c r="M226" s="62" t="s">
        <v>913</v>
      </c>
      <c r="N226" s="62" t="s">
        <v>914</v>
      </c>
      <c r="O226" s="63">
        <v>2019</v>
      </c>
      <c r="P226" s="63"/>
      <c r="Q226" s="63"/>
      <c r="R226" s="64" t="s">
        <v>436</v>
      </c>
      <c r="S226" s="65" t="s">
        <v>946</v>
      </c>
      <c r="T226" s="16" t="s">
        <v>943</v>
      </c>
      <c r="U226" s="16">
        <v>43830</v>
      </c>
      <c r="V226" s="63"/>
      <c r="W226" s="45" t="s">
        <v>944</v>
      </c>
      <c r="X226" s="66">
        <v>1</v>
      </c>
      <c r="Y226" s="69" t="s">
        <v>45</v>
      </c>
      <c r="Z226" s="63"/>
      <c r="AA226" s="63">
        <v>1</v>
      </c>
      <c r="AB226" s="63">
        <v>2020</v>
      </c>
      <c r="AC226" s="68" t="s">
        <v>937</v>
      </c>
      <c r="AD226" s="72">
        <f ca="1">TODAY()-TABLA345[[#This Row],[Fecha radicación informe]]</f>
        <v>1783</v>
      </c>
      <c r="AE226" s="22" t="s">
        <v>58</v>
      </c>
      <c r="AF226" s="14"/>
    </row>
    <row r="227" spans="1:32" ht="173.25" x14ac:dyDescent="0.25">
      <c r="A227" s="44">
        <v>3745</v>
      </c>
      <c r="B227" s="45">
        <v>66</v>
      </c>
      <c r="C227" s="45">
        <v>2019</v>
      </c>
      <c r="D227" s="60" t="s">
        <v>947</v>
      </c>
      <c r="E227" s="10" t="s">
        <v>34</v>
      </c>
      <c r="F227" s="45"/>
      <c r="G227" s="45"/>
      <c r="H227" s="45" t="s">
        <v>85</v>
      </c>
      <c r="I227" s="61" t="s">
        <v>170</v>
      </c>
      <c r="J227" s="12" t="s">
        <v>188</v>
      </c>
      <c r="K227" s="45" t="s">
        <v>884</v>
      </c>
      <c r="L227" s="45" t="s">
        <v>63</v>
      </c>
      <c r="M227" s="62" t="s">
        <v>913</v>
      </c>
      <c r="N227" s="62" t="s">
        <v>914</v>
      </c>
      <c r="O227" s="63">
        <v>2019</v>
      </c>
      <c r="P227" s="63"/>
      <c r="Q227" s="63"/>
      <c r="R227" s="64" t="s">
        <v>42</v>
      </c>
      <c r="S227" s="65" t="s">
        <v>948</v>
      </c>
      <c r="T227" s="16" t="s">
        <v>949</v>
      </c>
      <c r="U227" s="16">
        <v>43475</v>
      </c>
      <c r="V227" s="63"/>
      <c r="W227" s="45" t="s">
        <v>950</v>
      </c>
      <c r="X227" s="66">
        <v>1</v>
      </c>
      <c r="Y227" s="69" t="s">
        <v>45</v>
      </c>
      <c r="Z227" s="63"/>
      <c r="AA227" s="63">
        <v>12</v>
      </c>
      <c r="AB227" s="63">
        <v>2019</v>
      </c>
      <c r="AC227" s="68" t="s">
        <v>937</v>
      </c>
      <c r="AD227" s="72">
        <f ca="1">TODAY()-TABLA345[[#This Row],[Fecha radicación informe]]</f>
        <v>1783</v>
      </c>
      <c r="AE227" s="22" t="s">
        <v>58</v>
      </c>
      <c r="AF227" s="14"/>
    </row>
    <row r="228" spans="1:32" ht="173.25" x14ac:dyDescent="0.25">
      <c r="A228" s="44">
        <v>3746</v>
      </c>
      <c r="B228" s="45">
        <v>67</v>
      </c>
      <c r="C228" s="45">
        <v>2019</v>
      </c>
      <c r="D228" s="60" t="s">
        <v>951</v>
      </c>
      <c r="E228" s="10" t="s">
        <v>34</v>
      </c>
      <c r="F228" s="45"/>
      <c r="G228" s="45"/>
      <c r="H228" s="45" t="s">
        <v>85</v>
      </c>
      <c r="I228" s="61" t="s">
        <v>36</v>
      </c>
      <c r="J228" s="70" t="s">
        <v>61</v>
      </c>
      <c r="K228" s="45" t="s">
        <v>952</v>
      </c>
      <c r="L228" s="45" t="s">
        <v>63</v>
      </c>
      <c r="M228" s="62" t="s">
        <v>913</v>
      </c>
      <c r="N228" s="62" t="s">
        <v>914</v>
      </c>
      <c r="O228" s="63">
        <v>2019</v>
      </c>
      <c r="P228" s="63"/>
      <c r="Q228" s="63"/>
      <c r="R228" s="64" t="s">
        <v>42</v>
      </c>
      <c r="S228" s="65" t="s">
        <v>953</v>
      </c>
      <c r="T228" s="16" t="s">
        <v>949</v>
      </c>
      <c r="U228" s="16">
        <v>43921</v>
      </c>
      <c r="V228" s="63"/>
      <c r="W228" s="45" t="s">
        <v>954</v>
      </c>
      <c r="X228" s="66">
        <v>1</v>
      </c>
      <c r="Y228" s="69" t="s">
        <v>45</v>
      </c>
      <c r="Z228" s="63"/>
      <c r="AA228" s="63">
        <v>12</v>
      </c>
      <c r="AB228" s="63">
        <v>2019</v>
      </c>
      <c r="AC228" s="68" t="s">
        <v>937</v>
      </c>
      <c r="AD228" s="72">
        <f ca="1">TODAY()-TABLA345[[#This Row],[Fecha radicación informe]]</f>
        <v>1783</v>
      </c>
      <c r="AE228" s="22" t="s">
        <v>58</v>
      </c>
      <c r="AF228" s="14"/>
    </row>
    <row r="229" spans="1:32" ht="267.75" x14ac:dyDescent="0.25">
      <c r="A229" s="44">
        <v>3747</v>
      </c>
      <c r="B229" s="45">
        <v>68</v>
      </c>
      <c r="C229" s="45">
        <v>2019</v>
      </c>
      <c r="D229" s="60" t="s">
        <v>955</v>
      </c>
      <c r="E229" s="10" t="s">
        <v>34</v>
      </c>
      <c r="F229" s="45"/>
      <c r="G229" s="45"/>
      <c r="H229" s="45" t="s">
        <v>85</v>
      </c>
      <c r="I229" s="61" t="s">
        <v>36</v>
      </c>
      <c r="J229" s="70" t="s">
        <v>61</v>
      </c>
      <c r="K229" s="45" t="s">
        <v>952</v>
      </c>
      <c r="L229" s="45" t="s">
        <v>63</v>
      </c>
      <c r="M229" s="62" t="s">
        <v>913</v>
      </c>
      <c r="N229" s="62" t="s">
        <v>914</v>
      </c>
      <c r="O229" s="63">
        <v>2019</v>
      </c>
      <c r="P229" s="63"/>
      <c r="Q229" s="63"/>
      <c r="R229" s="64" t="s">
        <v>42</v>
      </c>
      <c r="S229" s="65" t="s">
        <v>956</v>
      </c>
      <c r="T229" s="16" t="s">
        <v>949</v>
      </c>
      <c r="U229" s="16">
        <v>44104</v>
      </c>
      <c r="V229" s="63"/>
      <c r="W229" s="45" t="s">
        <v>957</v>
      </c>
      <c r="X229" s="66">
        <v>1</v>
      </c>
      <c r="Y229" s="69" t="s">
        <v>45</v>
      </c>
      <c r="Z229" s="63"/>
      <c r="AA229" s="63">
        <v>10</v>
      </c>
      <c r="AB229" s="63">
        <v>2021</v>
      </c>
      <c r="AC229" s="68">
        <v>43677</v>
      </c>
      <c r="AD229" s="72">
        <f ca="1">TODAY()-TABLA345[[#This Row],[Fecha radicación informe]]</f>
        <v>1783</v>
      </c>
      <c r="AE229" s="22" t="s">
        <v>58</v>
      </c>
      <c r="AF229" s="14"/>
    </row>
    <row r="230" spans="1:32" ht="267.75" x14ac:dyDescent="0.25">
      <c r="A230" s="44">
        <v>3748</v>
      </c>
      <c r="B230" s="45">
        <v>69</v>
      </c>
      <c r="C230" s="45">
        <v>2019</v>
      </c>
      <c r="D230" s="60" t="s">
        <v>958</v>
      </c>
      <c r="E230" s="10" t="s">
        <v>34</v>
      </c>
      <c r="F230" s="45"/>
      <c r="G230" s="45"/>
      <c r="H230" s="45" t="s">
        <v>35</v>
      </c>
      <c r="I230" s="61" t="s">
        <v>36</v>
      </c>
      <c r="J230" s="70" t="s">
        <v>98</v>
      </c>
      <c r="K230" s="45" t="s">
        <v>959</v>
      </c>
      <c r="L230" s="45" t="s">
        <v>210</v>
      </c>
      <c r="M230" s="62" t="s">
        <v>913</v>
      </c>
      <c r="N230" s="62" t="s">
        <v>914</v>
      </c>
      <c r="O230" s="63">
        <v>2019</v>
      </c>
      <c r="P230" s="63"/>
      <c r="Q230" s="63"/>
      <c r="R230" s="64" t="s">
        <v>358</v>
      </c>
      <c r="S230" s="65" t="s">
        <v>960</v>
      </c>
      <c r="T230" s="16">
        <v>44048</v>
      </c>
      <c r="U230" s="16">
        <v>44079</v>
      </c>
      <c r="V230" s="63"/>
      <c r="W230" s="45" t="s">
        <v>961</v>
      </c>
      <c r="X230" s="66">
        <v>1</v>
      </c>
      <c r="Y230" s="69" t="s">
        <v>45</v>
      </c>
      <c r="Z230" s="63"/>
      <c r="AA230" s="63">
        <v>5</v>
      </c>
      <c r="AB230" s="63">
        <v>2020</v>
      </c>
      <c r="AC230" s="68">
        <v>43679</v>
      </c>
      <c r="AD230" s="72">
        <f ca="1">TODAY()-TABLA345[[#This Row],[Fecha radicación informe]]</f>
        <v>1781</v>
      </c>
      <c r="AE230" s="22" t="s">
        <v>58</v>
      </c>
      <c r="AF230" s="14"/>
    </row>
    <row r="231" spans="1:32" ht="409.5" x14ac:dyDescent="0.25">
      <c r="A231" s="44">
        <v>3749</v>
      </c>
      <c r="B231" s="45">
        <v>70</v>
      </c>
      <c r="C231" s="45">
        <v>2019</v>
      </c>
      <c r="D231" s="60" t="s">
        <v>962</v>
      </c>
      <c r="E231" s="10" t="s">
        <v>34</v>
      </c>
      <c r="F231" s="45"/>
      <c r="G231" s="45"/>
      <c r="H231" s="45" t="s">
        <v>301</v>
      </c>
      <c r="I231" s="61" t="s">
        <v>308</v>
      </c>
      <c r="J231" s="12" t="s">
        <v>133</v>
      </c>
      <c r="K231" s="45" t="s">
        <v>927</v>
      </c>
      <c r="L231" s="45" t="s">
        <v>279</v>
      </c>
      <c r="M231" s="62" t="s">
        <v>913</v>
      </c>
      <c r="N231" s="62" t="s">
        <v>914</v>
      </c>
      <c r="O231" s="63">
        <v>2019</v>
      </c>
      <c r="P231" s="63"/>
      <c r="Q231" s="63"/>
      <c r="R231" s="64" t="s">
        <v>358</v>
      </c>
      <c r="S231" s="65" t="s">
        <v>963</v>
      </c>
      <c r="T231" s="16" t="s">
        <v>932</v>
      </c>
      <c r="U231" s="16">
        <v>43830</v>
      </c>
      <c r="V231" s="63"/>
      <c r="W231" s="45" t="s">
        <v>964</v>
      </c>
      <c r="X231" s="66">
        <v>1</v>
      </c>
      <c r="Y231" s="69" t="s">
        <v>45</v>
      </c>
      <c r="Z231" s="63"/>
      <c r="AA231" s="63">
        <v>7</v>
      </c>
      <c r="AB231" s="63">
        <v>2021</v>
      </c>
      <c r="AC231" s="68" t="s">
        <v>862</v>
      </c>
      <c r="AD231" s="72">
        <f ca="1">TODAY()-TABLA345[[#This Row],[Fecha radicación informe]]</f>
        <v>1784</v>
      </c>
      <c r="AE231" s="22" t="s">
        <v>758</v>
      </c>
      <c r="AF231" s="14"/>
    </row>
    <row r="232" spans="1:32" ht="409.5" x14ac:dyDescent="0.25">
      <c r="A232" s="44">
        <v>3750</v>
      </c>
      <c r="B232" s="45">
        <v>71</v>
      </c>
      <c r="C232" s="45">
        <v>2019</v>
      </c>
      <c r="D232" s="60" t="s">
        <v>965</v>
      </c>
      <c r="E232" s="10" t="s">
        <v>34</v>
      </c>
      <c r="F232" s="45"/>
      <c r="G232" s="45"/>
      <c r="H232" s="45" t="s">
        <v>301</v>
      </c>
      <c r="I232" s="61" t="s">
        <v>308</v>
      </c>
      <c r="J232" s="12" t="s">
        <v>133</v>
      </c>
      <c r="K232" s="45" t="s">
        <v>927</v>
      </c>
      <c r="L232" s="45" t="s">
        <v>279</v>
      </c>
      <c r="M232" s="62" t="s">
        <v>913</v>
      </c>
      <c r="N232" s="62" t="s">
        <v>914</v>
      </c>
      <c r="O232" s="63">
        <v>2019</v>
      </c>
      <c r="P232" s="63"/>
      <c r="Q232" s="63"/>
      <c r="R232" s="64" t="s">
        <v>436</v>
      </c>
      <c r="S232" s="65" t="s">
        <v>966</v>
      </c>
      <c r="T232" s="16" t="s">
        <v>932</v>
      </c>
      <c r="U232" s="16">
        <v>44012</v>
      </c>
      <c r="V232" s="63"/>
      <c r="W232" s="45" t="s">
        <v>967</v>
      </c>
      <c r="X232" s="66">
        <v>1</v>
      </c>
      <c r="Y232" s="69" t="s">
        <v>45</v>
      </c>
      <c r="Z232" s="63"/>
      <c r="AA232" s="63">
        <v>10</v>
      </c>
      <c r="AB232" s="63">
        <v>2020</v>
      </c>
      <c r="AC232" s="68" t="s">
        <v>862</v>
      </c>
      <c r="AD232" s="72">
        <f ca="1">TODAY()-TABLA345[[#This Row],[Fecha radicación informe]]</f>
        <v>1784</v>
      </c>
      <c r="AE232" s="22" t="s">
        <v>758</v>
      </c>
      <c r="AF232" s="14"/>
    </row>
    <row r="233" spans="1:32" ht="409.5" x14ac:dyDescent="0.25">
      <c r="A233" s="44">
        <v>3751</v>
      </c>
      <c r="B233" s="45">
        <v>72</v>
      </c>
      <c r="C233" s="45">
        <v>2019</v>
      </c>
      <c r="D233" s="60" t="s">
        <v>968</v>
      </c>
      <c r="E233" s="10" t="s">
        <v>333</v>
      </c>
      <c r="F233" s="45"/>
      <c r="G233" s="45"/>
      <c r="H233" s="45" t="s">
        <v>35</v>
      </c>
      <c r="I233" s="61" t="s">
        <v>36</v>
      </c>
      <c r="J233" s="70" t="s">
        <v>98</v>
      </c>
      <c r="K233" s="45" t="s">
        <v>969</v>
      </c>
      <c r="L233" s="45" t="s">
        <v>100</v>
      </c>
      <c r="M233" s="62" t="s">
        <v>970</v>
      </c>
      <c r="N233" s="62" t="s">
        <v>971</v>
      </c>
      <c r="O233" s="63">
        <v>2019</v>
      </c>
      <c r="P233" s="63"/>
      <c r="Q233" s="63"/>
      <c r="R233" s="64" t="s">
        <v>42</v>
      </c>
      <c r="S233" s="65" t="s">
        <v>972</v>
      </c>
      <c r="T233" s="16" t="s">
        <v>932</v>
      </c>
      <c r="U233" s="16" t="s">
        <v>529</v>
      </c>
      <c r="V233" s="63"/>
      <c r="W233" s="45" t="s">
        <v>973</v>
      </c>
      <c r="X233" s="66">
        <v>0.5</v>
      </c>
      <c r="Y233" s="69" t="s">
        <v>305</v>
      </c>
      <c r="Z233" s="63"/>
      <c r="AA233" s="63"/>
      <c r="AB233" s="63"/>
      <c r="AC233" s="68" t="s">
        <v>974</v>
      </c>
      <c r="AD233" s="72">
        <f ca="1">TODAY()-TABLA345[[#This Row],[Fecha radicación informe]]</f>
        <v>1757</v>
      </c>
      <c r="AE233" s="22" t="s">
        <v>46</v>
      </c>
      <c r="AF233" s="34" t="s">
        <v>975</v>
      </c>
    </row>
    <row r="234" spans="1:32" ht="409.5" x14ac:dyDescent="0.25">
      <c r="A234" s="44">
        <v>3752</v>
      </c>
      <c r="B234" s="45">
        <v>73</v>
      </c>
      <c r="C234" s="45">
        <v>2019</v>
      </c>
      <c r="D234" s="60" t="s">
        <v>976</v>
      </c>
      <c r="E234" s="10" t="s">
        <v>34</v>
      </c>
      <c r="F234" s="45"/>
      <c r="G234" s="45"/>
      <c r="H234" s="45" t="s">
        <v>85</v>
      </c>
      <c r="I234" s="61" t="s">
        <v>121</v>
      </c>
      <c r="J234" s="70" t="s">
        <v>77</v>
      </c>
      <c r="K234" s="45" t="s">
        <v>969</v>
      </c>
      <c r="L234" s="45" t="s">
        <v>100</v>
      </c>
      <c r="M234" s="62" t="s">
        <v>970</v>
      </c>
      <c r="N234" s="62" t="s">
        <v>971</v>
      </c>
      <c r="O234" s="63">
        <v>2019</v>
      </c>
      <c r="P234" s="63"/>
      <c r="Q234" s="63"/>
      <c r="R234" s="64" t="s">
        <v>42</v>
      </c>
      <c r="S234" s="65" t="s">
        <v>977</v>
      </c>
      <c r="T234" s="16">
        <v>43565</v>
      </c>
      <c r="U234" s="16">
        <v>43830</v>
      </c>
      <c r="V234" s="63"/>
      <c r="W234" s="45" t="s">
        <v>978</v>
      </c>
      <c r="X234" s="66">
        <v>1</v>
      </c>
      <c r="Y234" s="69" t="s">
        <v>45</v>
      </c>
      <c r="Z234" s="63"/>
      <c r="AA234" s="63">
        <v>1</v>
      </c>
      <c r="AB234" s="63">
        <v>2020</v>
      </c>
      <c r="AC234" s="68" t="s">
        <v>974</v>
      </c>
      <c r="AD234" s="72">
        <f ca="1">TODAY()-TABLA345[[#This Row],[Fecha radicación informe]]</f>
        <v>1757</v>
      </c>
      <c r="AE234" s="22" t="s">
        <v>46</v>
      </c>
      <c r="AF234" s="14"/>
    </row>
    <row r="235" spans="1:32" ht="409.5" x14ac:dyDescent="0.25">
      <c r="A235" s="44">
        <v>3753</v>
      </c>
      <c r="B235" s="45">
        <v>74</v>
      </c>
      <c r="C235" s="45">
        <v>2019</v>
      </c>
      <c r="D235" s="60" t="s">
        <v>979</v>
      </c>
      <c r="E235" s="10" t="s">
        <v>34</v>
      </c>
      <c r="F235" s="45"/>
      <c r="G235" s="45"/>
      <c r="H235" s="45" t="s">
        <v>781</v>
      </c>
      <c r="I235" s="61" t="s">
        <v>60</v>
      </c>
      <c r="J235" s="70" t="s">
        <v>61</v>
      </c>
      <c r="K235" s="45" t="s">
        <v>969</v>
      </c>
      <c r="L235" s="45" t="s">
        <v>100</v>
      </c>
      <c r="M235" s="62" t="s">
        <v>970</v>
      </c>
      <c r="N235" s="62" t="s">
        <v>971</v>
      </c>
      <c r="O235" s="63">
        <v>2019</v>
      </c>
      <c r="P235" s="63"/>
      <c r="Q235" s="63"/>
      <c r="R235" s="64" t="s">
        <v>436</v>
      </c>
      <c r="S235" s="65" t="s">
        <v>980</v>
      </c>
      <c r="T235" s="16">
        <v>43534</v>
      </c>
      <c r="U235" s="16" t="s">
        <v>981</v>
      </c>
      <c r="V235" s="63"/>
      <c r="W235" s="45" t="s">
        <v>982</v>
      </c>
      <c r="X235" s="66">
        <v>1</v>
      </c>
      <c r="Y235" s="69" t="s">
        <v>45</v>
      </c>
      <c r="Z235" s="63"/>
      <c r="AA235" s="63">
        <v>10</v>
      </c>
      <c r="AB235" s="63">
        <v>2021</v>
      </c>
      <c r="AC235" s="68" t="s">
        <v>974</v>
      </c>
      <c r="AD235" s="72">
        <f ca="1">TODAY()-TABLA345[[#This Row],[Fecha radicación informe]]</f>
        <v>1757</v>
      </c>
      <c r="AE235" s="22" t="s">
        <v>46</v>
      </c>
      <c r="AF235" s="14"/>
    </row>
    <row r="236" spans="1:32" ht="409.5" x14ac:dyDescent="0.25">
      <c r="A236" s="44">
        <v>3754</v>
      </c>
      <c r="B236" s="45">
        <v>75</v>
      </c>
      <c r="C236" s="45">
        <v>2019</v>
      </c>
      <c r="D236" s="60" t="s">
        <v>983</v>
      </c>
      <c r="E236" s="10" t="s">
        <v>333</v>
      </c>
      <c r="F236" s="45"/>
      <c r="G236" s="45"/>
      <c r="H236" s="45" t="s">
        <v>85</v>
      </c>
      <c r="I236" s="61" t="s">
        <v>49</v>
      </c>
      <c r="J236" s="70" t="s">
        <v>50</v>
      </c>
      <c r="K236" s="10" t="s">
        <v>180</v>
      </c>
      <c r="L236" s="45" t="s">
        <v>279</v>
      </c>
      <c r="M236" s="62" t="s">
        <v>970</v>
      </c>
      <c r="N236" s="62" t="s">
        <v>971</v>
      </c>
      <c r="O236" s="63">
        <v>2019</v>
      </c>
      <c r="P236" s="63"/>
      <c r="Q236" s="63"/>
      <c r="R236" s="64"/>
      <c r="S236" s="65" t="s">
        <v>984</v>
      </c>
      <c r="T236" s="16">
        <v>43920</v>
      </c>
      <c r="U236" s="16">
        <v>45657</v>
      </c>
      <c r="V236" s="63"/>
      <c r="W236" s="45" t="s">
        <v>985</v>
      </c>
      <c r="X236" s="66">
        <v>0.75</v>
      </c>
      <c r="Y236" s="69" t="s">
        <v>305</v>
      </c>
      <c r="Z236" s="63"/>
      <c r="AA236" s="63"/>
      <c r="AB236" s="63"/>
      <c r="AC236" s="68" t="s">
        <v>986</v>
      </c>
      <c r="AD236" s="72">
        <f ca="1">TODAY()-TABLA345[[#This Row],[Fecha radicación informe]]</f>
        <v>1755</v>
      </c>
      <c r="AE236" s="22" t="s">
        <v>758</v>
      </c>
      <c r="AF236" s="34" t="s">
        <v>987</v>
      </c>
    </row>
    <row r="237" spans="1:32" ht="409.5" x14ac:dyDescent="0.25">
      <c r="A237" s="44">
        <v>3755</v>
      </c>
      <c r="B237" s="45">
        <v>76</v>
      </c>
      <c r="C237" s="45">
        <v>2019</v>
      </c>
      <c r="D237" s="60" t="s">
        <v>988</v>
      </c>
      <c r="E237" s="10" t="s">
        <v>333</v>
      </c>
      <c r="F237" s="45"/>
      <c r="G237" s="45"/>
      <c r="H237" s="45" t="s">
        <v>35</v>
      </c>
      <c r="I237" s="61" t="s">
        <v>36</v>
      </c>
      <c r="J237" s="12" t="s">
        <v>98</v>
      </c>
      <c r="K237" s="45" t="s">
        <v>989</v>
      </c>
      <c r="L237" s="10" t="s">
        <v>39</v>
      </c>
      <c r="M237" s="62" t="s">
        <v>913</v>
      </c>
      <c r="N237" s="62" t="s">
        <v>914</v>
      </c>
      <c r="O237" s="63">
        <v>2019</v>
      </c>
      <c r="P237" s="63"/>
      <c r="Q237" s="63"/>
      <c r="R237" s="64" t="s">
        <v>358</v>
      </c>
      <c r="S237" s="65" t="s">
        <v>990</v>
      </c>
      <c r="T237" s="16" t="s">
        <v>991</v>
      </c>
      <c r="U237" s="16" t="s">
        <v>992</v>
      </c>
      <c r="V237" s="63"/>
      <c r="W237" s="45" t="s">
        <v>993</v>
      </c>
      <c r="X237" s="66">
        <v>1</v>
      </c>
      <c r="Y237" s="69" t="s">
        <v>318</v>
      </c>
      <c r="Z237" s="63"/>
      <c r="AA237" s="63">
        <v>12</v>
      </c>
      <c r="AB237" s="63">
        <v>2023</v>
      </c>
      <c r="AC237" s="68" t="s">
        <v>943</v>
      </c>
      <c r="AD237" s="72">
        <f ca="1">TODAY()-TABLA345[[#This Row],[Fecha radicación informe]]</f>
        <v>1753</v>
      </c>
      <c r="AE237" s="22" t="s">
        <v>46</v>
      </c>
      <c r="AF237" s="34" t="s">
        <v>994</v>
      </c>
    </row>
    <row r="238" spans="1:32" ht="409.5" x14ac:dyDescent="0.25">
      <c r="A238" s="44">
        <v>3756</v>
      </c>
      <c r="B238" s="45">
        <v>77</v>
      </c>
      <c r="C238" s="45">
        <v>2019</v>
      </c>
      <c r="D238" s="60" t="s">
        <v>995</v>
      </c>
      <c r="E238" s="10" t="s">
        <v>34</v>
      </c>
      <c r="F238" s="45"/>
      <c r="G238" s="45"/>
      <c r="H238" s="45" t="s">
        <v>186</v>
      </c>
      <c r="I238" s="61" t="s">
        <v>36</v>
      </c>
      <c r="J238" s="12" t="s">
        <v>37</v>
      </c>
      <c r="K238" s="45" t="s">
        <v>996</v>
      </c>
      <c r="L238" s="45" t="s">
        <v>112</v>
      </c>
      <c r="M238" s="62" t="s">
        <v>970</v>
      </c>
      <c r="N238" s="62" t="s">
        <v>971</v>
      </c>
      <c r="O238" s="63">
        <v>2019</v>
      </c>
      <c r="P238" s="63"/>
      <c r="Q238" s="63"/>
      <c r="R238" s="64" t="s">
        <v>42</v>
      </c>
      <c r="S238" s="65" t="s">
        <v>997</v>
      </c>
      <c r="T238" s="16">
        <v>43687</v>
      </c>
      <c r="U238" s="16">
        <v>43718</v>
      </c>
      <c r="V238" s="63"/>
      <c r="W238" s="45" t="s">
        <v>998</v>
      </c>
      <c r="X238" s="66">
        <v>1</v>
      </c>
      <c r="Y238" s="69" t="s">
        <v>45</v>
      </c>
      <c r="Z238" s="63"/>
      <c r="AA238" s="63">
        <v>10</v>
      </c>
      <c r="AB238" s="63">
        <v>2019</v>
      </c>
      <c r="AC238" s="68">
        <v>43710</v>
      </c>
      <c r="AD238" s="72">
        <f ca="1">TODAY()-TABLA345[[#This Row],[Fecha radicación informe]]</f>
        <v>1750</v>
      </c>
      <c r="AE238" s="22" t="s">
        <v>46</v>
      </c>
      <c r="AF238" s="14"/>
    </row>
    <row r="239" spans="1:32" ht="409.5" x14ac:dyDescent="0.25">
      <c r="A239" s="44">
        <v>3757</v>
      </c>
      <c r="B239" s="45">
        <v>78</v>
      </c>
      <c r="C239" s="45">
        <v>2019</v>
      </c>
      <c r="D239" s="60" t="s">
        <v>999</v>
      </c>
      <c r="E239" s="10" t="s">
        <v>333</v>
      </c>
      <c r="F239" s="45"/>
      <c r="G239" s="45"/>
      <c r="H239" s="45" t="s">
        <v>35</v>
      </c>
      <c r="I239" s="61" t="s">
        <v>36</v>
      </c>
      <c r="J239" s="12" t="s">
        <v>98</v>
      </c>
      <c r="K239" s="45" t="s">
        <v>996</v>
      </c>
      <c r="L239" s="10" t="s">
        <v>39</v>
      </c>
      <c r="M239" s="62" t="s">
        <v>970</v>
      </c>
      <c r="N239" s="62" t="s">
        <v>971</v>
      </c>
      <c r="O239" s="63">
        <v>2019</v>
      </c>
      <c r="P239" s="63"/>
      <c r="Q239" s="63"/>
      <c r="R239" s="64" t="s">
        <v>358</v>
      </c>
      <c r="S239" s="65" t="s">
        <v>1000</v>
      </c>
      <c r="T239" s="16" t="s">
        <v>991</v>
      </c>
      <c r="U239" s="16" t="s">
        <v>1001</v>
      </c>
      <c r="V239" s="63"/>
      <c r="W239" s="45" t="s">
        <v>1002</v>
      </c>
      <c r="X239" s="66">
        <v>0.5</v>
      </c>
      <c r="Y239" s="69" t="s">
        <v>305</v>
      </c>
      <c r="Z239" s="63"/>
      <c r="AA239" s="63"/>
      <c r="AB239" s="63"/>
      <c r="AC239" s="68">
        <v>43710</v>
      </c>
      <c r="AD239" s="72">
        <f ca="1">TODAY()-TABLA345[[#This Row],[Fecha radicación informe]]</f>
        <v>1750</v>
      </c>
      <c r="AE239" s="22" t="s">
        <v>46</v>
      </c>
      <c r="AF239" s="34" t="s">
        <v>1003</v>
      </c>
    </row>
    <row r="240" spans="1:32" ht="409.5" x14ac:dyDescent="0.25">
      <c r="A240" s="44">
        <v>3758</v>
      </c>
      <c r="B240" s="45">
        <v>79</v>
      </c>
      <c r="C240" s="45">
        <v>2019</v>
      </c>
      <c r="D240" s="60" t="s">
        <v>1004</v>
      </c>
      <c r="E240" s="10" t="s">
        <v>34</v>
      </c>
      <c r="F240" s="45"/>
      <c r="G240" s="45"/>
      <c r="H240" s="45" t="s">
        <v>85</v>
      </c>
      <c r="I240" s="61" t="s">
        <v>36</v>
      </c>
      <c r="J240" s="12" t="s">
        <v>37</v>
      </c>
      <c r="K240" s="45" t="s">
        <v>996</v>
      </c>
      <c r="L240" s="45" t="s">
        <v>112</v>
      </c>
      <c r="M240" s="62" t="s">
        <v>970</v>
      </c>
      <c r="N240" s="62" t="s">
        <v>971</v>
      </c>
      <c r="O240" s="63">
        <v>2019</v>
      </c>
      <c r="P240" s="63"/>
      <c r="Q240" s="63"/>
      <c r="R240" s="64" t="s">
        <v>42</v>
      </c>
      <c r="S240" s="65" t="s">
        <v>1005</v>
      </c>
      <c r="T240" s="16">
        <v>43748</v>
      </c>
      <c r="U240" s="16">
        <v>43779</v>
      </c>
      <c r="V240" s="63"/>
      <c r="W240" s="45" t="s">
        <v>1006</v>
      </c>
      <c r="X240" s="66">
        <v>1</v>
      </c>
      <c r="Y240" s="69" t="s">
        <v>45</v>
      </c>
      <c r="Z240" s="63"/>
      <c r="AA240" s="63">
        <v>10</v>
      </c>
      <c r="AB240" s="63">
        <v>2019</v>
      </c>
      <c r="AC240" s="68">
        <v>43710</v>
      </c>
      <c r="AD240" s="72">
        <f ca="1">TODAY()-TABLA345[[#This Row],[Fecha radicación informe]]</f>
        <v>1750</v>
      </c>
      <c r="AE240" s="22" t="s">
        <v>46</v>
      </c>
      <c r="AF240" s="14"/>
    </row>
    <row r="241" spans="1:32" ht="409.5" x14ac:dyDescent="0.25">
      <c r="A241" s="44">
        <v>3759</v>
      </c>
      <c r="B241" s="45">
        <v>80</v>
      </c>
      <c r="C241" s="45">
        <v>2019</v>
      </c>
      <c r="D241" s="60" t="s">
        <v>1007</v>
      </c>
      <c r="E241" s="10" t="s">
        <v>34</v>
      </c>
      <c r="F241" s="45"/>
      <c r="G241" s="45"/>
      <c r="H241" s="45" t="s">
        <v>301</v>
      </c>
      <c r="I241" s="61" t="s">
        <v>36</v>
      </c>
      <c r="J241" s="12" t="s">
        <v>37</v>
      </c>
      <c r="K241" s="45" t="s">
        <v>996</v>
      </c>
      <c r="L241" s="45" t="s">
        <v>112</v>
      </c>
      <c r="M241" s="62" t="s">
        <v>970</v>
      </c>
      <c r="N241" s="62" t="s">
        <v>971</v>
      </c>
      <c r="O241" s="63">
        <v>2019</v>
      </c>
      <c r="P241" s="63"/>
      <c r="Q241" s="63"/>
      <c r="R241" s="64" t="s">
        <v>42</v>
      </c>
      <c r="S241" s="65" t="s">
        <v>1008</v>
      </c>
      <c r="T241" s="16">
        <v>43748</v>
      </c>
      <c r="U241" s="16">
        <v>43779</v>
      </c>
      <c r="V241" s="63"/>
      <c r="W241" s="45" t="s">
        <v>1009</v>
      </c>
      <c r="X241" s="66">
        <v>1</v>
      </c>
      <c r="Y241" s="69" t="s">
        <v>45</v>
      </c>
      <c r="Z241" s="63"/>
      <c r="AA241" s="63">
        <v>10</v>
      </c>
      <c r="AB241" s="63">
        <v>2019</v>
      </c>
      <c r="AC241" s="68">
        <v>43710</v>
      </c>
      <c r="AD241" s="72">
        <f ca="1">TODAY()-TABLA345[[#This Row],[Fecha radicación informe]]</f>
        <v>1750</v>
      </c>
      <c r="AE241" s="22" t="s">
        <v>46</v>
      </c>
      <c r="AF241" s="14"/>
    </row>
    <row r="242" spans="1:32" ht="252" x14ac:dyDescent="0.25">
      <c r="A242" s="44">
        <v>3760</v>
      </c>
      <c r="B242" s="45">
        <v>81</v>
      </c>
      <c r="C242" s="45">
        <v>2019</v>
      </c>
      <c r="D242" s="60" t="s">
        <v>1010</v>
      </c>
      <c r="E242" s="10" t="s">
        <v>34</v>
      </c>
      <c r="F242" s="45"/>
      <c r="G242" s="45"/>
      <c r="H242" s="45" t="s">
        <v>301</v>
      </c>
      <c r="I242" s="61" t="s">
        <v>36</v>
      </c>
      <c r="J242" s="12" t="s">
        <v>37</v>
      </c>
      <c r="K242" s="45" t="s">
        <v>996</v>
      </c>
      <c r="L242" s="45" t="s">
        <v>112</v>
      </c>
      <c r="M242" s="62" t="s">
        <v>970</v>
      </c>
      <c r="N242" s="62" t="s">
        <v>971</v>
      </c>
      <c r="O242" s="63">
        <v>2019</v>
      </c>
      <c r="P242" s="63"/>
      <c r="Q242" s="63"/>
      <c r="R242" s="64" t="s">
        <v>42</v>
      </c>
      <c r="S242" s="65" t="s">
        <v>1011</v>
      </c>
      <c r="T242" s="16">
        <v>43748</v>
      </c>
      <c r="U242" s="16">
        <v>43779</v>
      </c>
      <c r="V242" s="63"/>
      <c r="W242" s="45" t="s">
        <v>1012</v>
      </c>
      <c r="X242" s="66">
        <v>1</v>
      </c>
      <c r="Y242" s="69" t="s">
        <v>45</v>
      </c>
      <c r="Z242" s="63"/>
      <c r="AA242" s="63">
        <v>10</v>
      </c>
      <c r="AB242" s="63">
        <v>2019</v>
      </c>
      <c r="AC242" s="68">
        <v>43710</v>
      </c>
      <c r="AD242" s="72">
        <f ca="1">TODAY()-TABLA345[[#This Row],[Fecha radicación informe]]</f>
        <v>1750</v>
      </c>
      <c r="AE242" s="22" t="s">
        <v>46</v>
      </c>
      <c r="AF242" s="14"/>
    </row>
    <row r="243" spans="1:32" ht="409.5" x14ac:dyDescent="0.25">
      <c r="A243" s="44">
        <v>3761</v>
      </c>
      <c r="B243" s="45">
        <v>82</v>
      </c>
      <c r="C243" s="45">
        <v>2019</v>
      </c>
      <c r="D243" s="60" t="s">
        <v>1013</v>
      </c>
      <c r="E243" s="10" t="s">
        <v>34</v>
      </c>
      <c r="F243" s="45"/>
      <c r="G243" s="45"/>
      <c r="H243" s="45" t="s">
        <v>301</v>
      </c>
      <c r="I243" s="61" t="s">
        <v>36</v>
      </c>
      <c r="J243" s="12" t="s">
        <v>37</v>
      </c>
      <c r="K243" s="45" t="s">
        <v>996</v>
      </c>
      <c r="L243" s="45" t="s">
        <v>112</v>
      </c>
      <c r="M243" s="62" t="s">
        <v>970</v>
      </c>
      <c r="N243" s="62" t="s">
        <v>971</v>
      </c>
      <c r="O243" s="63">
        <v>2019</v>
      </c>
      <c r="P243" s="63"/>
      <c r="Q243" s="63"/>
      <c r="R243" s="64" t="s">
        <v>42</v>
      </c>
      <c r="S243" s="65" t="s">
        <v>1014</v>
      </c>
      <c r="T243" s="16">
        <v>43748</v>
      </c>
      <c r="U243" s="16">
        <v>43779</v>
      </c>
      <c r="V243" s="63"/>
      <c r="W243" s="45" t="s">
        <v>1015</v>
      </c>
      <c r="X243" s="66">
        <v>1</v>
      </c>
      <c r="Y243" s="69" t="s">
        <v>45</v>
      </c>
      <c r="Z243" s="63"/>
      <c r="AA243" s="63">
        <v>10</v>
      </c>
      <c r="AB243" s="63">
        <v>2019</v>
      </c>
      <c r="AC243" s="68">
        <v>43710</v>
      </c>
      <c r="AD243" s="72">
        <f ca="1">TODAY()-TABLA345[[#This Row],[Fecha radicación informe]]</f>
        <v>1750</v>
      </c>
      <c r="AE243" s="22" t="s">
        <v>46</v>
      </c>
      <c r="AF243" s="14"/>
    </row>
    <row r="244" spans="1:32" ht="299.25" x14ac:dyDescent="0.25">
      <c r="A244" s="44">
        <v>3762</v>
      </c>
      <c r="B244" s="45">
        <v>83</v>
      </c>
      <c r="C244" s="45">
        <v>2019</v>
      </c>
      <c r="D244" s="60" t="s">
        <v>1016</v>
      </c>
      <c r="E244" s="10" t="s">
        <v>34</v>
      </c>
      <c r="F244" s="45"/>
      <c r="G244" s="45"/>
      <c r="H244" s="45" t="s">
        <v>781</v>
      </c>
      <c r="I244" s="61" t="s">
        <v>36</v>
      </c>
      <c r="J244" s="12" t="s">
        <v>37</v>
      </c>
      <c r="K244" s="45" t="s">
        <v>1017</v>
      </c>
      <c r="L244" s="45" t="s">
        <v>285</v>
      </c>
      <c r="M244" s="62" t="s">
        <v>970</v>
      </c>
      <c r="N244" s="62" t="s">
        <v>971</v>
      </c>
      <c r="O244" s="63">
        <v>2019</v>
      </c>
      <c r="P244" s="63"/>
      <c r="Q244" s="63"/>
      <c r="R244" s="64" t="s">
        <v>358</v>
      </c>
      <c r="S244" s="65" t="s">
        <v>1018</v>
      </c>
      <c r="T244" s="16">
        <v>43596</v>
      </c>
      <c r="U244" s="16">
        <v>43951</v>
      </c>
      <c r="V244" s="63"/>
      <c r="W244" s="45" t="s">
        <v>1019</v>
      </c>
      <c r="X244" s="66">
        <v>1</v>
      </c>
      <c r="Y244" s="69" t="s">
        <v>45</v>
      </c>
      <c r="Z244" s="63"/>
      <c r="AA244" s="63">
        <v>6</v>
      </c>
      <c r="AB244" s="63">
        <v>2020</v>
      </c>
      <c r="AC244" s="68" t="s">
        <v>943</v>
      </c>
      <c r="AD244" s="72">
        <f ca="1">TODAY()-TABLA345[[#This Row],[Fecha radicación informe]]</f>
        <v>1753</v>
      </c>
      <c r="AE244" s="22" t="s">
        <v>46</v>
      </c>
      <c r="AF244" s="14"/>
    </row>
    <row r="245" spans="1:32" ht="267.75" x14ac:dyDescent="0.25">
      <c r="A245" s="44">
        <v>3763</v>
      </c>
      <c r="B245" s="45">
        <v>84</v>
      </c>
      <c r="C245" s="45">
        <v>2019</v>
      </c>
      <c r="D245" s="60" t="s">
        <v>1020</v>
      </c>
      <c r="E245" s="10" t="s">
        <v>34</v>
      </c>
      <c r="F245" s="45"/>
      <c r="G245" s="45"/>
      <c r="H245" s="45" t="s">
        <v>48</v>
      </c>
      <c r="I245" s="61" t="s">
        <v>308</v>
      </c>
      <c r="J245" s="12" t="s">
        <v>133</v>
      </c>
      <c r="K245" s="45" t="s">
        <v>1021</v>
      </c>
      <c r="L245" s="45" t="s">
        <v>492</v>
      </c>
      <c r="M245" s="62" t="s">
        <v>970</v>
      </c>
      <c r="N245" s="62" t="s">
        <v>971</v>
      </c>
      <c r="O245" s="63">
        <v>2019</v>
      </c>
      <c r="P245" s="63"/>
      <c r="Q245" s="63"/>
      <c r="R245" s="64" t="s">
        <v>358</v>
      </c>
      <c r="S245" s="65" t="s">
        <v>1022</v>
      </c>
      <c r="T245" s="16" t="s">
        <v>1023</v>
      </c>
      <c r="U245" s="16">
        <v>43921</v>
      </c>
      <c r="V245" s="63"/>
      <c r="W245" s="45" t="s">
        <v>1024</v>
      </c>
      <c r="X245" s="66">
        <v>1</v>
      </c>
      <c r="Y245" s="69" t="s">
        <v>45</v>
      </c>
      <c r="Z245" s="63"/>
      <c r="AA245" s="63">
        <v>2</v>
      </c>
      <c r="AB245" s="63">
        <v>2020</v>
      </c>
      <c r="AC245" s="68">
        <v>43710</v>
      </c>
      <c r="AD245" s="72">
        <f ca="1">TODAY()-TABLA345[[#This Row],[Fecha radicación informe]]</f>
        <v>1750</v>
      </c>
      <c r="AE245" s="22" t="s">
        <v>58</v>
      </c>
      <c r="AF245" s="14"/>
    </row>
    <row r="246" spans="1:32" ht="409.5" x14ac:dyDescent="0.25">
      <c r="A246" s="44">
        <v>3764</v>
      </c>
      <c r="B246" s="45">
        <v>85</v>
      </c>
      <c r="C246" s="45">
        <v>2019</v>
      </c>
      <c r="D246" s="60" t="s">
        <v>1025</v>
      </c>
      <c r="E246" s="10" t="s">
        <v>34</v>
      </c>
      <c r="F246" s="45"/>
      <c r="G246" s="45"/>
      <c r="H246" s="45" t="s">
        <v>48</v>
      </c>
      <c r="I246" s="61" t="s">
        <v>308</v>
      </c>
      <c r="J246" s="12" t="s">
        <v>133</v>
      </c>
      <c r="K246" s="45" t="s">
        <v>1021</v>
      </c>
      <c r="L246" s="45" t="s">
        <v>492</v>
      </c>
      <c r="M246" s="62" t="s">
        <v>970</v>
      </c>
      <c r="N246" s="62" t="s">
        <v>971</v>
      </c>
      <c r="O246" s="63">
        <v>2019</v>
      </c>
      <c r="P246" s="63"/>
      <c r="Q246" s="63"/>
      <c r="R246" s="64" t="s">
        <v>358</v>
      </c>
      <c r="S246" s="65" t="s">
        <v>1026</v>
      </c>
      <c r="T246" s="16" t="s">
        <v>1023</v>
      </c>
      <c r="U246" s="16">
        <v>43830</v>
      </c>
      <c r="V246" s="63"/>
      <c r="W246" s="45" t="s">
        <v>1027</v>
      </c>
      <c r="X246" s="66">
        <v>1</v>
      </c>
      <c r="Y246" s="69" t="s">
        <v>45</v>
      </c>
      <c r="Z246" s="63"/>
      <c r="AA246" s="63">
        <v>2</v>
      </c>
      <c r="AB246" s="63">
        <v>2020</v>
      </c>
      <c r="AC246" s="68">
        <v>43710</v>
      </c>
      <c r="AD246" s="72">
        <f ca="1">TODAY()-TABLA345[[#This Row],[Fecha radicación informe]]</f>
        <v>1750</v>
      </c>
      <c r="AE246" s="22" t="s">
        <v>58</v>
      </c>
      <c r="AF246" s="14"/>
    </row>
    <row r="247" spans="1:32" ht="189" x14ac:dyDescent="0.25">
      <c r="A247" s="44">
        <v>3765</v>
      </c>
      <c r="B247" s="45">
        <v>86</v>
      </c>
      <c r="C247" s="45">
        <v>2019</v>
      </c>
      <c r="D247" s="60" t="s">
        <v>1028</v>
      </c>
      <c r="E247" s="10" t="s">
        <v>34</v>
      </c>
      <c r="F247" s="45"/>
      <c r="G247" s="45"/>
      <c r="H247" s="45" t="s">
        <v>85</v>
      </c>
      <c r="I247" s="61" t="s">
        <v>49</v>
      </c>
      <c r="J247" s="70" t="s">
        <v>50</v>
      </c>
      <c r="K247" s="45" t="s">
        <v>1029</v>
      </c>
      <c r="L247" s="45" t="s">
        <v>765</v>
      </c>
      <c r="M247" s="62" t="s">
        <v>1030</v>
      </c>
      <c r="N247" s="62" t="s">
        <v>1031</v>
      </c>
      <c r="O247" s="63">
        <v>2019</v>
      </c>
      <c r="P247" s="63"/>
      <c r="Q247" s="63"/>
      <c r="R247" s="64" t="s">
        <v>42</v>
      </c>
      <c r="S247" s="65" t="s">
        <v>1032</v>
      </c>
      <c r="T247" s="16">
        <v>43799</v>
      </c>
      <c r="U247" s="16">
        <v>43966</v>
      </c>
      <c r="V247" s="63"/>
      <c r="W247" s="45" t="s">
        <v>1033</v>
      </c>
      <c r="X247" s="66">
        <v>1</v>
      </c>
      <c r="Y247" s="69" t="s">
        <v>45</v>
      </c>
      <c r="Z247" s="63"/>
      <c r="AA247" s="63">
        <v>5</v>
      </c>
      <c r="AB247" s="63">
        <v>2020</v>
      </c>
      <c r="AC247" s="68">
        <v>43740</v>
      </c>
      <c r="AD247" s="21">
        <f ca="1">IF(TABLA345[[#This Row],[Fecha radicación informe]]="","",TODAY()-TABLA345[[#This Row],[Fecha radicación informe]])</f>
        <v>1720</v>
      </c>
      <c r="AE247" s="22" t="s">
        <v>758</v>
      </c>
      <c r="AF247" s="14"/>
    </row>
    <row r="248" spans="1:32" ht="378" x14ac:dyDescent="0.25">
      <c r="A248" s="44">
        <v>3766</v>
      </c>
      <c r="B248" s="45">
        <v>87</v>
      </c>
      <c r="C248" s="45">
        <v>2019</v>
      </c>
      <c r="D248" s="60" t="s">
        <v>1034</v>
      </c>
      <c r="E248" s="10" t="s">
        <v>34</v>
      </c>
      <c r="F248" s="45"/>
      <c r="G248" s="45"/>
      <c r="H248" s="45" t="s">
        <v>48</v>
      </c>
      <c r="I248" s="61" t="s">
        <v>140</v>
      </c>
      <c r="J248" s="12" t="s">
        <v>133</v>
      </c>
      <c r="K248" s="45" t="s">
        <v>927</v>
      </c>
      <c r="L248" s="45" t="s">
        <v>210</v>
      </c>
      <c r="M248" s="62" t="s">
        <v>1030</v>
      </c>
      <c r="N248" s="62" t="s">
        <v>1031</v>
      </c>
      <c r="O248" s="63">
        <v>2019</v>
      </c>
      <c r="P248" s="63"/>
      <c r="Q248" s="63"/>
      <c r="R248" s="64"/>
      <c r="S248" s="65"/>
      <c r="T248" s="16"/>
      <c r="U248" s="16"/>
      <c r="V248" s="63"/>
      <c r="W248" s="45" t="s">
        <v>1035</v>
      </c>
      <c r="X248" s="66">
        <v>1</v>
      </c>
      <c r="Y248" s="69" t="s">
        <v>45</v>
      </c>
      <c r="Z248" s="63"/>
      <c r="AA248" s="63">
        <v>11</v>
      </c>
      <c r="AB248" s="63">
        <v>2021</v>
      </c>
      <c r="AC248" s="68">
        <v>43738</v>
      </c>
      <c r="AD248" s="21">
        <f ca="1">IF(TABLA345[[#This Row],[Fecha radicación informe]]="","",TODAY()-TABLA345[[#This Row],[Fecha radicación informe]])</f>
        <v>1722</v>
      </c>
      <c r="AE248" s="22" t="s">
        <v>758</v>
      </c>
      <c r="AF248" s="14"/>
    </row>
    <row r="249" spans="1:32" ht="283.5" x14ac:dyDescent="0.25">
      <c r="A249" s="44">
        <v>3767</v>
      </c>
      <c r="B249" s="45">
        <v>88</v>
      </c>
      <c r="C249" s="45">
        <v>2019</v>
      </c>
      <c r="D249" s="60" t="s">
        <v>1036</v>
      </c>
      <c r="E249" s="10" t="s">
        <v>34</v>
      </c>
      <c r="F249" s="45"/>
      <c r="G249" s="45"/>
      <c r="H249" s="45" t="s">
        <v>120</v>
      </c>
      <c r="I249" s="61" t="s">
        <v>903</v>
      </c>
      <c r="J249" s="12" t="s">
        <v>188</v>
      </c>
      <c r="K249" s="10" t="s">
        <v>205</v>
      </c>
      <c r="L249" s="45" t="s">
        <v>210</v>
      </c>
      <c r="M249" s="62" t="s">
        <v>1030</v>
      </c>
      <c r="N249" s="62" t="s">
        <v>1031</v>
      </c>
      <c r="O249" s="63">
        <v>2019</v>
      </c>
      <c r="P249" s="63"/>
      <c r="Q249" s="63"/>
      <c r="R249" s="64" t="s">
        <v>358</v>
      </c>
      <c r="S249" s="65" t="s">
        <v>1037</v>
      </c>
      <c r="T249" s="16" t="s">
        <v>1038</v>
      </c>
      <c r="U249" s="16">
        <v>44227</v>
      </c>
      <c r="V249" s="63"/>
      <c r="W249" s="45" t="s">
        <v>1039</v>
      </c>
      <c r="X249" s="66">
        <v>1</v>
      </c>
      <c r="Y249" s="69" t="s">
        <v>45</v>
      </c>
      <c r="Z249" s="63"/>
      <c r="AA249" s="63">
        <v>9</v>
      </c>
      <c r="AB249" s="63">
        <v>2021</v>
      </c>
      <c r="AC249" s="68">
        <v>43738</v>
      </c>
      <c r="AD249" s="21">
        <f ca="1">IF(TABLA345[[#This Row],[Fecha radicación informe]]="","",TODAY()-TABLA345[[#This Row],[Fecha radicación informe]])</f>
        <v>1722</v>
      </c>
      <c r="AE249" s="22" t="s">
        <v>758</v>
      </c>
      <c r="AF249" s="14"/>
    </row>
    <row r="250" spans="1:32" ht="409.5" x14ac:dyDescent="0.25">
      <c r="A250" s="44">
        <v>3768</v>
      </c>
      <c r="B250" s="45">
        <v>89</v>
      </c>
      <c r="C250" s="45">
        <v>2019</v>
      </c>
      <c r="D250" s="60" t="s">
        <v>1040</v>
      </c>
      <c r="E250" s="10" t="s">
        <v>34</v>
      </c>
      <c r="F250" s="45"/>
      <c r="G250" s="45"/>
      <c r="H250" s="45" t="s">
        <v>120</v>
      </c>
      <c r="I250" s="61" t="s">
        <v>903</v>
      </c>
      <c r="J250" s="12" t="s">
        <v>188</v>
      </c>
      <c r="K250" s="10" t="s">
        <v>205</v>
      </c>
      <c r="L250" s="45" t="s">
        <v>210</v>
      </c>
      <c r="M250" s="62" t="s">
        <v>1030</v>
      </c>
      <c r="N250" s="62" t="s">
        <v>1031</v>
      </c>
      <c r="O250" s="63">
        <v>2019</v>
      </c>
      <c r="P250" s="63"/>
      <c r="Q250" s="63"/>
      <c r="R250" s="64" t="s">
        <v>358</v>
      </c>
      <c r="S250" s="65" t="s">
        <v>1041</v>
      </c>
      <c r="T250" s="16" t="s">
        <v>1038</v>
      </c>
      <c r="U250" s="16">
        <v>44227</v>
      </c>
      <c r="V250" s="63"/>
      <c r="W250" s="45" t="s">
        <v>1042</v>
      </c>
      <c r="X250" s="66">
        <v>1</v>
      </c>
      <c r="Y250" s="69" t="s">
        <v>45</v>
      </c>
      <c r="Z250" s="63"/>
      <c r="AA250" s="63">
        <v>11</v>
      </c>
      <c r="AB250" s="63">
        <v>2021</v>
      </c>
      <c r="AC250" s="68">
        <v>43738</v>
      </c>
      <c r="AD250" s="21">
        <f ca="1">IF(TABLA345[[#This Row],[Fecha radicación informe]]="","",TODAY()-TABLA345[[#This Row],[Fecha radicación informe]])</f>
        <v>1722</v>
      </c>
      <c r="AE250" s="22" t="s">
        <v>758</v>
      </c>
      <c r="AF250" s="14"/>
    </row>
    <row r="251" spans="1:32" ht="409.5" x14ac:dyDescent="0.25">
      <c r="A251" s="44">
        <v>3769</v>
      </c>
      <c r="B251" s="45">
        <v>90</v>
      </c>
      <c r="C251" s="45">
        <v>2019</v>
      </c>
      <c r="D251" s="60" t="s">
        <v>1043</v>
      </c>
      <c r="E251" s="10" t="s">
        <v>34</v>
      </c>
      <c r="F251" s="45"/>
      <c r="G251" s="45"/>
      <c r="H251" s="45" t="s">
        <v>35</v>
      </c>
      <c r="I251" s="61" t="s">
        <v>36</v>
      </c>
      <c r="J251" s="12" t="s">
        <v>37</v>
      </c>
      <c r="K251" s="45" t="s">
        <v>1044</v>
      </c>
      <c r="L251" s="45" t="s">
        <v>100</v>
      </c>
      <c r="M251" s="62" t="s">
        <v>1045</v>
      </c>
      <c r="N251" s="62" t="s">
        <v>1046</v>
      </c>
      <c r="O251" s="63">
        <v>2019</v>
      </c>
      <c r="P251" s="63"/>
      <c r="Q251" s="63"/>
      <c r="R251" s="64" t="s">
        <v>42</v>
      </c>
      <c r="S251" s="65" t="s">
        <v>1047</v>
      </c>
      <c r="T251" s="75" t="s">
        <v>1048</v>
      </c>
      <c r="U251" s="75">
        <v>44012</v>
      </c>
      <c r="V251" s="63"/>
      <c r="W251" s="45" t="s">
        <v>1049</v>
      </c>
      <c r="X251" s="66">
        <v>1</v>
      </c>
      <c r="Y251" s="69" t="s">
        <v>45</v>
      </c>
      <c r="Z251" s="63"/>
      <c r="AA251" s="63">
        <v>7</v>
      </c>
      <c r="AB251" s="63">
        <v>2020</v>
      </c>
      <c r="AC251" s="68" t="s">
        <v>1050</v>
      </c>
      <c r="AD251" s="21">
        <f ca="1">IF(TABLA345[[#This Row],[Fecha radicación informe]]="","",TODAY()-TABLA345[[#This Row],[Fecha radicación informe]])</f>
        <v>1693</v>
      </c>
      <c r="AE251" s="22" t="s">
        <v>46</v>
      </c>
      <c r="AF251" s="14"/>
    </row>
    <row r="252" spans="1:32" ht="409.5" x14ac:dyDescent="0.25">
      <c r="A252" s="44">
        <v>3770</v>
      </c>
      <c r="B252" s="45">
        <v>91</v>
      </c>
      <c r="C252" s="45">
        <v>2019</v>
      </c>
      <c r="D252" s="60" t="s">
        <v>1051</v>
      </c>
      <c r="E252" s="10" t="s">
        <v>34</v>
      </c>
      <c r="F252" s="45"/>
      <c r="G252" s="45"/>
      <c r="H252" s="45" t="s">
        <v>85</v>
      </c>
      <c r="I252" s="61" t="s">
        <v>36</v>
      </c>
      <c r="J252" s="12" t="s">
        <v>37</v>
      </c>
      <c r="K252" s="45" t="s">
        <v>1044</v>
      </c>
      <c r="L252" s="45" t="s">
        <v>100</v>
      </c>
      <c r="M252" s="62" t="s">
        <v>1045</v>
      </c>
      <c r="N252" s="62" t="s">
        <v>1046</v>
      </c>
      <c r="O252" s="63">
        <v>2019</v>
      </c>
      <c r="P252" s="63"/>
      <c r="Q252" s="63"/>
      <c r="R252" s="64" t="s">
        <v>42</v>
      </c>
      <c r="S252" s="65" t="s">
        <v>1052</v>
      </c>
      <c r="T252" s="75" t="s">
        <v>1048</v>
      </c>
      <c r="U252" s="75">
        <v>44012</v>
      </c>
      <c r="V252" s="63"/>
      <c r="W252" s="45" t="s">
        <v>1053</v>
      </c>
      <c r="X252" s="66">
        <v>1</v>
      </c>
      <c r="Y252" s="69" t="s">
        <v>45</v>
      </c>
      <c r="Z252" s="63"/>
      <c r="AA252" s="63">
        <v>6</v>
      </c>
      <c r="AB252" s="63">
        <v>2020</v>
      </c>
      <c r="AC252" s="68" t="s">
        <v>1050</v>
      </c>
      <c r="AD252" s="21">
        <f ca="1">IF(TABLA345[[#This Row],[Fecha radicación informe]]="","",TODAY()-TABLA345[[#This Row],[Fecha radicación informe]])</f>
        <v>1693</v>
      </c>
      <c r="AE252" s="22" t="s">
        <v>46</v>
      </c>
      <c r="AF252" s="14"/>
    </row>
    <row r="253" spans="1:32" ht="409.5" x14ac:dyDescent="0.25">
      <c r="A253" s="44">
        <v>3771</v>
      </c>
      <c r="B253" s="45">
        <v>92</v>
      </c>
      <c r="C253" s="45">
        <v>2019</v>
      </c>
      <c r="D253" s="60" t="s">
        <v>1054</v>
      </c>
      <c r="E253" s="10" t="s">
        <v>34</v>
      </c>
      <c r="F253" s="45"/>
      <c r="G253" s="45"/>
      <c r="H253" s="45" t="s">
        <v>35</v>
      </c>
      <c r="I253" s="61" t="s">
        <v>36</v>
      </c>
      <c r="J253" s="12" t="s">
        <v>37</v>
      </c>
      <c r="K253" s="45" t="s">
        <v>1044</v>
      </c>
      <c r="L253" s="45" t="s">
        <v>100</v>
      </c>
      <c r="M253" s="62" t="s">
        <v>1045</v>
      </c>
      <c r="N253" s="62" t="s">
        <v>1046</v>
      </c>
      <c r="O253" s="63">
        <v>2019</v>
      </c>
      <c r="P253" s="63"/>
      <c r="Q253" s="63"/>
      <c r="R253" s="64" t="s">
        <v>42</v>
      </c>
      <c r="S253" s="65" t="s">
        <v>1055</v>
      </c>
      <c r="T253" s="75" t="s">
        <v>1048</v>
      </c>
      <c r="U253" s="75">
        <v>44135</v>
      </c>
      <c r="V253" s="63"/>
      <c r="W253" s="45" t="s">
        <v>1056</v>
      </c>
      <c r="X253" s="66">
        <v>1</v>
      </c>
      <c r="Y253" s="69" t="s">
        <v>45</v>
      </c>
      <c r="Z253" s="63"/>
      <c r="AA253" s="63">
        <v>10</v>
      </c>
      <c r="AB253" s="63">
        <v>2020</v>
      </c>
      <c r="AC253" s="68" t="s">
        <v>1050</v>
      </c>
      <c r="AD253" s="21">
        <f ca="1">IF(TABLA345[[#This Row],[Fecha radicación informe]]="","",TODAY()-TABLA345[[#This Row],[Fecha radicación informe]])</f>
        <v>1693</v>
      </c>
      <c r="AE253" s="22" t="s">
        <v>46</v>
      </c>
      <c r="AF253" s="14"/>
    </row>
    <row r="254" spans="1:32" ht="346.5" x14ac:dyDescent="0.25">
      <c r="A254" s="44">
        <v>3772</v>
      </c>
      <c r="B254" s="45">
        <v>93</v>
      </c>
      <c r="C254" s="45">
        <v>2019</v>
      </c>
      <c r="D254" s="60" t="s">
        <v>1057</v>
      </c>
      <c r="E254" s="10" t="s">
        <v>34</v>
      </c>
      <c r="F254" s="45"/>
      <c r="G254" s="45"/>
      <c r="H254" s="45" t="s">
        <v>85</v>
      </c>
      <c r="I254" s="61" t="s">
        <v>36</v>
      </c>
      <c r="J254" s="12" t="s">
        <v>37</v>
      </c>
      <c r="K254" s="45" t="s">
        <v>1044</v>
      </c>
      <c r="L254" s="45" t="s">
        <v>100</v>
      </c>
      <c r="M254" s="62" t="s">
        <v>1045</v>
      </c>
      <c r="N254" s="62" t="s">
        <v>1046</v>
      </c>
      <c r="O254" s="63">
        <v>2019</v>
      </c>
      <c r="P254" s="63"/>
      <c r="Q254" s="63"/>
      <c r="R254" s="64" t="s">
        <v>42</v>
      </c>
      <c r="S254" s="65" t="s">
        <v>1058</v>
      </c>
      <c r="T254" s="75" t="s">
        <v>1048</v>
      </c>
      <c r="U254" s="75">
        <v>44012</v>
      </c>
      <c r="V254" s="63"/>
      <c r="W254" s="45" t="s">
        <v>1059</v>
      </c>
      <c r="X254" s="66">
        <v>1</v>
      </c>
      <c r="Y254" s="69" t="s">
        <v>45</v>
      </c>
      <c r="Z254" s="63"/>
      <c r="AA254" s="63">
        <v>5</v>
      </c>
      <c r="AB254" s="63">
        <v>2020</v>
      </c>
      <c r="AC254" s="68" t="s">
        <v>1050</v>
      </c>
      <c r="AD254" s="21">
        <f ca="1">IF(TABLA345[[#This Row],[Fecha radicación informe]]="","",TODAY()-TABLA345[[#This Row],[Fecha radicación informe]])</f>
        <v>1693</v>
      </c>
      <c r="AE254" s="22" t="s">
        <v>46</v>
      </c>
      <c r="AF254" s="14"/>
    </row>
    <row r="255" spans="1:32" ht="409.5" x14ac:dyDescent="0.25">
      <c r="A255" s="44">
        <v>3773</v>
      </c>
      <c r="B255" s="45">
        <v>94</v>
      </c>
      <c r="C255" s="45">
        <v>2019</v>
      </c>
      <c r="D255" s="60" t="s">
        <v>1060</v>
      </c>
      <c r="E255" s="10" t="s">
        <v>34</v>
      </c>
      <c r="F255" s="45"/>
      <c r="G255" s="45"/>
      <c r="H255" s="45" t="s">
        <v>85</v>
      </c>
      <c r="I255" s="61" t="s">
        <v>36</v>
      </c>
      <c r="J255" s="12" t="s">
        <v>37</v>
      </c>
      <c r="K255" s="45" t="s">
        <v>1044</v>
      </c>
      <c r="L255" s="45" t="s">
        <v>100</v>
      </c>
      <c r="M255" s="62" t="s">
        <v>1045</v>
      </c>
      <c r="N255" s="62" t="s">
        <v>1046</v>
      </c>
      <c r="O255" s="63">
        <v>2019</v>
      </c>
      <c r="P255" s="63"/>
      <c r="Q255" s="63"/>
      <c r="R255" s="64" t="s">
        <v>42</v>
      </c>
      <c r="S255" s="65" t="s">
        <v>1061</v>
      </c>
      <c r="T255" s="75" t="s">
        <v>1048</v>
      </c>
      <c r="U255" s="75">
        <v>44012</v>
      </c>
      <c r="V255" s="63"/>
      <c r="W255" s="45" t="s">
        <v>1062</v>
      </c>
      <c r="X255" s="66">
        <v>1</v>
      </c>
      <c r="Y255" s="69" t="s">
        <v>45</v>
      </c>
      <c r="Z255" s="63"/>
      <c r="AA255" s="63">
        <v>6</v>
      </c>
      <c r="AB255" s="63">
        <v>2020</v>
      </c>
      <c r="AC255" s="68" t="s">
        <v>1050</v>
      </c>
      <c r="AD255" s="21">
        <f ca="1">IF(TABLA345[[#This Row],[Fecha radicación informe]]="","",TODAY()-TABLA345[[#This Row],[Fecha radicación informe]])</f>
        <v>1693</v>
      </c>
      <c r="AE255" s="22" t="s">
        <v>46</v>
      </c>
      <c r="AF255" s="14"/>
    </row>
    <row r="256" spans="1:32" ht="409.5" x14ac:dyDescent="0.25">
      <c r="A256" s="44">
        <v>3774</v>
      </c>
      <c r="B256" s="45">
        <v>95</v>
      </c>
      <c r="C256" s="45">
        <v>2019</v>
      </c>
      <c r="D256" s="60" t="s">
        <v>1063</v>
      </c>
      <c r="E256" s="10" t="s">
        <v>333</v>
      </c>
      <c r="F256" s="45"/>
      <c r="G256" s="45"/>
      <c r="H256" s="45" t="s">
        <v>35</v>
      </c>
      <c r="I256" s="61" t="s">
        <v>36</v>
      </c>
      <c r="J256" s="70" t="s">
        <v>98</v>
      </c>
      <c r="K256" s="45" t="s">
        <v>1064</v>
      </c>
      <c r="L256" s="10" t="s">
        <v>39</v>
      </c>
      <c r="M256" s="62" t="s">
        <v>1045</v>
      </c>
      <c r="N256" s="62" t="s">
        <v>1046</v>
      </c>
      <c r="O256" s="63">
        <v>2019</v>
      </c>
      <c r="P256" s="63"/>
      <c r="Q256" s="63"/>
      <c r="R256" s="64" t="s">
        <v>436</v>
      </c>
      <c r="S256" s="65" t="s">
        <v>990</v>
      </c>
      <c r="T256" s="75" t="s">
        <v>1065</v>
      </c>
      <c r="U256" s="75" t="s">
        <v>1001</v>
      </c>
      <c r="V256" s="63"/>
      <c r="W256" s="45" t="s">
        <v>1066</v>
      </c>
      <c r="X256" s="66">
        <v>0.5</v>
      </c>
      <c r="Y256" s="69" t="s">
        <v>305</v>
      </c>
      <c r="Z256" s="63"/>
      <c r="AA256" s="63"/>
      <c r="AB256" s="63"/>
      <c r="AC256" s="68" t="s">
        <v>991</v>
      </c>
      <c r="AD256" s="21">
        <f ca="1">IF(TABLA345[[#This Row],[Fecha radicación informe]]="","",TODAY()-TABLA345[[#This Row],[Fecha radicación informe]])</f>
        <v>1694</v>
      </c>
      <c r="AE256" s="22" t="s">
        <v>46</v>
      </c>
      <c r="AF256" s="34" t="s">
        <v>1067</v>
      </c>
    </row>
    <row r="257" spans="1:32" ht="409.5" x14ac:dyDescent="0.25">
      <c r="A257" s="44">
        <v>3775</v>
      </c>
      <c r="B257" s="45">
        <v>96</v>
      </c>
      <c r="C257" s="45">
        <v>2019</v>
      </c>
      <c r="D257" s="60" t="s">
        <v>1068</v>
      </c>
      <c r="E257" s="10" t="s">
        <v>34</v>
      </c>
      <c r="F257" s="45"/>
      <c r="G257" s="45"/>
      <c r="H257" s="45" t="s">
        <v>85</v>
      </c>
      <c r="I257" s="61" t="s">
        <v>36</v>
      </c>
      <c r="J257" s="70" t="s">
        <v>98</v>
      </c>
      <c r="K257" s="45" t="s">
        <v>1069</v>
      </c>
      <c r="L257" s="45" t="s">
        <v>285</v>
      </c>
      <c r="M257" s="62" t="s">
        <v>1045</v>
      </c>
      <c r="N257" s="62" t="s">
        <v>1046</v>
      </c>
      <c r="O257" s="63">
        <v>2019</v>
      </c>
      <c r="P257" s="63"/>
      <c r="Q257" s="63"/>
      <c r="R257" s="64" t="s">
        <v>358</v>
      </c>
      <c r="S257" s="65" t="s">
        <v>1070</v>
      </c>
      <c r="T257" s="75" t="s">
        <v>1071</v>
      </c>
      <c r="U257" s="75">
        <v>43861</v>
      </c>
      <c r="V257" s="63"/>
      <c r="W257" s="45" t="s">
        <v>1072</v>
      </c>
      <c r="X257" s="66">
        <v>1</v>
      </c>
      <c r="Y257" s="69" t="s">
        <v>45</v>
      </c>
      <c r="Z257" s="63"/>
      <c r="AA257" s="63">
        <v>6</v>
      </c>
      <c r="AB257" s="63">
        <v>2020</v>
      </c>
      <c r="AC257" s="68" t="s">
        <v>1073</v>
      </c>
      <c r="AD257" s="21">
        <f ca="1">IF(TABLA345[[#This Row],[Fecha radicación informe]]="","",TODAY()-TABLA345[[#This Row],[Fecha radicación informe]])</f>
        <v>1691</v>
      </c>
      <c r="AE257" s="22" t="s">
        <v>46</v>
      </c>
      <c r="AF257" s="14"/>
    </row>
    <row r="258" spans="1:32" ht="346.5" x14ac:dyDescent="0.25">
      <c r="A258" s="44">
        <v>3776</v>
      </c>
      <c r="B258" s="45">
        <v>97</v>
      </c>
      <c r="C258" s="45">
        <v>2019</v>
      </c>
      <c r="D258" s="60" t="s">
        <v>1074</v>
      </c>
      <c r="E258" s="10" t="s">
        <v>34</v>
      </c>
      <c r="F258" s="45"/>
      <c r="G258" s="45"/>
      <c r="H258" s="45" t="s">
        <v>35</v>
      </c>
      <c r="I258" s="61" t="s">
        <v>36</v>
      </c>
      <c r="J258" s="70" t="s">
        <v>98</v>
      </c>
      <c r="K258" s="45" t="s">
        <v>1069</v>
      </c>
      <c r="L258" s="45" t="s">
        <v>285</v>
      </c>
      <c r="M258" s="62" t="s">
        <v>1045</v>
      </c>
      <c r="N258" s="62" t="s">
        <v>1046</v>
      </c>
      <c r="O258" s="63">
        <v>2019</v>
      </c>
      <c r="P258" s="63"/>
      <c r="Q258" s="63"/>
      <c r="R258" s="64" t="s">
        <v>358</v>
      </c>
      <c r="S258" s="65" t="s">
        <v>1075</v>
      </c>
      <c r="T258" s="75" t="s">
        <v>1071</v>
      </c>
      <c r="U258" s="75">
        <v>43861</v>
      </c>
      <c r="V258" s="63"/>
      <c r="W258" s="45" t="s">
        <v>1076</v>
      </c>
      <c r="X258" s="66">
        <v>1</v>
      </c>
      <c r="Y258" s="69" t="s">
        <v>45</v>
      </c>
      <c r="Z258" s="63"/>
      <c r="AA258" s="63">
        <v>6</v>
      </c>
      <c r="AB258" s="63">
        <v>2020</v>
      </c>
      <c r="AC258" s="68" t="s">
        <v>1073</v>
      </c>
      <c r="AD258" s="21">
        <f ca="1">IF(TABLA345[[#This Row],[Fecha radicación informe]]="","",TODAY()-TABLA345[[#This Row],[Fecha radicación informe]])</f>
        <v>1691</v>
      </c>
      <c r="AE258" s="22" t="s">
        <v>46</v>
      </c>
      <c r="AF258" s="14"/>
    </row>
    <row r="259" spans="1:32" ht="299.25" x14ac:dyDescent="0.25">
      <c r="A259" s="44">
        <v>3777</v>
      </c>
      <c r="B259" s="45">
        <v>98</v>
      </c>
      <c r="C259" s="45">
        <v>2019</v>
      </c>
      <c r="D259" s="60" t="s">
        <v>1077</v>
      </c>
      <c r="E259" s="10" t="s">
        <v>34</v>
      </c>
      <c r="F259" s="45"/>
      <c r="G259" s="45"/>
      <c r="H259" s="45" t="s">
        <v>48</v>
      </c>
      <c r="I259" s="61" t="s">
        <v>36</v>
      </c>
      <c r="J259" s="70" t="s">
        <v>98</v>
      </c>
      <c r="K259" s="45" t="s">
        <v>1069</v>
      </c>
      <c r="L259" s="45" t="s">
        <v>285</v>
      </c>
      <c r="M259" s="62" t="s">
        <v>1045</v>
      </c>
      <c r="N259" s="62" t="s">
        <v>1046</v>
      </c>
      <c r="O259" s="63">
        <v>2019</v>
      </c>
      <c r="P259" s="63"/>
      <c r="Q259" s="63"/>
      <c r="R259" s="64" t="s">
        <v>358</v>
      </c>
      <c r="S259" s="65" t="s">
        <v>1078</v>
      </c>
      <c r="T259" s="75">
        <v>43816</v>
      </c>
      <c r="U259" s="75">
        <v>43826</v>
      </c>
      <c r="V259" s="63"/>
      <c r="W259" s="45" t="s">
        <v>1079</v>
      </c>
      <c r="X259" s="66">
        <v>1</v>
      </c>
      <c r="Y259" s="69" t="s">
        <v>45</v>
      </c>
      <c r="Z259" s="63"/>
      <c r="AA259" s="63">
        <v>6</v>
      </c>
      <c r="AB259" s="63">
        <v>2020</v>
      </c>
      <c r="AC259" s="68" t="s">
        <v>1073</v>
      </c>
      <c r="AD259" s="21">
        <f ca="1">IF(TABLA345[[#This Row],[Fecha radicación informe]]="","",TODAY()-TABLA345[[#This Row],[Fecha radicación informe]])</f>
        <v>1691</v>
      </c>
      <c r="AE259" s="22" t="s">
        <v>46</v>
      </c>
      <c r="AF259" s="14"/>
    </row>
    <row r="260" spans="1:32" ht="315" x14ac:dyDescent="0.25">
      <c r="A260" s="44">
        <v>3778</v>
      </c>
      <c r="B260" s="45">
        <v>99</v>
      </c>
      <c r="C260" s="45">
        <v>2019</v>
      </c>
      <c r="D260" s="60" t="s">
        <v>1080</v>
      </c>
      <c r="E260" s="10" t="s">
        <v>333</v>
      </c>
      <c r="F260" s="45"/>
      <c r="G260" s="45"/>
      <c r="H260" s="45" t="s">
        <v>85</v>
      </c>
      <c r="I260" s="61" t="s">
        <v>49</v>
      </c>
      <c r="J260" s="70" t="s">
        <v>50</v>
      </c>
      <c r="K260" s="45" t="s">
        <v>1081</v>
      </c>
      <c r="L260" s="45" t="s">
        <v>63</v>
      </c>
      <c r="M260" s="62" t="s">
        <v>1045</v>
      </c>
      <c r="N260" s="62" t="s">
        <v>1046</v>
      </c>
      <c r="O260" s="63">
        <v>2019</v>
      </c>
      <c r="P260" s="63"/>
      <c r="Q260" s="63"/>
      <c r="R260" s="64" t="s">
        <v>42</v>
      </c>
      <c r="S260" s="65" t="s">
        <v>1082</v>
      </c>
      <c r="T260" s="75" t="s">
        <v>1048</v>
      </c>
      <c r="U260" s="75">
        <v>44408</v>
      </c>
      <c r="V260" s="63"/>
      <c r="W260" s="45" t="s">
        <v>1083</v>
      </c>
      <c r="X260" s="66">
        <v>1</v>
      </c>
      <c r="Y260" s="19" t="s">
        <v>318</v>
      </c>
      <c r="Z260" s="63"/>
      <c r="AA260" s="63">
        <v>4</v>
      </c>
      <c r="AB260" s="63">
        <v>2022</v>
      </c>
      <c r="AC260" s="68">
        <v>43770</v>
      </c>
      <c r="AD260" s="21">
        <f ca="1">IF(TABLA345[[#This Row],[Fecha radicación informe]]="","",TODAY()-TABLA345[[#This Row],[Fecha radicación informe]])</f>
        <v>1690</v>
      </c>
      <c r="AE260" s="22" t="s">
        <v>58</v>
      </c>
      <c r="AF260" s="34" t="s">
        <v>1084</v>
      </c>
    </row>
    <row r="261" spans="1:32" ht="299.25" x14ac:dyDescent="0.25">
      <c r="A261" s="44">
        <v>3779</v>
      </c>
      <c r="B261" s="45">
        <v>100</v>
      </c>
      <c r="C261" s="45">
        <v>2019</v>
      </c>
      <c r="D261" s="60" t="s">
        <v>1085</v>
      </c>
      <c r="E261" s="10" t="s">
        <v>34</v>
      </c>
      <c r="F261" s="45"/>
      <c r="G261" s="45"/>
      <c r="H261" s="45" t="s">
        <v>301</v>
      </c>
      <c r="I261" s="61" t="s">
        <v>36</v>
      </c>
      <c r="J261" s="12" t="s">
        <v>37</v>
      </c>
      <c r="K261" s="45" t="s">
        <v>677</v>
      </c>
      <c r="L261" s="45" t="s">
        <v>279</v>
      </c>
      <c r="M261" s="62" t="s">
        <v>1045</v>
      </c>
      <c r="N261" s="62" t="s">
        <v>1046</v>
      </c>
      <c r="O261" s="63">
        <v>2019</v>
      </c>
      <c r="P261" s="63"/>
      <c r="Q261" s="63"/>
      <c r="R261" s="64" t="s">
        <v>42</v>
      </c>
      <c r="S261" s="65" t="s">
        <v>1086</v>
      </c>
      <c r="T261" s="75" t="s">
        <v>1087</v>
      </c>
      <c r="U261" s="75">
        <v>43832</v>
      </c>
      <c r="V261" s="63"/>
      <c r="W261" s="45" t="s">
        <v>1088</v>
      </c>
      <c r="X261" s="66">
        <v>1</v>
      </c>
      <c r="Y261" s="69" t="s">
        <v>45</v>
      </c>
      <c r="Z261" s="63"/>
      <c r="AA261" s="63">
        <v>1</v>
      </c>
      <c r="AB261" s="63">
        <v>2020</v>
      </c>
      <c r="AC261" s="68" t="s">
        <v>1089</v>
      </c>
      <c r="AD261" s="21">
        <f ca="1">IF(TABLA345[[#This Row],[Fecha radicación informe]]="","",TODAY()-TABLA345[[#This Row],[Fecha radicación informe]])</f>
        <v>1692</v>
      </c>
      <c r="AE261" s="22" t="s">
        <v>58</v>
      </c>
      <c r="AF261" s="14"/>
    </row>
    <row r="262" spans="1:32" ht="241.5" customHeight="1" x14ac:dyDescent="0.25">
      <c r="A262" s="44">
        <v>3780</v>
      </c>
      <c r="B262" s="45">
        <v>101</v>
      </c>
      <c r="C262" s="45">
        <v>2019</v>
      </c>
      <c r="D262" s="60" t="s">
        <v>1090</v>
      </c>
      <c r="E262" s="10" t="s">
        <v>34</v>
      </c>
      <c r="F262" s="45"/>
      <c r="G262" s="45"/>
      <c r="H262" s="45" t="s">
        <v>85</v>
      </c>
      <c r="I262" s="61" t="s">
        <v>49</v>
      </c>
      <c r="J262" s="70" t="s">
        <v>50</v>
      </c>
      <c r="K262" s="45" t="s">
        <v>1091</v>
      </c>
      <c r="L262" s="45" t="s">
        <v>765</v>
      </c>
      <c r="M262" s="62" t="s">
        <v>1092</v>
      </c>
      <c r="N262" s="62" t="s">
        <v>1046</v>
      </c>
      <c r="O262" s="63">
        <v>2019</v>
      </c>
      <c r="P262" s="63"/>
      <c r="Q262" s="63"/>
      <c r="R262" s="64" t="s">
        <v>358</v>
      </c>
      <c r="S262" s="65" t="s">
        <v>1093</v>
      </c>
      <c r="T262" s="75">
        <v>43811</v>
      </c>
      <c r="U262" s="75">
        <v>44135</v>
      </c>
      <c r="V262" s="63"/>
      <c r="W262" s="45" t="s">
        <v>1094</v>
      </c>
      <c r="X262" s="66">
        <v>1</v>
      </c>
      <c r="Y262" s="69" t="s">
        <v>45</v>
      </c>
      <c r="Z262" s="63"/>
      <c r="AA262" s="63">
        <v>12</v>
      </c>
      <c r="AB262" s="63">
        <v>2020</v>
      </c>
      <c r="AC262" s="68">
        <v>43769</v>
      </c>
      <c r="AD262" s="21">
        <f ca="1">IF(TABLA345[[#This Row],[Fecha radicación informe]]="","",TODAY()-TABLA345[[#This Row],[Fecha radicación informe]])</f>
        <v>1691</v>
      </c>
      <c r="AE262" s="22" t="s">
        <v>758</v>
      </c>
      <c r="AF262" s="14"/>
    </row>
    <row r="263" spans="1:32" ht="179.25" customHeight="1" x14ac:dyDescent="0.25">
      <c r="A263" s="44">
        <v>3781</v>
      </c>
      <c r="B263" s="45">
        <v>102</v>
      </c>
      <c r="C263" s="45">
        <v>2019</v>
      </c>
      <c r="D263" s="60" t="s">
        <v>1095</v>
      </c>
      <c r="E263" s="10" t="s">
        <v>34</v>
      </c>
      <c r="F263" s="45"/>
      <c r="G263" s="45"/>
      <c r="H263" s="45" t="s">
        <v>85</v>
      </c>
      <c r="I263" s="61" t="s">
        <v>49</v>
      </c>
      <c r="J263" s="70" t="s">
        <v>50</v>
      </c>
      <c r="K263" s="45" t="s">
        <v>1091</v>
      </c>
      <c r="L263" s="45" t="s">
        <v>765</v>
      </c>
      <c r="M263" s="62" t="s">
        <v>1045</v>
      </c>
      <c r="N263" s="62" t="s">
        <v>1046</v>
      </c>
      <c r="O263" s="63">
        <v>2019</v>
      </c>
      <c r="P263" s="63"/>
      <c r="Q263" s="63"/>
      <c r="R263" s="64" t="s">
        <v>358</v>
      </c>
      <c r="S263" s="65" t="s">
        <v>1096</v>
      </c>
      <c r="T263" s="75">
        <v>43811</v>
      </c>
      <c r="U263" s="75">
        <v>44043</v>
      </c>
      <c r="V263" s="63"/>
      <c r="W263" s="45" t="s">
        <v>1097</v>
      </c>
      <c r="X263" s="66">
        <v>1</v>
      </c>
      <c r="Y263" s="69" t="s">
        <v>45</v>
      </c>
      <c r="Z263" s="63"/>
      <c r="AA263" s="63">
        <v>6</v>
      </c>
      <c r="AB263" s="63">
        <v>2020</v>
      </c>
      <c r="AC263" s="68">
        <v>43769</v>
      </c>
      <c r="AD263" s="21">
        <f ca="1">IF(TABLA345[[#This Row],[Fecha radicación informe]]="","",TODAY()-TABLA345[[#This Row],[Fecha radicación informe]])</f>
        <v>1691</v>
      </c>
      <c r="AE263" s="22" t="s">
        <v>758</v>
      </c>
      <c r="AF263" s="14"/>
    </row>
    <row r="264" spans="1:32" ht="409.5" x14ac:dyDescent="0.25">
      <c r="A264" s="44">
        <v>3782</v>
      </c>
      <c r="B264" s="45">
        <v>103</v>
      </c>
      <c r="C264" s="45">
        <v>2019</v>
      </c>
      <c r="D264" s="60" t="s">
        <v>1098</v>
      </c>
      <c r="E264" s="10" t="s">
        <v>34</v>
      </c>
      <c r="F264" s="45"/>
      <c r="G264" s="45"/>
      <c r="H264" s="45" t="s">
        <v>781</v>
      </c>
      <c r="I264" s="61" t="s">
        <v>121</v>
      </c>
      <c r="J264" s="70" t="s">
        <v>77</v>
      </c>
      <c r="K264" s="45" t="s">
        <v>1099</v>
      </c>
      <c r="L264" s="45" t="s">
        <v>79</v>
      </c>
      <c r="M264" s="62" t="s">
        <v>1045</v>
      </c>
      <c r="N264" s="62" t="s">
        <v>1046</v>
      </c>
      <c r="O264" s="63">
        <v>2019</v>
      </c>
      <c r="P264" s="63"/>
      <c r="Q264" s="63"/>
      <c r="R264" s="64" t="s">
        <v>42</v>
      </c>
      <c r="S264" s="65" t="s">
        <v>1100</v>
      </c>
      <c r="T264" s="75">
        <v>43811</v>
      </c>
      <c r="U264" s="75">
        <v>44012</v>
      </c>
      <c r="V264" s="63"/>
      <c r="W264" s="45" t="s">
        <v>1101</v>
      </c>
      <c r="X264" s="66">
        <v>1</v>
      </c>
      <c r="Y264" s="69" t="s">
        <v>45</v>
      </c>
      <c r="Z264" s="63"/>
      <c r="AA264" s="63">
        <v>9</v>
      </c>
      <c r="AB264" s="63">
        <v>2020</v>
      </c>
      <c r="AC264" s="68" t="s">
        <v>1073</v>
      </c>
      <c r="AD264" s="21">
        <f ca="1">IF(TABLA345[[#This Row],[Fecha radicación informe]]="","",TODAY()-TABLA345[[#This Row],[Fecha radicación informe]])</f>
        <v>1691</v>
      </c>
      <c r="AE264" s="22" t="s">
        <v>58</v>
      </c>
      <c r="AF264" s="14"/>
    </row>
    <row r="265" spans="1:32" ht="409.5" x14ac:dyDescent="0.25">
      <c r="A265" s="44">
        <v>3783</v>
      </c>
      <c r="B265" s="45">
        <v>104</v>
      </c>
      <c r="C265" s="45">
        <v>2019</v>
      </c>
      <c r="D265" s="60" t="s">
        <v>1102</v>
      </c>
      <c r="E265" s="10" t="s">
        <v>34</v>
      </c>
      <c r="F265" s="45"/>
      <c r="G265" s="45"/>
      <c r="H265" s="45" t="s">
        <v>781</v>
      </c>
      <c r="I265" s="61" t="s">
        <v>187</v>
      </c>
      <c r="J265" s="12" t="s">
        <v>188</v>
      </c>
      <c r="K265" s="45" t="s">
        <v>884</v>
      </c>
      <c r="L265" s="45" t="s">
        <v>79</v>
      </c>
      <c r="M265" s="62" t="s">
        <v>1045</v>
      </c>
      <c r="N265" s="62" t="s">
        <v>1046</v>
      </c>
      <c r="O265" s="63">
        <v>2019</v>
      </c>
      <c r="P265" s="63"/>
      <c r="Q265" s="63"/>
      <c r="R265" s="64" t="s">
        <v>358</v>
      </c>
      <c r="S265" s="65" t="s">
        <v>1103</v>
      </c>
      <c r="T265" s="75">
        <v>43811</v>
      </c>
      <c r="U265" s="75">
        <v>43889</v>
      </c>
      <c r="V265" s="63"/>
      <c r="W265" s="45" t="s">
        <v>1104</v>
      </c>
      <c r="X265" s="66">
        <v>1</v>
      </c>
      <c r="Y265" s="69" t="s">
        <v>45</v>
      </c>
      <c r="Z265" s="63"/>
      <c r="AA265" s="63">
        <v>6</v>
      </c>
      <c r="AB265" s="63">
        <v>2020</v>
      </c>
      <c r="AC265" s="68" t="s">
        <v>1073</v>
      </c>
      <c r="AD265" s="21">
        <f ca="1">IF(TABLA345[[#This Row],[Fecha radicación informe]]="","",TODAY()-TABLA345[[#This Row],[Fecha radicación informe]])</f>
        <v>1691</v>
      </c>
      <c r="AE265" s="22" t="s">
        <v>58</v>
      </c>
      <c r="AF265" s="14"/>
    </row>
    <row r="266" spans="1:32" ht="409.5" x14ac:dyDescent="0.25">
      <c r="A266" s="44">
        <v>3784</v>
      </c>
      <c r="B266" s="45">
        <v>105</v>
      </c>
      <c r="C266" s="45">
        <v>2019</v>
      </c>
      <c r="D266" s="60" t="s">
        <v>1105</v>
      </c>
      <c r="E266" s="10" t="s">
        <v>333</v>
      </c>
      <c r="F266" s="45"/>
      <c r="G266" s="45"/>
      <c r="H266" s="45" t="s">
        <v>35</v>
      </c>
      <c r="I266" s="61" t="s">
        <v>36</v>
      </c>
      <c r="J266" s="12" t="s">
        <v>98</v>
      </c>
      <c r="K266" s="45" t="s">
        <v>1106</v>
      </c>
      <c r="L266" s="45" t="s">
        <v>1107</v>
      </c>
      <c r="M266" s="62" t="s">
        <v>1108</v>
      </c>
      <c r="N266" s="62" t="s">
        <v>1109</v>
      </c>
      <c r="O266" s="63">
        <v>2019</v>
      </c>
      <c r="P266" s="63"/>
      <c r="Q266" s="63"/>
      <c r="R266" s="64" t="s">
        <v>358</v>
      </c>
      <c r="S266" s="65" t="s">
        <v>1110</v>
      </c>
      <c r="T266" s="75" t="s">
        <v>1071</v>
      </c>
      <c r="U266" s="75" t="s">
        <v>1001</v>
      </c>
      <c r="V266" s="63"/>
      <c r="W266" s="45" t="s">
        <v>1111</v>
      </c>
      <c r="X266" s="66">
        <v>0.5</v>
      </c>
      <c r="Y266" s="69" t="s">
        <v>305</v>
      </c>
      <c r="Z266" s="63"/>
      <c r="AA266" s="63"/>
      <c r="AB266" s="63"/>
      <c r="AC266" s="68" t="s">
        <v>1112</v>
      </c>
      <c r="AD266" s="21">
        <f ca="1">IF(TABLA345[[#This Row],[Fecha radicación informe]]="","",TODAY()-TABLA345[[#This Row],[Fecha radicación informe]])</f>
        <v>1676</v>
      </c>
      <c r="AE266" s="22" t="s">
        <v>46</v>
      </c>
      <c r="AF266" s="34" t="s">
        <v>1113</v>
      </c>
    </row>
    <row r="267" spans="1:32" ht="409.5" x14ac:dyDescent="0.25">
      <c r="A267" s="44">
        <v>3785</v>
      </c>
      <c r="B267" s="45">
        <v>106</v>
      </c>
      <c r="C267" s="45">
        <v>2019</v>
      </c>
      <c r="D267" s="60" t="s">
        <v>1114</v>
      </c>
      <c r="E267" s="10" t="s">
        <v>34</v>
      </c>
      <c r="F267" s="45"/>
      <c r="G267" s="45"/>
      <c r="H267" s="45" t="s">
        <v>85</v>
      </c>
      <c r="I267" s="61" t="s">
        <v>49</v>
      </c>
      <c r="J267" s="70" t="s">
        <v>50</v>
      </c>
      <c r="K267" s="45" t="s">
        <v>1091</v>
      </c>
      <c r="L267" s="45" t="s">
        <v>492</v>
      </c>
      <c r="M267" s="62" t="s">
        <v>1108</v>
      </c>
      <c r="N267" s="62" t="s">
        <v>1109</v>
      </c>
      <c r="O267" s="63">
        <v>2019</v>
      </c>
      <c r="P267" s="63"/>
      <c r="Q267" s="63"/>
      <c r="R267" s="64" t="s">
        <v>358</v>
      </c>
      <c r="S267" s="65" t="s">
        <v>1115</v>
      </c>
      <c r="T267" s="75" t="s">
        <v>1038</v>
      </c>
      <c r="U267" s="75">
        <v>44286</v>
      </c>
      <c r="V267" s="63"/>
      <c r="W267" s="45" t="s">
        <v>1116</v>
      </c>
      <c r="X267" s="66">
        <v>1</v>
      </c>
      <c r="Y267" s="69" t="s">
        <v>45</v>
      </c>
      <c r="Z267" s="63"/>
      <c r="AA267" s="63">
        <v>3</v>
      </c>
      <c r="AB267" s="63">
        <v>2021</v>
      </c>
      <c r="AC267" s="68">
        <v>43802</v>
      </c>
      <c r="AD267" s="21">
        <f ca="1">TODAY()-TABLA345[[#This Row],[Fecha radicación informe]]</f>
        <v>1658</v>
      </c>
      <c r="AE267" s="22" t="s">
        <v>58</v>
      </c>
      <c r="AF267" s="14"/>
    </row>
    <row r="268" spans="1:32" ht="409.5" x14ac:dyDescent="0.25">
      <c r="A268" s="44">
        <v>3786</v>
      </c>
      <c r="B268" s="45">
        <v>107</v>
      </c>
      <c r="C268" s="45">
        <v>2019</v>
      </c>
      <c r="D268" s="60" t="s">
        <v>1117</v>
      </c>
      <c r="E268" s="10" t="s">
        <v>34</v>
      </c>
      <c r="F268" s="45"/>
      <c r="G268" s="45"/>
      <c r="H268" s="45" t="s">
        <v>85</v>
      </c>
      <c r="I268" s="61" t="s">
        <v>49</v>
      </c>
      <c r="J268" s="70" t="s">
        <v>50</v>
      </c>
      <c r="K268" s="45" t="s">
        <v>1029</v>
      </c>
      <c r="L268" s="45" t="s">
        <v>492</v>
      </c>
      <c r="M268" s="62" t="s">
        <v>1108</v>
      </c>
      <c r="N268" s="62" t="s">
        <v>1109</v>
      </c>
      <c r="O268" s="63">
        <v>2019</v>
      </c>
      <c r="P268" s="63"/>
      <c r="Q268" s="63"/>
      <c r="R268" s="64" t="s">
        <v>358</v>
      </c>
      <c r="S268" s="65" t="s">
        <v>1118</v>
      </c>
      <c r="T268" s="75" t="s">
        <v>1038</v>
      </c>
      <c r="U268" s="75">
        <v>44286</v>
      </c>
      <c r="V268" s="63"/>
      <c r="W268" s="45" t="s">
        <v>1116</v>
      </c>
      <c r="X268" s="66">
        <v>1</v>
      </c>
      <c r="Y268" s="69" t="s">
        <v>45</v>
      </c>
      <c r="Z268" s="63"/>
      <c r="AA268" s="63">
        <v>3</v>
      </c>
      <c r="AB268" s="63">
        <v>2021</v>
      </c>
      <c r="AC268" s="68">
        <v>43802</v>
      </c>
      <c r="AD268" s="21">
        <f ca="1">TODAY()-TABLA345[[#This Row],[Fecha radicación informe]]</f>
        <v>1658</v>
      </c>
      <c r="AE268" s="22" t="s">
        <v>58</v>
      </c>
      <c r="AF268" s="14"/>
    </row>
    <row r="269" spans="1:32" ht="409.5" x14ac:dyDescent="0.25">
      <c r="A269" s="44">
        <v>3787</v>
      </c>
      <c r="B269" s="45">
        <v>108</v>
      </c>
      <c r="C269" s="45">
        <v>2019</v>
      </c>
      <c r="D269" s="60" t="s">
        <v>1119</v>
      </c>
      <c r="E269" s="10" t="s">
        <v>34</v>
      </c>
      <c r="F269" s="45"/>
      <c r="G269" s="45"/>
      <c r="H269" s="45" t="s">
        <v>85</v>
      </c>
      <c r="I269" s="61" t="s">
        <v>49</v>
      </c>
      <c r="J269" s="70" t="s">
        <v>50</v>
      </c>
      <c r="K269" s="45" t="s">
        <v>1091</v>
      </c>
      <c r="L269" s="45" t="s">
        <v>492</v>
      </c>
      <c r="M269" s="62" t="s">
        <v>1108</v>
      </c>
      <c r="N269" s="62" t="s">
        <v>1109</v>
      </c>
      <c r="O269" s="63">
        <v>2019</v>
      </c>
      <c r="P269" s="63"/>
      <c r="Q269" s="63"/>
      <c r="R269" s="64" t="s">
        <v>358</v>
      </c>
      <c r="S269" s="65" t="s">
        <v>1120</v>
      </c>
      <c r="T269" s="75" t="s">
        <v>1038</v>
      </c>
      <c r="U269" s="75">
        <v>44286</v>
      </c>
      <c r="V269" s="63"/>
      <c r="W269" s="45" t="s">
        <v>1116</v>
      </c>
      <c r="X269" s="66">
        <v>1</v>
      </c>
      <c r="Y269" s="69" t="s">
        <v>45</v>
      </c>
      <c r="Z269" s="63"/>
      <c r="AA269" s="63">
        <v>3</v>
      </c>
      <c r="AB269" s="63">
        <v>2021</v>
      </c>
      <c r="AC269" s="68">
        <v>43802</v>
      </c>
      <c r="AD269" s="21">
        <f ca="1">TODAY()-TABLA345[[#This Row],[Fecha radicación informe]]</f>
        <v>1658</v>
      </c>
      <c r="AE269" s="22" t="s">
        <v>58</v>
      </c>
      <c r="AF269" s="14"/>
    </row>
    <row r="270" spans="1:32" ht="409.5" x14ac:dyDescent="0.25">
      <c r="A270" s="44">
        <v>3788</v>
      </c>
      <c r="B270" s="45">
        <v>109</v>
      </c>
      <c r="C270" s="45">
        <v>2019</v>
      </c>
      <c r="D270" s="60" t="s">
        <v>1121</v>
      </c>
      <c r="E270" s="10" t="s">
        <v>34</v>
      </c>
      <c r="F270" s="45"/>
      <c r="G270" s="45"/>
      <c r="H270" s="45" t="s">
        <v>85</v>
      </c>
      <c r="I270" s="61" t="s">
        <v>49</v>
      </c>
      <c r="J270" s="70" t="s">
        <v>50</v>
      </c>
      <c r="K270" s="45" t="s">
        <v>1029</v>
      </c>
      <c r="L270" s="45" t="s">
        <v>492</v>
      </c>
      <c r="M270" s="62" t="s">
        <v>1108</v>
      </c>
      <c r="N270" s="62" t="s">
        <v>1109</v>
      </c>
      <c r="O270" s="63">
        <v>2019</v>
      </c>
      <c r="P270" s="63"/>
      <c r="Q270" s="63"/>
      <c r="R270" s="64" t="s">
        <v>358</v>
      </c>
      <c r="S270" s="65" t="s">
        <v>1120</v>
      </c>
      <c r="T270" s="75" t="s">
        <v>1038</v>
      </c>
      <c r="U270" s="75">
        <v>44286</v>
      </c>
      <c r="V270" s="63"/>
      <c r="W270" s="45" t="s">
        <v>1116</v>
      </c>
      <c r="X270" s="66">
        <v>1</v>
      </c>
      <c r="Y270" s="69" t="s">
        <v>45</v>
      </c>
      <c r="Z270" s="63"/>
      <c r="AA270" s="63">
        <v>3</v>
      </c>
      <c r="AB270" s="63">
        <v>2021</v>
      </c>
      <c r="AC270" s="68">
        <v>43802</v>
      </c>
      <c r="AD270" s="21">
        <f ca="1">TODAY()-TABLA345[[#This Row],[Fecha radicación informe]]</f>
        <v>1658</v>
      </c>
      <c r="AE270" s="22" t="s">
        <v>58</v>
      </c>
      <c r="AF270" s="14"/>
    </row>
    <row r="271" spans="1:32" ht="252" x14ac:dyDescent="0.25">
      <c r="A271" s="44">
        <v>3789</v>
      </c>
      <c r="B271" s="45">
        <v>110</v>
      </c>
      <c r="C271" s="45">
        <v>2019</v>
      </c>
      <c r="D271" s="60" t="s">
        <v>1122</v>
      </c>
      <c r="E271" s="10" t="s">
        <v>34</v>
      </c>
      <c r="F271" s="45"/>
      <c r="G271" s="45"/>
      <c r="H271" s="45" t="s">
        <v>35</v>
      </c>
      <c r="I271" s="61" t="s">
        <v>36</v>
      </c>
      <c r="J271" s="70" t="s">
        <v>98</v>
      </c>
      <c r="K271" s="45" t="s">
        <v>374</v>
      </c>
      <c r="L271" s="45" t="s">
        <v>100</v>
      </c>
      <c r="M271" s="62" t="s">
        <v>1108</v>
      </c>
      <c r="N271" s="62" t="s">
        <v>1109</v>
      </c>
      <c r="O271" s="63">
        <v>2019</v>
      </c>
      <c r="P271" s="63"/>
      <c r="Q271" s="63"/>
      <c r="R271" s="64" t="s">
        <v>42</v>
      </c>
      <c r="S271" s="65" t="s">
        <v>1123</v>
      </c>
      <c r="T271" s="75" t="s">
        <v>1124</v>
      </c>
      <c r="U271" s="75">
        <v>43861</v>
      </c>
      <c r="V271" s="63"/>
      <c r="W271" s="45" t="s">
        <v>1125</v>
      </c>
      <c r="X271" s="66">
        <v>1</v>
      </c>
      <c r="Y271" s="69" t="s">
        <v>45</v>
      </c>
      <c r="Z271" s="63"/>
      <c r="AA271" s="63">
        <v>1</v>
      </c>
      <c r="AB271" s="63">
        <v>2020</v>
      </c>
      <c r="AC271" s="68">
        <v>43804</v>
      </c>
      <c r="AD271" s="21">
        <f ca="1">TODAY()-TABLA345[[#This Row],[Fecha radicación informe]]</f>
        <v>1656</v>
      </c>
      <c r="AE271" s="22" t="s">
        <v>46</v>
      </c>
      <c r="AF271" s="14"/>
    </row>
    <row r="272" spans="1:32" ht="409.5" x14ac:dyDescent="0.25">
      <c r="A272" s="44">
        <v>3790</v>
      </c>
      <c r="B272" s="45">
        <v>111</v>
      </c>
      <c r="C272" s="45">
        <v>2019</v>
      </c>
      <c r="D272" s="60" t="s">
        <v>1126</v>
      </c>
      <c r="E272" s="10" t="s">
        <v>34</v>
      </c>
      <c r="F272" s="45"/>
      <c r="G272" s="45"/>
      <c r="H272" s="45" t="s">
        <v>301</v>
      </c>
      <c r="I272" s="61" t="s">
        <v>36</v>
      </c>
      <c r="J272" s="70" t="s">
        <v>98</v>
      </c>
      <c r="K272" s="45" t="s">
        <v>374</v>
      </c>
      <c r="L272" s="45" t="s">
        <v>100</v>
      </c>
      <c r="M272" s="62" t="s">
        <v>1108</v>
      </c>
      <c r="N272" s="62" t="s">
        <v>1109</v>
      </c>
      <c r="O272" s="63">
        <v>2019</v>
      </c>
      <c r="P272" s="63"/>
      <c r="Q272" s="63"/>
      <c r="R272" s="64" t="s">
        <v>42</v>
      </c>
      <c r="S272" s="65" t="s">
        <v>1127</v>
      </c>
      <c r="T272" s="75" t="s">
        <v>1124</v>
      </c>
      <c r="U272" s="75">
        <v>43861</v>
      </c>
      <c r="V272" s="63"/>
      <c r="W272" s="45" t="s">
        <v>1128</v>
      </c>
      <c r="X272" s="66">
        <v>1</v>
      </c>
      <c r="Y272" s="69" t="s">
        <v>45</v>
      </c>
      <c r="Z272" s="63"/>
      <c r="AA272" s="63">
        <v>3</v>
      </c>
      <c r="AB272" s="63">
        <v>2020</v>
      </c>
      <c r="AC272" s="68">
        <v>43804</v>
      </c>
      <c r="AD272" s="21">
        <f ca="1">TODAY()-TABLA345[[#This Row],[Fecha radicación informe]]</f>
        <v>1656</v>
      </c>
      <c r="AE272" s="22" t="s">
        <v>46</v>
      </c>
      <c r="AF272" s="14"/>
    </row>
    <row r="273" spans="1:32" ht="409.5" x14ac:dyDescent="0.25">
      <c r="A273" s="44">
        <v>3791</v>
      </c>
      <c r="B273" s="45">
        <v>112</v>
      </c>
      <c r="C273" s="45">
        <v>2019</v>
      </c>
      <c r="D273" s="60" t="s">
        <v>1129</v>
      </c>
      <c r="E273" s="10" t="s">
        <v>34</v>
      </c>
      <c r="F273" s="45"/>
      <c r="G273" s="45"/>
      <c r="H273" s="45" t="s">
        <v>35</v>
      </c>
      <c r="I273" s="61" t="s">
        <v>36</v>
      </c>
      <c r="J273" s="70" t="s">
        <v>98</v>
      </c>
      <c r="K273" s="45" t="s">
        <v>374</v>
      </c>
      <c r="L273" s="45" t="s">
        <v>100</v>
      </c>
      <c r="M273" s="62" t="s">
        <v>1108</v>
      </c>
      <c r="N273" s="62" t="s">
        <v>1109</v>
      </c>
      <c r="O273" s="63">
        <v>2019</v>
      </c>
      <c r="P273" s="63"/>
      <c r="Q273" s="63"/>
      <c r="R273" s="64" t="s">
        <v>42</v>
      </c>
      <c r="S273" s="65" t="s">
        <v>1130</v>
      </c>
      <c r="T273" s="75" t="s">
        <v>1124</v>
      </c>
      <c r="U273" s="75">
        <v>43861</v>
      </c>
      <c r="V273" s="63"/>
      <c r="W273" s="45" t="s">
        <v>1131</v>
      </c>
      <c r="X273" s="66">
        <v>1</v>
      </c>
      <c r="Y273" s="69" t="s">
        <v>45</v>
      </c>
      <c r="Z273" s="63"/>
      <c r="AA273" s="63">
        <v>2</v>
      </c>
      <c r="AB273" s="63">
        <v>2020</v>
      </c>
      <c r="AC273" s="68">
        <v>43804</v>
      </c>
      <c r="AD273" s="21">
        <f ca="1">TODAY()-TABLA345[[#This Row],[Fecha radicación informe]]</f>
        <v>1656</v>
      </c>
      <c r="AE273" s="22" t="s">
        <v>46</v>
      </c>
      <c r="AF273" s="14"/>
    </row>
    <row r="274" spans="1:32" ht="409.5" x14ac:dyDescent="0.25">
      <c r="A274" s="44">
        <v>3792</v>
      </c>
      <c r="B274" s="45">
        <v>113</v>
      </c>
      <c r="C274" s="45">
        <v>2019</v>
      </c>
      <c r="D274" s="60" t="s">
        <v>1132</v>
      </c>
      <c r="E274" s="10" t="s">
        <v>333</v>
      </c>
      <c r="F274" s="45"/>
      <c r="G274" s="45"/>
      <c r="H274" s="45" t="s">
        <v>35</v>
      </c>
      <c r="I274" s="61" t="s">
        <v>36</v>
      </c>
      <c r="J274" s="70" t="s">
        <v>98</v>
      </c>
      <c r="K274" s="45" t="s">
        <v>374</v>
      </c>
      <c r="L274" s="45" t="s">
        <v>1107</v>
      </c>
      <c r="M274" s="62" t="s">
        <v>1108</v>
      </c>
      <c r="N274" s="62" t="s">
        <v>1109</v>
      </c>
      <c r="O274" s="63">
        <v>2019</v>
      </c>
      <c r="P274" s="63"/>
      <c r="Q274" s="63"/>
      <c r="R274" s="64" t="s">
        <v>358</v>
      </c>
      <c r="S274" s="65" t="s">
        <v>1133</v>
      </c>
      <c r="T274" s="75">
        <v>43891</v>
      </c>
      <c r="U274" s="75" t="s">
        <v>1001</v>
      </c>
      <c r="V274" s="63"/>
      <c r="W274" s="45" t="s">
        <v>1134</v>
      </c>
      <c r="X274" s="66">
        <v>0.5</v>
      </c>
      <c r="Y274" s="69" t="s">
        <v>305</v>
      </c>
      <c r="Z274" s="63"/>
      <c r="AA274" s="63"/>
      <c r="AB274" s="63"/>
      <c r="AC274" s="68">
        <v>43804</v>
      </c>
      <c r="AD274" s="21">
        <f ca="1">TODAY()-TABLA345[[#This Row],[Fecha radicación informe]]</f>
        <v>1656</v>
      </c>
      <c r="AE274" s="22" t="s">
        <v>46</v>
      </c>
      <c r="AF274" s="34" t="s">
        <v>1135</v>
      </c>
    </row>
    <row r="275" spans="1:32" ht="409.5" x14ac:dyDescent="0.25">
      <c r="A275" s="44">
        <v>3793</v>
      </c>
      <c r="B275" s="45">
        <v>114</v>
      </c>
      <c r="C275" s="45">
        <v>2019</v>
      </c>
      <c r="D275" s="60" t="s">
        <v>1136</v>
      </c>
      <c r="E275" s="10" t="s">
        <v>34</v>
      </c>
      <c r="F275" s="45"/>
      <c r="G275" s="45"/>
      <c r="H275" s="45" t="s">
        <v>35</v>
      </c>
      <c r="I275" s="61" t="s">
        <v>36</v>
      </c>
      <c r="J275" s="12" t="s">
        <v>37</v>
      </c>
      <c r="K275" s="45" t="s">
        <v>1137</v>
      </c>
      <c r="L275" s="10" t="s">
        <v>39</v>
      </c>
      <c r="M275" s="62" t="s">
        <v>1108</v>
      </c>
      <c r="N275" s="62" t="s">
        <v>1109</v>
      </c>
      <c r="O275" s="63">
        <v>2019</v>
      </c>
      <c r="P275" s="63"/>
      <c r="Q275" s="63"/>
      <c r="R275" s="64" t="s">
        <v>42</v>
      </c>
      <c r="S275" s="65" t="s">
        <v>1138</v>
      </c>
      <c r="T275" s="75" t="s">
        <v>1139</v>
      </c>
      <c r="U275" s="75" t="s">
        <v>1140</v>
      </c>
      <c r="V275" s="63"/>
      <c r="W275" s="45" t="s">
        <v>1141</v>
      </c>
      <c r="X275" s="66">
        <v>1</v>
      </c>
      <c r="Y275" s="69" t="s">
        <v>45</v>
      </c>
      <c r="Z275" s="63"/>
      <c r="AA275" s="63">
        <v>1</v>
      </c>
      <c r="AB275" s="63">
        <v>2022</v>
      </c>
      <c r="AC275" s="68" t="s">
        <v>1142</v>
      </c>
      <c r="AD275" s="21">
        <f ca="1">TODAY()-TABLA345[[#This Row],[Fecha radicación informe]]</f>
        <v>1669</v>
      </c>
      <c r="AE275" s="22" t="s">
        <v>46</v>
      </c>
      <c r="AF275" s="14"/>
    </row>
    <row r="276" spans="1:32" ht="409.5" x14ac:dyDescent="0.25">
      <c r="A276" s="44">
        <v>3794</v>
      </c>
      <c r="B276" s="45">
        <v>115</v>
      </c>
      <c r="C276" s="45">
        <v>2019</v>
      </c>
      <c r="D276" s="60" t="s">
        <v>1143</v>
      </c>
      <c r="E276" s="10" t="s">
        <v>34</v>
      </c>
      <c r="F276" s="45"/>
      <c r="G276" s="45"/>
      <c r="H276" s="45" t="s">
        <v>35</v>
      </c>
      <c r="I276" s="61" t="s">
        <v>36</v>
      </c>
      <c r="J276" s="12" t="s">
        <v>37</v>
      </c>
      <c r="K276" s="45" t="s">
        <v>1137</v>
      </c>
      <c r="L276" s="10" t="s">
        <v>39</v>
      </c>
      <c r="M276" s="62" t="s">
        <v>1108</v>
      </c>
      <c r="N276" s="62" t="s">
        <v>1109</v>
      </c>
      <c r="O276" s="63">
        <v>2019</v>
      </c>
      <c r="P276" s="63"/>
      <c r="Q276" s="63"/>
      <c r="R276" s="64" t="s">
        <v>42</v>
      </c>
      <c r="S276" s="65" t="s">
        <v>1144</v>
      </c>
      <c r="T276" s="75" t="s">
        <v>1139</v>
      </c>
      <c r="U276" s="75">
        <v>44012</v>
      </c>
      <c r="V276" s="63"/>
      <c r="W276" s="45" t="s">
        <v>1145</v>
      </c>
      <c r="X276" s="66">
        <v>1</v>
      </c>
      <c r="Y276" s="69" t="s">
        <v>45</v>
      </c>
      <c r="Z276" s="63"/>
      <c r="AA276" s="63">
        <v>7</v>
      </c>
      <c r="AB276" s="63">
        <v>2020</v>
      </c>
      <c r="AC276" s="68" t="s">
        <v>1142</v>
      </c>
      <c r="AD276" s="21">
        <f ca="1">TODAY()-TABLA345[[#This Row],[Fecha radicación informe]]</f>
        <v>1669</v>
      </c>
      <c r="AE276" s="22" t="s">
        <v>46</v>
      </c>
      <c r="AF276" s="14"/>
    </row>
    <row r="277" spans="1:32" ht="409.5" x14ac:dyDescent="0.25">
      <c r="A277" s="9">
        <v>3795</v>
      </c>
      <c r="B277" s="10">
        <v>116</v>
      </c>
      <c r="C277" s="10">
        <v>2019</v>
      </c>
      <c r="D277" s="59" t="s">
        <v>1146</v>
      </c>
      <c r="E277" s="10" t="s">
        <v>34</v>
      </c>
      <c r="F277" s="10"/>
      <c r="G277" s="10"/>
      <c r="H277" s="10" t="s">
        <v>85</v>
      </c>
      <c r="I277" s="61" t="s">
        <v>36</v>
      </c>
      <c r="J277" s="12" t="s">
        <v>37</v>
      </c>
      <c r="K277" s="45" t="s">
        <v>1137</v>
      </c>
      <c r="L277" s="45" t="s">
        <v>112</v>
      </c>
      <c r="M277" s="62" t="s">
        <v>1108</v>
      </c>
      <c r="N277" s="62" t="s">
        <v>1109</v>
      </c>
      <c r="O277" s="63">
        <v>2019</v>
      </c>
      <c r="P277" s="14"/>
      <c r="Q277" s="14"/>
      <c r="R277" s="15" t="s">
        <v>42</v>
      </c>
      <c r="S277" s="25" t="s">
        <v>1147</v>
      </c>
      <c r="T277" s="16" t="s">
        <v>1139</v>
      </c>
      <c r="U277" s="16">
        <v>44012</v>
      </c>
      <c r="V277" s="14"/>
      <c r="W277" s="10" t="s">
        <v>1148</v>
      </c>
      <c r="X277" s="66">
        <v>1</v>
      </c>
      <c r="Y277" s="69" t="s">
        <v>45</v>
      </c>
      <c r="Z277" s="14"/>
      <c r="AA277" s="14">
        <v>6</v>
      </c>
      <c r="AB277" s="14">
        <v>2020</v>
      </c>
      <c r="AC277" s="68" t="s">
        <v>1142</v>
      </c>
      <c r="AD277" s="21">
        <f ca="1">TODAY()-TABLA345[[#This Row],[Fecha radicación informe]]</f>
        <v>1669</v>
      </c>
      <c r="AE277" s="22" t="s">
        <v>46</v>
      </c>
      <c r="AF277" s="14"/>
    </row>
    <row r="278" spans="1:32" ht="283.5" x14ac:dyDescent="0.25">
      <c r="A278" s="44">
        <v>3796</v>
      </c>
      <c r="B278" s="45">
        <v>117</v>
      </c>
      <c r="C278" s="45">
        <v>2019</v>
      </c>
      <c r="D278" s="60" t="s">
        <v>1149</v>
      </c>
      <c r="E278" s="10" t="s">
        <v>34</v>
      </c>
      <c r="F278" s="45"/>
      <c r="G278" s="45"/>
      <c r="H278" s="45" t="s">
        <v>48</v>
      </c>
      <c r="I278" s="61" t="s">
        <v>308</v>
      </c>
      <c r="J278" s="12" t="s">
        <v>133</v>
      </c>
      <c r="K278" s="45" t="s">
        <v>927</v>
      </c>
      <c r="L278" s="45" t="s">
        <v>210</v>
      </c>
      <c r="M278" s="62" t="s">
        <v>1150</v>
      </c>
      <c r="N278" s="62" t="s">
        <v>1151</v>
      </c>
      <c r="O278" s="63">
        <v>2019</v>
      </c>
      <c r="P278" s="63"/>
      <c r="Q278" s="63"/>
      <c r="R278" s="64" t="s">
        <v>358</v>
      </c>
      <c r="S278" s="65" t="s">
        <v>1152</v>
      </c>
      <c r="T278" s="75">
        <v>44048</v>
      </c>
      <c r="U278" s="75">
        <v>44012</v>
      </c>
      <c r="V278" s="63"/>
      <c r="W278" s="45" t="s">
        <v>1153</v>
      </c>
      <c r="X278" s="66">
        <v>1</v>
      </c>
      <c r="Y278" s="69" t="s">
        <v>45</v>
      </c>
      <c r="Z278" s="63"/>
      <c r="AA278" s="63">
        <v>8</v>
      </c>
      <c r="AB278" s="63">
        <v>2020</v>
      </c>
      <c r="AC278" s="68" t="s">
        <v>1048</v>
      </c>
      <c r="AD278" s="21">
        <f ca="1">TODAY()-TABLA345[[#This Row],[Fecha radicación informe]]</f>
        <v>1645</v>
      </c>
      <c r="AE278" s="22" t="s">
        <v>58</v>
      </c>
      <c r="AF278" s="14"/>
    </row>
    <row r="279" spans="1:32" ht="204.75" x14ac:dyDescent="0.25">
      <c r="A279" s="44">
        <v>3797</v>
      </c>
      <c r="B279" s="45">
        <v>118</v>
      </c>
      <c r="C279" s="45">
        <v>2019</v>
      </c>
      <c r="D279" s="60" t="s">
        <v>1154</v>
      </c>
      <c r="E279" s="10" t="s">
        <v>34</v>
      </c>
      <c r="F279" s="45"/>
      <c r="G279" s="45"/>
      <c r="H279" s="45" t="s">
        <v>48</v>
      </c>
      <c r="I279" s="61" t="s">
        <v>308</v>
      </c>
      <c r="J279" s="12" t="s">
        <v>133</v>
      </c>
      <c r="K279" s="45" t="s">
        <v>927</v>
      </c>
      <c r="L279" s="45" t="s">
        <v>210</v>
      </c>
      <c r="M279" s="62" t="s">
        <v>1150</v>
      </c>
      <c r="N279" s="62" t="s">
        <v>1151</v>
      </c>
      <c r="O279" s="63">
        <v>2019</v>
      </c>
      <c r="P279" s="63"/>
      <c r="Q279" s="63"/>
      <c r="R279" s="64" t="s">
        <v>358</v>
      </c>
      <c r="S279" s="65" t="s">
        <v>1155</v>
      </c>
      <c r="T279" s="75">
        <v>44048</v>
      </c>
      <c r="U279" s="75">
        <v>44377</v>
      </c>
      <c r="V279" s="63"/>
      <c r="W279" s="45" t="s">
        <v>1156</v>
      </c>
      <c r="X279" s="66">
        <v>1</v>
      </c>
      <c r="Y279" s="69" t="s">
        <v>45</v>
      </c>
      <c r="Z279" s="63"/>
      <c r="AA279" s="63">
        <v>7</v>
      </c>
      <c r="AB279" s="63">
        <v>2021</v>
      </c>
      <c r="AC279" s="68" t="s">
        <v>1048</v>
      </c>
      <c r="AD279" s="21">
        <f ca="1">TODAY()-TABLA345[[#This Row],[Fecha radicación informe]]</f>
        <v>1645</v>
      </c>
      <c r="AE279" s="22" t="s">
        <v>58</v>
      </c>
      <c r="AF279" s="14"/>
    </row>
    <row r="280" spans="1:32" ht="378" x14ac:dyDescent="0.25">
      <c r="A280" s="44">
        <v>3798</v>
      </c>
      <c r="B280" s="45">
        <v>119</v>
      </c>
      <c r="C280" s="45">
        <v>2019</v>
      </c>
      <c r="D280" s="60" t="s">
        <v>1157</v>
      </c>
      <c r="E280" s="10" t="s">
        <v>34</v>
      </c>
      <c r="F280" s="45"/>
      <c r="G280" s="45"/>
      <c r="H280" s="45" t="s">
        <v>48</v>
      </c>
      <c r="I280" s="61" t="s">
        <v>308</v>
      </c>
      <c r="J280" s="12" t="s">
        <v>133</v>
      </c>
      <c r="K280" s="45" t="s">
        <v>927</v>
      </c>
      <c r="L280" s="45" t="s">
        <v>210</v>
      </c>
      <c r="M280" s="62" t="s">
        <v>1150</v>
      </c>
      <c r="N280" s="62" t="s">
        <v>1151</v>
      </c>
      <c r="O280" s="63">
        <v>2019</v>
      </c>
      <c r="P280" s="63"/>
      <c r="Q280" s="63"/>
      <c r="R280" s="64" t="s">
        <v>358</v>
      </c>
      <c r="S280" s="65" t="s">
        <v>1158</v>
      </c>
      <c r="T280" s="75">
        <v>44048</v>
      </c>
      <c r="U280" s="75">
        <v>44377</v>
      </c>
      <c r="V280" s="63"/>
      <c r="W280" s="45" t="s">
        <v>1159</v>
      </c>
      <c r="X280" s="66">
        <v>1</v>
      </c>
      <c r="Y280" s="69" t="s">
        <v>45</v>
      </c>
      <c r="Z280" s="63"/>
      <c r="AA280" s="63">
        <v>7</v>
      </c>
      <c r="AB280" s="63">
        <v>2021</v>
      </c>
      <c r="AC280" s="68" t="s">
        <v>1048</v>
      </c>
      <c r="AD280" s="21">
        <f ca="1">TODAY()-TABLA345[[#This Row],[Fecha radicación informe]]</f>
        <v>1645</v>
      </c>
      <c r="AE280" s="22" t="s">
        <v>58</v>
      </c>
      <c r="AF280" s="14"/>
    </row>
    <row r="281" spans="1:32" ht="393.75" x14ac:dyDescent="0.25">
      <c r="A281" s="44">
        <v>3799</v>
      </c>
      <c r="B281" s="45">
        <v>120</v>
      </c>
      <c r="C281" s="45">
        <v>2019</v>
      </c>
      <c r="D281" s="60" t="s">
        <v>1160</v>
      </c>
      <c r="E281" s="10" t="s">
        <v>34</v>
      </c>
      <c r="F281" s="45"/>
      <c r="G281" s="45"/>
      <c r="H281" s="45" t="s">
        <v>85</v>
      </c>
      <c r="I281" s="61" t="s">
        <v>49</v>
      </c>
      <c r="J281" s="70" t="s">
        <v>50</v>
      </c>
      <c r="K281" s="45" t="s">
        <v>1029</v>
      </c>
      <c r="L281" s="45" t="s">
        <v>765</v>
      </c>
      <c r="M281" s="62" t="s">
        <v>1150</v>
      </c>
      <c r="N281" s="62" t="s">
        <v>1151</v>
      </c>
      <c r="O281" s="63">
        <v>2019</v>
      </c>
      <c r="P281" s="63"/>
      <c r="Q281" s="63"/>
      <c r="R281" s="64" t="s">
        <v>358</v>
      </c>
      <c r="S281" s="65" t="s">
        <v>1161</v>
      </c>
      <c r="T281" s="75" t="s">
        <v>1038</v>
      </c>
      <c r="U281" s="75">
        <v>43921</v>
      </c>
      <c r="V281" s="63"/>
      <c r="W281" s="45" t="s">
        <v>1162</v>
      </c>
      <c r="X281" s="66">
        <v>1</v>
      </c>
      <c r="Y281" s="69" t="s">
        <v>45</v>
      </c>
      <c r="Z281" s="63"/>
      <c r="AA281" s="63">
        <v>3</v>
      </c>
      <c r="AB281" s="63">
        <v>2020</v>
      </c>
      <c r="AC281" s="68" t="s">
        <v>1163</v>
      </c>
      <c r="AD281" s="21">
        <f ca="1">TODAY()-TABLA345[[#This Row],[Fecha radicación informe]]</f>
        <v>1642</v>
      </c>
      <c r="AE281" s="22" t="s">
        <v>758</v>
      </c>
      <c r="AF281" s="14"/>
    </row>
    <row r="282" spans="1:32" ht="409.5" x14ac:dyDescent="0.25">
      <c r="A282" s="44">
        <v>3800</v>
      </c>
      <c r="B282" s="45">
        <v>121</v>
      </c>
      <c r="C282" s="45">
        <v>2019</v>
      </c>
      <c r="D282" s="60" t="s">
        <v>1164</v>
      </c>
      <c r="E282" s="10" t="s">
        <v>333</v>
      </c>
      <c r="F282" s="76"/>
      <c r="G282" s="76"/>
      <c r="H282" s="76" t="s">
        <v>35</v>
      </c>
      <c r="I282" s="61" t="s">
        <v>60</v>
      </c>
      <c r="J282" s="70" t="s">
        <v>61</v>
      </c>
      <c r="K282" s="45" t="s">
        <v>952</v>
      </c>
      <c r="L282" s="45" t="s">
        <v>100</v>
      </c>
      <c r="M282" s="62" t="s">
        <v>1150</v>
      </c>
      <c r="N282" s="62" t="s">
        <v>1151</v>
      </c>
      <c r="O282" s="63">
        <v>2019</v>
      </c>
      <c r="P282" s="63"/>
      <c r="Q282" s="63"/>
      <c r="R282" s="64" t="s">
        <v>358</v>
      </c>
      <c r="S282" s="65" t="s">
        <v>1165</v>
      </c>
      <c r="T282" s="75">
        <v>43801</v>
      </c>
      <c r="U282" s="75" t="s">
        <v>1001</v>
      </c>
      <c r="V282" s="63"/>
      <c r="W282" s="45" t="s">
        <v>1166</v>
      </c>
      <c r="X282" s="66">
        <v>0</v>
      </c>
      <c r="Y282" s="69" t="s">
        <v>305</v>
      </c>
      <c r="Z282" s="63"/>
      <c r="AA282" s="63"/>
      <c r="AB282" s="63"/>
      <c r="AC282" s="68" t="s">
        <v>1167</v>
      </c>
      <c r="AD282" s="21">
        <f ca="1">TODAY()-TABLA345[[#This Row],[Fecha radicación informe]]</f>
        <v>1644</v>
      </c>
      <c r="AE282" s="22" t="s">
        <v>58</v>
      </c>
      <c r="AF282" s="34" t="s">
        <v>1168</v>
      </c>
    </row>
    <row r="283" spans="1:32" ht="220.5" x14ac:dyDescent="0.25">
      <c r="A283" s="44">
        <v>3801</v>
      </c>
      <c r="B283" s="45">
        <v>122</v>
      </c>
      <c r="C283" s="45">
        <v>2019</v>
      </c>
      <c r="D283" s="60" t="s">
        <v>1169</v>
      </c>
      <c r="E283" s="10" t="s">
        <v>34</v>
      </c>
      <c r="F283" s="77"/>
      <c r="G283" s="77"/>
      <c r="H283" s="77" t="s">
        <v>85</v>
      </c>
      <c r="I283" s="61" t="s">
        <v>60</v>
      </c>
      <c r="J283" s="70" t="s">
        <v>61</v>
      </c>
      <c r="K283" s="45" t="s">
        <v>952</v>
      </c>
      <c r="L283" s="45" t="s">
        <v>100</v>
      </c>
      <c r="M283" s="62" t="s">
        <v>1150</v>
      </c>
      <c r="N283" s="62" t="s">
        <v>1151</v>
      </c>
      <c r="O283" s="63">
        <v>2019</v>
      </c>
      <c r="P283" s="63"/>
      <c r="Q283" s="63"/>
      <c r="R283" s="64" t="s">
        <v>42</v>
      </c>
      <c r="S283" s="65" t="s">
        <v>1170</v>
      </c>
      <c r="T283" s="75" t="s">
        <v>1171</v>
      </c>
      <c r="U283" s="75">
        <v>43889</v>
      </c>
      <c r="V283" s="63"/>
      <c r="W283" s="45" t="s">
        <v>1172</v>
      </c>
      <c r="X283" s="66">
        <v>1</v>
      </c>
      <c r="Y283" s="69" t="s">
        <v>45</v>
      </c>
      <c r="Z283" s="63"/>
      <c r="AA283" s="63">
        <v>2</v>
      </c>
      <c r="AB283" s="63">
        <v>2020</v>
      </c>
      <c r="AC283" s="68" t="s">
        <v>1167</v>
      </c>
      <c r="AD283" s="21">
        <f ca="1">TODAY()-TABLA345[[#This Row],[Fecha radicación informe]]</f>
        <v>1644</v>
      </c>
      <c r="AE283" s="22" t="s">
        <v>58</v>
      </c>
      <c r="AF283" s="14"/>
    </row>
    <row r="284" spans="1:32" ht="409.5" x14ac:dyDescent="0.25">
      <c r="A284" s="44">
        <v>3802</v>
      </c>
      <c r="B284" s="45">
        <v>123</v>
      </c>
      <c r="C284" s="45">
        <v>2019</v>
      </c>
      <c r="D284" s="60" t="s">
        <v>1173</v>
      </c>
      <c r="E284" s="10" t="s">
        <v>333</v>
      </c>
      <c r="F284" s="78"/>
      <c r="G284" s="78"/>
      <c r="H284" s="78" t="s">
        <v>35</v>
      </c>
      <c r="I284" s="61" t="s">
        <v>60</v>
      </c>
      <c r="J284" s="70" t="s">
        <v>61</v>
      </c>
      <c r="K284" s="45" t="s">
        <v>952</v>
      </c>
      <c r="L284" s="45" t="s">
        <v>100</v>
      </c>
      <c r="M284" s="62" t="s">
        <v>1150</v>
      </c>
      <c r="N284" s="62" t="s">
        <v>1151</v>
      </c>
      <c r="O284" s="63">
        <v>2019</v>
      </c>
      <c r="P284" s="63"/>
      <c r="Q284" s="63"/>
      <c r="R284" s="64" t="s">
        <v>358</v>
      </c>
      <c r="S284" s="65" t="s">
        <v>1174</v>
      </c>
      <c r="T284" s="75">
        <v>43801</v>
      </c>
      <c r="U284" s="75" t="s">
        <v>1001</v>
      </c>
      <c r="V284" s="63"/>
      <c r="W284" s="45" t="s">
        <v>1175</v>
      </c>
      <c r="X284" s="66">
        <v>0.5</v>
      </c>
      <c r="Y284" s="69" t="s">
        <v>305</v>
      </c>
      <c r="Z284" s="63"/>
      <c r="AA284" s="63"/>
      <c r="AB284" s="63"/>
      <c r="AC284" s="68" t="s">
        <v>1167</v>
      </c>
      <c r="AD284" s="21">
        <f ca="1">TODAY()-TABLA345[[#This Row],[Fecha radicación informe]]</f>
        <v>1644</v>
      </c>
      <c r="AE284" s="22" t="s">
        <v>58</v>
      </c>
      <c r="AF284" s="34" t="s">
        <v>1176</v>
      </c>
    </row>
    <row r="285" spans="1:32" ht="409.5" x14ac:dyDescent="0.25">
      <c r="A285" s="44">
        <v>3803</v>
      </c>
      <c r="B285" s="45">
        <v>124</v>
      </c>
      <c r="C285" s="45">
        <v>2019</v>
      </c>
      <c r="D285" s="60" t="s">
        <v>1177</v>
      </c>
      <c r="E285" s="10" t="s">
        <v>34</v>
      </c>
      <c r="F285" s="45"/>
      <c r="G285" s="45"/>
      <c r="H285" s="45" t="s">
        <v>35</v>
      </c>
      <c r="I285" s="61" t="s">
        <v>36</v>
      </c>
      <c r="J285" s="70" t="s">
        <v>98</v>
      </c>
      <c r="K285" s="45" t="s">
        <v>1178</v>
      </c>
      <c r="L285" s="10" t="s">
        <v>39</v>
      </c>
      <c r="M285" s="62" t="s">
        <v>1150</v>
      </c>
      <c r="N285" s="62" t="s">
        <v>1151</v>
      </c>
      <c r="O285" s="63">
        <v>2019</v>
      </c>
      <c r="P285" s="63"/>
      <c r="Q285" s="63"/>
      <c r="R285" s="64" t="s">
        <v>358</v>
      </c>
      <c r="S285" s="65" t="s">
        <v>1179</v>
      </c>
      <c r="T285" s="75">
        <v>43817</v>
      </c>
      <c r="U285" s="75">
        <v>44043</v>
      </c>
      <c r="V285" s="63"/>
      <c r="W285" s="45" t="s">
        <v>1180</v>
      </c>
      <c r="X285" s="66">
        <v>1</v>
      </c>
      <c r="Y285" s="69" t="s">
        <v>45</v>
      </c>
      <c r="Z285" s="63"/>
      <c r="AA285" s="63">
        <v>7</v>
      </c>
      <c r="AB285" s="63">
        <v>2020</v>
      </c>
      <c r="AC285" s="68" t="s">
        <v>1023</v>
      </c>
      <c r="AD285" s="21">
        <f ca="1">TODAY()-TABLA345[[#This Row],[Fecha radicación informe]]</f>
        <v>1643</v>
      </c>
      <c r="AE285" s="22" t="s">
        <v>46</v>
      </c>
      <c r="AF285" s="14"/>
    </row>
    <row r="286" spans="1:32" ht="409.5" x14ac:dyDescent="0.25">
      <c r="A286" s="44">
        <v>3804</v>
      </c>
      <c r="B286" s="45">
        <v>125</v>
      </c>
      <c r="C286" s="45">
        <v>2019</v>
      </c>
      <c r="D286" s="60" t="s">
        <v>1181</v>
      </c>
      <c r="E286" s="10" t="s">
        <v>34</v>
      </c>
      <c r="F286" s="45"/>
      <c r="G286" s="45"/>
      <c r="H286" s="45" t="s">
        <v>35</v>
      </c>
      <c r="I286" s="61" t="s">
        <v>36</v>
      </c>
      <c r="J286" s="70" t="s">
        <v>98</v>
      </c>
      <c r="K286" s="45" t="s">
        <v>1178</v>
      </c>
      <c r="L286" s="10" t="s">
        <v>39</v>
      </c>
      <c r="M286" s="62" t="s">
        <v>1150</v>
      </c>
      <c r="N286" s="62" t="s">
        <v>1151</v>
      </c>
      <c r="O286" s="63">
        <v>2019</v>
      </c>
      <c r="P286" s="63"/>
      <c r="Q286" s="63"/>
      <c r="R286" s="64" t="s">
        <v>436</v>
      </c>
      <c r="S286" s="65" t="s">
        <v>1182</v>
      </c>
      <c r="T286" s="75">
        <v>43817</v>
      </c>
      <c r="U286" s="75">
        <v>44185</v>
      </c>
      <c r="V286" s="63"/>
      <c r="W286" s="45" t="s">
        <v>1183</v>
      </c>
      <c r="X286" s="66">
        <v>1</v>
      </c>
      <c r="Y286" s="69" t="s">
        <v>45</v>
      </c>
      <c r="Z286" s="63"/>
      <c r="AA286" s="63">
        <v>1</v>
      </c>
      <c r="AB286" s="63">
        <v>2021</v>
      </c>
      <c r="AC286" s="68" t="s">
        <v>1023</v>
      </c>
      <c r="AD286" s="21">
        <f ca="1">TODAY()-TABLA345[[#This Row],[Fecha radicación informe]]</f>
        <v>1643</v>
      </c>
      <c r="AE286" s="22" t="s">
        <v>46</v>
      </c>
      <c r="AF286" s="14"/>
    </row>
    <row r="287" spans="1:32" ht="409.5" x14ac:dyDescent="0.25">
      <c r="A287" s="44">
        <v>3805</v>
      </c>
      <c r="B287" s="45">
        <v>126</v>
      </c>
      <c r="C287" s="45">
        <v>2019</v>
      </c>
      <c r="D287" s="60" t="s">
        <v>1184</v>
      </c>
      <c r="E287" s="10" t="s">
        <v>34</v>
      </c>
      <c r="F287" s="45"/>
      <c r="G287" s="45"/>
      <c r="H287" s="45" t="s">
        <v>35</v>
      </c>
      <c r="I287" s="61" t="s">
        <v>36</v>
      </c>
      <c r="J287" s="70" t="s">
        <v>98</v>
      </c>
      <c r="K287" s="45" t="s">
        <v>1178</v>
      </c>
      <c r="L287" s="10" t="s">
        <v>39</v>
      </c>
      <c r="M287" s="62" t="s">
        <v>1150</v>
      </c>
      <c r="N287" s="62" t="s">
        <v>1151</v>
      </c>
      <c r="O287" s="63">
        <v>2019</v>
      </c>
      <c r="P287" s="63"/>
      <c r="Q287" s="63"/>
      <c r="R287" s="64"/>
      <c r="S287" s="65" t="s">
        <v>1185</v>
      </c>
      <c r="T287" s="75">
        <v>44043</v>
      </c>
      <c r="U287" s="75">
        <v>44078</v>
      </c>
      <c r="V287" s="63"/>
      <c r="W287" s="45" t="s">
        <v>1186</v>
      </c>
      <c r="X287" s="66">
        <v>1</v>
      </c>
      <c r="Y287" s="69" t="s">
        <v>45</v>
      </c>
      <c r="Z287" s="63"/>
      <c r="AA287" s="63">
        <v>9</v>
      </c>
      <c r="AB287" s="63">
        <v>2020</v>
      </c>
      <c r="AC287" s="68" t="s">
        <v>1023</v>
      </c>
      <c r="AD287" s="21">
        <f ca="1">TODAY()-TABLA345[[#This Row],[Fecha radicación informe]]</f>
        <v>1643</v>
      </c>
      <c r="AE287" s="22" t="s">
        <v>46</v>
      </c>
      <c r="AF287" s="14"/>
    </row>
    <row r="288" spans="1:32" ht="409.5" x14ac:dyDescent="0.25">
      <c r="A288" s="44">
        <v>3806</v>
      </c>
      <c r="B288" s="45">
        <v>127</v>
      </c>
      <c r="C288" s="45">
        <v>2019</v>
      </c>
      <c r="D288" s="60" t="s">
        <v>1187</v>
      </c>
      <c r="E288" s="10" t="s">
        <v>333</v>
      </c>
      <c r="F288" s="45"/>
      <c r="G288" s="45"/>
      <c r="H288" s="45" t="s">
        <v>35</v>
      </c>
      <c r="I288" s="61" t="s">
        <v>36</v>
      </c>
      <c r="J288" s="70" t="s">
        <v>98</v>
      </c>
      <c r="K288" s="45" t="s">
        <v>1178</v>
      </c>
      <c r="L288" s="10" t="s">
        <v>39</v>
      </c>
      <c r="M288" s="62" t="s">
        <v>1150</v>
      </c>
      <c r="N288" s="62" t="s">
        <v>1151</v>
      </c>
      <c r="O288" s="63">
        <v>2019</v>
      </c>
      <c r="P288" s="63"/>
      <c r="Q288" s="63"/>
      <c r="R288" s="64" t="s">
        <v>358</v>
      </c>
      <c r="S288" s="65" t="s">
        <v>1188</v>
      </c>
      <c r="T288" s="75">
        <v>43817</v>
      </c>
      <c r="U288" s="75" t="s">
        <v>1001</v>
      </c>
      <c r="V288" s="63"/>
      <c r="W288" s="45" t="s">
        <v>1189</v>
      </c>
      <c r="X288" s="66">
        <v>0</v>
      </c>
      <c r="Y288" s="69" t="s">
        <v>305</v>
      </c>
      <c r="Z288" s="63"/>
      <c r="AA288" s="63"/>
      <c r="AB288" s="63"/>
      <c r="AC288" s="68" t="s">
        <v>1023</v>
      </c>
      <c r="AD288" s="21">
        <f ca="1">TODAY()-TABLA345[[#This Row],[Fecha radicación informe]]</f>
        <v>1643</v>
      </c>
      <c r="AE288" s="22" t="s">
        <v>46</v>
      </c>
      <c r="AF288" s="34" t="s">
        <v>1190</v>
      </c>
    </row>
    <row r="289" spans="1:32" ht="409.5" x14ac:dyDescent="0.25">
      <c r="A289" s="44">
        <v>3807</v>
      </c>
      <c r="B289" s="45">
        <v>128</v>
      </c>
      <c r="C289" s="45">
        <v>2019</v>
      </c>
      <c r="D289" s="60" t="s">
        <v>1191</v>
      </c>
      <c r="E289" s="10" t="s">
        <v>34</v>
      </c>
      <c r="F289" s="45"/>
      <c r="G289" s="45"/>
      <c r="H289" s="45" t="s">
        <v>35</v>
      </c>
      <c r="I289" s="61" t="s">
        <v>36</v>
      </c>
      <c r="J289" s="70" t="s">
        <v>98</v>
      </c>
      <c r="K289" s="45" t="s">
        <v>1178</v>
      </c>
      <c r="L289" s="10" t="s">
        <v>39</v>
      </c>
      <c r="M289" s="62" t="s">
        <v>1150</v>
      </c>
      <c r="N289" s="62" t="s">
        <v>1151</v>
      </c>
      <c r="O289" s="63">
        <v>2019</v>
      </c>
      <c r="P289" s="63"/>
      <c r="Q289" s="63"/>
      <c r="R289" s="64" t="s">
        <v>42</v>
      </c>
      <c r="S289" s="65" t="s">
        <v>1192</v>
      </c>
      <c r="T289" s="75">
        <v>43817</v>
      </c>
      <c r="U289" s="75">
        <v>44043</v>
      </c>
      <c r="V289" s="63"/>
      <c r="W289" s="45" t="s">
        <v>1193</v>
      </c>
      <c r="X289" s="66">
        <v>1</v>
      </c>
      <c r="Y289" s="69" t="s">
        <v>45</v>
      </c>
      <c r="Z289" s="63"/>
      <c r="AA289" s="63">
        <v>8</v>
      </c>
      <c r="AB289" s="63">
        <v>2020</v>
      </c>
      <c r="AC289" s="68" t="s">
        <v>1023</v>
      </c>
      <c r="AD289" s="21">
        <f ca="1">TODAY()-TABLA345[[#This Row],[Fecha radicación informe]]</f>
        <v>1643</v>
      </c>
      <c r="AE289" s="22" t="s">
        <v>46</v>
      </c>
      <c r="AF289" s="14"/>
    </row>
    <row r="290" spans="1:32" ht="409.5" x14ac:dyDescent="0.25">
      <c r="A290" s="44">
        <v>3808</v>
      </c>
      <c r="B290" s="45">
        <v>129</v>
      </c>
      <c r="C290" s="45">
        <v>2019</v>
      </c>
      <c r="D290" s="60" t="s">
        <v>1194</v>
      </c>
      <c r="E290" s="10" t="s">
        <v>34</v>
      </c>
      <c r="F290" s="45"/>
      <c r="G290" s="45"/>
      <c r="H290" s="45" t="s">
        <v>35</v>
      </c>
      <c r="I290" s="61" t="s">
        <v>36</v>
      </c>
      <c r="J290" s="70" t="s">
        <v>98</v>
      </c>
      <c r="K290" s="45" t="s">
        <v>1178</v>
      </c>
      <c r="L290" s="10" t="s">
        <v>39</v>
      </c>
      <c r="M290" s="62" t="s">
        <v>1150</v>
      </c>
      <c r="N290" s="62" t="s">
        <v>1151</v>
      </c>
      <c r="O290" s="63">
        <v>2019</v>
      </c>
      <c r="P290" s="63"/>
      <c r="Q290" s="63"/>
      <c r="R290" s="64" t="s">
        <v>358</v>
      </c>
      <c r="S290" s="65" t="s">
        <v>1195</v>
      </c>
      <c r="T290" s="75">
        <v>43817</v>
      </c>
      <c r="U290" s="75">
        <v>44135</v>
      </c>
      <c r="V290" s="63"/>
      <c r="W290" s="45" t="s">
        <v>1196</v>
      </c>
      <c r="X290" s="66">
        <v>1</v>
      </c>
      <c r="Y290" s="69" t="s">
        <v>45</v>
      </c>
      <c r="Z290" s="63"/>
      <c r="AA290" s="63">
        <v>10</v>
      </c>
      <c r="AB290" s="63">
        <v>2020</v>
      </c>
      <c r="AC290" s="68" t="s">
        <v>1023</v>
      </c>
      <c r="AD290" s="21">
        <f ca="1">TODAY()-TABLA345[[#This Row],[Fecha radicación informe]]</f>
        <v>1643</v>
      </c>
      <c r="AE290" s="22" t="s">
        <v>46</v>
      </c>
      <c r="AF290" s="14"/>
    </row>
    <row r="291" spans="1:32" ht="409.5" x14ac:dyDescent="0.25">
      <c r="A291" s="44">
        <v>3809</v>
      </c>
      <c r="B291" s="45">
        <v>130</v>
      </c>
      <c r="C291" s="45">
        <v>2019</v>
      </c>
      <c r="D291" s="60" t="s">
        <v>1197</v>
      </c>
      <c r="E291" s="10" t="s">
        <v>333</v>
      </c>
      <c r="F291" s="45"/>
      <c r="G291" s="45"/>
      <c r="H291" s="45" t="s">
        <v>35</v>
      </c>
      <c r="I291" s="61" t="s">
        <v>36</v>
      </c>
      <c r="J291" s="12" t="s">
        <v>98</v>
      </c>
      <c r="K291" s="45" t="s">
        <v>390</v>
      </c>
      <c r="L291" s="45" t="s">
        <v>1107</v>
      </c>
      <c r="M291" s="62" t="s">
        <v>1108</v>
      </c>
      <c r="N291" s="62" t="s">
        <v>1109</v>
      </c>
      <c r="O291" s="63">
        <v>2019</v>
      </c>
      <c r="P291" s="63"/>
      <c r="Q291" s="63"/>
      <c r="R291" s="64"/>
      <c r="S291" s="65" t="s">
        <v>1198</v>
      </c>
      <c r="T291" s="75">
        <v>43923</v>
      </c>
      <c r="U291" s="75" t="s">
        <v>1001</v>
      </c>
      <c r="V291" s="63"/>
      <c r="W291" s="45" t="s">
        <v>1199</v>
      </c>
      <c r="X291" s="66">
        <v>0</v>
      </c>
      <c r="Y291" s="69" t="s">
        <v>305</v>
      </c>
      <c r="Z291" s="63"/>
      <c r="AA291" s="63"/>
      <c r="AB291" s="63"/>
      <c r="AC291" s="68" t="s">
        <v>1023</v>
      </c>
      <c r="AD291" s="21">
        <f ca="1">TODAY()-TABLA345[[#This Row],[Fecha radicación informe]]</f>
        <v>1643</v>
      </c>
      <c r="AE291" s="22" t="s">
        <v>46</v>
      </c>
      <c r="AF291" s="34" t="s">
        <v>1200</v>
      </c>
    </row>
    <row r="292" spans="1:32" ht="315" x14ac:dyDescent="0.25">
      <c r="A292" s="44">
        <v>3810</v>
      </c>
      <c r="B292" s="45">
        <v>131</v>
      </c>
      <c r="C292" s="45">
        <v>2019</v>
      </c>
      <c r="D292" s="60" t="s">
        <v>1201</v>
      </c>
      <c r="E292" s="10" t="s">
        <v>34</v>
      </c>
      <c r="F292" s="45"/>
      <c r="G292" s="45"/>
      <c r="H292" s="45" t="s">
        <v>781</v>
      </c>
      <c r="I292" s="61" t="s">
        <v>36</v>
      </c>
      <c r="J292" s="12" t="s">
        <v>37</v>
      </c>
      <c r="K292" s="45" t="s">
        <v>390</v>
      </c>
      <c r="L292" s="45" t="s">
        <v>285</v>
      </c>
      <c r="M292" s="62" t="s">
        <v>1108</v>
      </c>
      <c r="N292" s="62" t="s">
        <v>1109</v>
      </c>
      <c r="O292" s="63">
        <v>2019</v>
      </c>
      <c r="P292" s="63"/>
      <c r="Q292" s="63"/>
      <c r="R292" s="64"/>
      <c r="S292" s="65" t="s">
        <v>1202</v>
      </c>
      <c r="T292" s="75">
        <v>43924</v>
      </c>
      <c r="U292" s="75">
        <v>44012</v>
      </c>
      <c r="V292" s="63"/>
      <c r="W292" s="45" t="s">
        <v>1203</v>
      </c>
      <c r="X292" s="66">
        <v>1</v>
      </c>
      <c r="Y292" s="69" t="s">
        <v>45</v>
      </c>
      <c r="Z292" s="63"/>
      <c r="AA292" s="63" t="s">
        <v>393</v>
      </c>
      <c r="AB292" s="63">
        <v>2020</v>
      </c>
      <c r="AC292" s="68" t="s">
        <v>1023</v>
      </c>
      <c r="AD292" s="21">
        <f ca="1">TODAY()-TABLA345[[#This Row],[Fecha radicación informe]]</f>
        <v>1643</v>
      </c>
      <c r="AE292" s="22" t="s">
        <v>46</v>
      </c>
      <c r="AF292" s="14"/>
    </row>
    <row r="293" spans="1:32" ht="409.5" x14ac:dyDescent="0.25">
      <c r="A293" s="44">
        <v>3811</v>
      </c>
      <c r="B293" s="45">
        <v>132</v>
      </c>
      <c r="C293" s="45">
        <v>2019</v>
      </c>
      <c r="D293" s="60" t="s">
        <v>1204</v>
      </c>
      <c r="E293" s="10" t="s">
        <v>34</v>
      </c>
      <c r="F293" s="45"/>
      <c r="G293" s="45"/>
      <c r="H293" s="45" t="s">
        <v>85</v>
      </c>
      <c r="I293" s="61" t="s">
        <v>36</v>
      </c>
      <c r="J293" s="12" t="s">
        <v>37</v>
      </c>
      <c r="K293" s="45" t="s">
        <v>390</v>
      </c>
      <c r="L293" s="45" t="s">
        <v>285</v>
      </c>
      <c r="M293" s="62" t="s">
        <v>1108</v>
      </c>
      <c r="N293" s="62" t="s">
        <v>1109</v>
      </c>
      <c r="O293" s="63">
        <v>2019</v>
      </c>
      <c r="P293" s="63"/>
      <c r="Q293" s="63"/>
      <c r="R293" s="64"/>
      <c r="S293" s="65" t="s">
        <v>1205</v>
      </c>
      <c r="T293" s="75">
        <v>43924</v>
      </c>
      <c r="U293" s="75">
        <v>44012</v>
      </c>
      <c r="V293" s="63"/>
      <c r="W293" s="45" t="s">
        <v>1206</v>
      </c>
      <c r="X293" s="66">
        <v>1</v>
      </c>
      <c r="Y293" s="69" t="s">
        <v>45</v>
      </c>
      <c r="Z293" s="63"/>
      <c r="AA293" s="63">
        <v>6</v>
      </c>
      <c r="AB293" s="63">
        <v>2020</v>
      </c>
      <c r="AC293" s="68" t="s">
        <v>1023</v>
      </c>
      <c r="AD293" s="21">
        <f ca="1">TODAY()-TABLA345[[#This Row],[Fecha radicación informe]]</f>
        <v>1643</v>
      </c>
      <c r="AE293" s="22" t="s">
        <v>46</v>
      </c>
      <c r="AF293" s="14"/>
    </row>
    <row r="294" spans="1:32" ht="173.25" x14ac:dyDescent="0.25">
      <c r="A294" s="44">
        <v>3812</v>
      </c>
      <c r="B294" s="45">
        <v>1</v>
      </c>
      <c r="C294" s="45">
        <v>2020</v>
      </c>
      <c r="D294" s="60" t="s">
        <v>1207</v>
      </c>
      <c r="E294" s="10" t="s">
        <v>34</v>
      </c>
      <c r="F294" s="45"/>
      <c r="G294" s="45"/>
      <c r="H294" s="45" t="s">
        <v>85</v>
      </c>
      <c r="I294" s="61" t="s">
        <v>49</v>
      </c>
      <c r="J294" s="70" t="s">
        <v>50</v>
      </c>
      <c r="K294" s="45" t="s">
        <v>1091</v>
      </c>
      <c r="L294" s="45" t="s">
        <v>765</v>
      </c>
      <c r="M294" s="62" t="s">
        <v>1208</v>
      </c>
      <c r="N294" s="62" t="s">
        <v>216</v>
      </c>
      <c r="O294" s="63">
        <v>2020</v>
      </c>
      <c r="P294" s="63"/>
      <c r="Q294" s="63"/>
      <c r="R294" s="64"/>
      <c r="S294" s="65" t="s">
        <v>1032</v>
      </c>
      <c r="T294" s="75">
        <v>43920</v>
      </c>
      <c r="U294" s="75">
        <v>43966</v>
      </c>
      <c r="V294" s="63"/>
      <c r="W294" s="45" t="s">
        <v>1209</v>
      </c>
      <c r="X294" s="66">
        <v>1</v>
      </c>
      <c r="Y294" s="69" t="s">
        <v>45</v>
      </c>
      <c r="Z294" s="63"/>
      <c r="AA294" s="63">
        <v>5</v>
      </c>
      <c r="AB294" s="63">
        <v>2020</v>
      </c>
      <c r="AC294" s="68" t="s">
        <v>1210</v>
      </c>
      <c r="AD294" s="21">
        <f ca="1">TODAY()-TABLA345[[#This Row],[Fecha radicación informe]]</f>
        <v>1571</v>
      </c>
      <c r="AE294" s="22" t="s">
        <v>58</v>
      </c>
      <c r="AF294" s="14"/>
    </row>
    <row r="295" spans="1:32" ht="409.5" x14ac:dyDescent="0.25">
      <c r="A295" s="44">
        <v>3813</v>
      </c>
      <c r="B295" s="45">
        <v>2</v>
      </c>
      <c r="C295" s="45">
        <v>2020</v>
      </c>
      <c r="D295" s="60" t="s">
        <v>1211</v>
      </c>
      <c r="E295" s="10" t="s">
        <v>34</v>
      </c>
      <c r="F295" s="45"/>
      <c r="G295" s="45"/>
      <c r="H295" s="45" t="s">
        <v>85</v>
      </c>
      <c r="I295" s="61" t="s">
        <v>49</v>
      </c>
      <c r="J295" s="70" t="s">
        <v>50</v>
      </c>
      <c r="K295" s="10" t="s">
        <v>180</v>
      </c>
      <c r="L295" s="45" t="s">
        <v>765</v>
      </c>
      <c r="M295" s="62" t="s">
        <v>1208</v>
      </c>
      <c r="N295" s="62" t="s">
        <v>216</v>
      </c>
      <c r="O295" s="63">
        <v>2020</v>
      </c>
      <c r="P295" s="63"/>
      <c r="Q295" s="63"/>
      <c r="R295" s="64"/>
      <c r="S295" s="65" t="s">
        <v>1212</v>
      </c>
      <c r="T295" s="75">
        <v>43920</v>
      </c>
      <c r="U295" s="75">
        <v>44439</v>
      </c>
      <c r="V295" s="63"/>
      <c r="W295" s="45" t="s">
        <v>1213</v>
      </c>
      <c r="X295" s="66">
        <v>1</v>
      </c>
      <c r="Y295" s="69" t="s">
        <v>45</v>
      </c>
      <c r="Z295" s="63"/>
      <c r="AA295" s="63">
        <v>9</v>
      </c>
      <c r="AB295" s="63">
        <v>2021</v>
      </c>
      <c r="AC295" s="68" t="s">
        <v>1210</v>
      </c>
      <c r="AD295" s="21">
        <f ca="1">TODAY()-TABLA345[[#This Row],[Fecha radicación informe]]</f>
        <v>1571</v>
      </c>
      <c r="AE295" s="22" t="s">
        <v>58</v>
      </c>
      <c r="AF295" s="14"/>
    </row>
    <row r="296" spans="1:32" ht="299.25" x14ac:dyDescent="0.25">
      <c r="A296" s="44">
        <v>3814</v>
      </c>
      <c r="B296" s="45">
        <v>3</v>
      </c>
      <c r="C296" s="45">
        <v>2020</v>
      </c>
      <c r="D296" s="60" t="s">
        <v>1214</v>
      </c>
      <c r="E296" s="10" t="s">
        <v>34</v>
      </c>
      <c r="F296" s="45"/>
      <c r="G296" s="45"/>
      <c r="H296" s="45" t="s">
        <v>85</v>
      </c>
      <c r="I296" s="61" t="s">
        <v>49</v>
      </c>
      <c r="J296" s="70" t="s">
        <v>50</v>
      </c>
      <c r="K296" s="45" t="s">
        <v>1091</v>
      </c>
      <c r="L296" s="45" t="s">
        <v>765</v>
      </c>
      <c r="M296" s="62" t="s">
        <v>1208</v>
      </c>
      <c r="N296" s="62" t="s">
        <v>216</v>
      </c>
      <c r="O296" s="63">
        <v>2020</v>
      </c>
      <c r="P296" s="63"/>
      <c r="Q296" s="63"/>
      <c r="R296" s="64" t="s">
        <v>358</v>
      </c>
      <c r="S296" s="65" t="s">
        <v>1215</v>
      </c>
      <c r="T296" s="75">
        <v>43957</v>
      </c>
      <c r="U296" s="75">
        <v>44135</v>
      </c>
      <c r="V296" s="63"/>
      <c r="W296" s="45" t="s">
        <v>1216</v>
      </c>
      <c r="X296" s="66">
        <v>1</v>
      </c>
      <c r="Y296" s="69" t="s">
        <v>45</v>
      </c>
      <c r="Z296" s="63"/>
      <c r="AA296" s="63">
        <v>10</v>
      </c>
      <c r="AB296" s="63">
        <v>2020</v>
      </c>
      <c r="AC296" s="68" t="s">
        <v>1210</v>
      </c>
      <c r="AD296" s="21">
        <f ca="1">TODAY()-TABLA345[[#This Row],[Fecha radicación informe]]</f>
        <v>1571</v>
      </c>
      <c r="AE296" s="22" t="s">
        <v>58</v>
      </c>
      <c r="AF296" s="14"/>
    </row>
    <row r="297" spans="1:32" ht="409.5" x14ac:dyDescent="0.25">
      <c r="A297" s="44">
        <v>3815</v>
      </c>
      <c r="B297" s="45">
        <v>4</v>
      </c>
      <c r="C297" s="45">
        <v>2020</v>
      </c>
      <c r="D297" s="60" t="s">
        <v>1217</v>
      </c>
      <c r="E297" s="10" t="s">
        <v>34</v>
      </c>
      <c r="F297" s="45"/>
      <c r="G297" s="45"/>
      <c r="H297" s="45" t="s">
        <v>781</v>
      </c>
      <c r="I297" s="61" t="s">
        <v>76</v>
      </c>
      <c r="J297" s="70" t="s">
        <v>77</v>
      </c>
      <c r="K297" s="45" t="s">
        <v>1218</v>
      </c>
      <c r="L297" s="45" t="s">
        <v>79</v>
      </c>
      <c r="M297" s="62" t="s">
        <v>1219</v>
      </c>
      <c r="N297" s="62" t="s">
        <v>889</v>
      </c>
      <c r="O297" s="63">
        <v>2020</v>
      </c>
      <c r="P297" s="63"/>
      <c r="Q297" s="63"/>
      <c r="R297" s="64" t="s">
        <v>358</v>
      </c>
      <c r="S297" s="65" t="s">
        <v>1220</v>
      </c>
      <c r="T297" s="75">
        <v>44141</v>
      </c>
      <c r="U297" s="75">
        <v>44408</v>
      </c>
      <c r="V297" s="63"/>
      <c r="W297" s="45" t="s">
        <v>1221</v>
      </c>
      <c r="X297" s="66">
        <v>1</v>
      </c>
      <c r="Y297" s="69" t="s">
        <v>45</v>
      </c>
      <c r="Z297" s="63"/>
      <c r="AA297" s="63">
        <v>4</v>
      </c>
      <c r="AB297" s="63">
        <v>2021</v>
      </c>
      <c r="AC297" s="68">
        <v>43955</v>
      </c>
      <c r="AD297" s="21">
        <f ca="1">TODAY()-TABLA345[[#This Row],[Fecha radicación informe]]</f>
        <v>1505</v>
      </c>
      <c r="AE297" s="22" t="s">
        <v>58</v>
      </c>
      <c r="AF297" s="14"/>
    </row>
    <row r="298" spans="1:32" ht="362.25" x14ac:dyDescent="0.25">
      <c r="A298" s="44">
        <v>3816</v>
      </c>
      <c r="B298" s="45">
        <v>5</v>
      </c>
      <c r="C298" s="45">
        <v>2020</v>
      </c>
      <c r="D298" s="60" t="s">
        <v>1222</v>
      </c>
      <c r="E298" s="10" t="s">
        <v>34</v>
      </c>
      <c r="F298" s="45"/>
      <c r="G298" s="45"/>
      <c r="H298" s="45" t="s">
        <v>781</v>
      </c>
      <c r="I298" s="61" t="s">
        <v>187</v>
      </c>
      <c r="J298" s="12" t="s">
        <v>188</v>
      </c>
      <c r="K298" s="45" t="s">
        <v>884</v>
      </c>
      <c r="L298" s="45" t="s">
        <v>79</v>
      </c>
      <c r="M298" s="62" t="s">
        <v>1219</v>
      </c>
      <c r="N298" s="62" t="s">
        <v>889</v>
      </c>
      <c r="O298" s="63">
        <v>2020</v>
      </c>
      <c r="P298" s="63"/>
      <c r="Q298" s="63"/>
      <c r="R298" s="64" t="s">
        <v>358</v>
      </c>
      <c r="S298" s="65" t="s">
        <v>1223</v>
      </c>
      <c r="T298" s="75" t="s">
        <v>1224</v>
      </c>
      <c r="U298" s="75">
        <v>44196</v>
      </c>
      <c r="V298" s="63"/>
      <c r="W298" s="45" t="s">
        <v>1225</v>
      </c>
      <c r="X298" s="66">
        <v>1</v>
      </c>
      <c r="Y298" s="69" t="s">
        <v>45</v>
      </c>
      <c r="Z298" s="63"/>
      <c r="AA298" s="63">
        <v>7</v>
      </c>
      <c r="AB298" s="63">
        <v>2020</v>
      </c>
      <c r="AC298" s="68">
        <v>43955</v>
      </c>
      <c r="AD298" s="21">
        <f ca="1">TODAY()-TABLA345[[#This Row],[Fecha radicación informe]]</f>
        <v>1505</v>
      </c>
      <c r="AE298" s="22" t="s">
        <v>58</v>
      </c>
      <c r="AF298" s="14"/>
    </row>
    <row r="299" spans="1:32" ht="409.5" x14ac:dyDescent="0.25">
      <c r="A299" s="44">
        <v>3817</v>
      </c>
      <c r="B299" s="45">
        <v>6</v>
      </c>
      <c r="C299" s="45">
        <v>2020</v>
      </c>
      <c r="D299" s="60" t="s">
        <v>1226</v>
      </c>
      <c r="E299" s="10" t="s">
        <v>333</v>
      </c>
      <c r="F299" s="45"/>
      <c r="G299" s="45"/>
      <c r="H299" s="45" t="s">
        <v>781</v>
      </c>
      <c r="I299" s="61" t="s">
        <v>187</v>
      </c>
      <c r="J299" s="12" t="s">
        <v>188</v>
      </c>
      <c r="K299" s="45" t="s">
        <v>884</v>
      </c>
      <c r="L299" s="45" t="s">
        <v>79</v>
      </c>
      <c r="M299" s="62" t="s">
        <v>1219</v>
      </c>
      <c r="N299" s="62" t="s">
        <v>889</v>
      </c>
      <c r="O299" s="63">
        <v>2020</v>
      </c>
      <c r="P299" s="63"/>
      <c r="Q299" s="63"/>
      <c r="R299" s="64" t="s">
        <v>358</v>
      </c>
      <c r="S299" s="65" t="s">
        <v>1227</v>
      </c>
      <c r="T299" s="75">
        <v>43993</v>
      </c>
      <c r="U299" s="75">
        <v>44926</v>
      </c>
      <c r="V299" s="63"/>
      <c r="W299" s="45" t="s">
        <v>1228</v>
      </c>
      <c r="X299" s="66">
        <v>1</v>
      </c>
      <c r="Y299" s="69" t="s">
        <v>318</v>
      </c>
      <c r="Z299" s="63"/>
      <c r="AA299" s="63">
        <v>12</v>
      </c>
      <c r="AB299" s="63">
        <v>2022</v>
      </c>
      <c r="AC299" s="68">
        <v>43955</v>
      </c>
      <c r="AD299" s="21">
        <f ca="1">TODAY()-TABLA345[[#This Row],[Fecha radicación informe]]</f>
        <v>1505</v>
      </c>
      <c r="AE299" s="22" t="s">
        <v>58</v>
      </c>
      <c r="AF299" s="34" t="s">
        <v>1229</v>
      </c>
    </row>
    <row r="300" spans="1:32" ht="346.5" x14ac:dyDescent="0.25">
      <c r="A300" s="44">
        <v>3818</v>
      </c>
      <c r="B300" s="45">
        <v>7</v>
      </c>
      <c r="C300" s="45">
        <v>2020</v>
      </c>
      <c r="D300" s="60" t="s">
        <v>1230</v>
      </c>
      <c r="E300" s="10" t="s">
        <v>34</v>
      </c>
      <c r="F300" s="45"/>
      <c r="G300" s="45"/>
      <c r="H300" s="45" t="s">
        <v>301</v>
      </c>
      <c r="I300" s="61" t="s">
        <v>308</v>
      </c>
      <c r="J300" s="12" t="s">
        <v>133</v>
      </c>
      <c r="K300" s="45" t="s">
        <v>927</v>
      </c>
      <c r="L300" s="45" t="s">
        <v>279</v>
      </c>
      <c r="M300" s="62" t="s">
        <v>1219</v>
      </c>
      <c r="N300" s="62" t="s">
        <v>889</v>
      </c>
      <c r="O300" s="63">
        <v>2020</v>
      </c>
      <c r="P300" s="63"/>
      <c r="Q300" s="63"/>
      <c r="R300" s="64" t="s">
        <v>358</v>
      </c>
      <c r="S300" s="65" t="s">
        <v>1231</v>
      </c>
      <c r="T300" s="75" t="s">
        <v>1232</v>
      </c>
      <c r="U300" s="75">
        <v>44184</v>
      </c>
      <c r="V300" s="63"/>
      <c r="W300" s="45" t="s">
        <v>1233</v>
      </c>
      <c r="X300" s="66">
        <v>1</v>
      </c>
      <c r="Y300" s="69" t="s">
        <v>45</v>
      </c>
      <c r="Z300" s="63"/>
      <c r="AA300" s="63">
        <v>4</v>
      </c>
      <c r="AB300" s="63">
        <v>2021</v>
      </c>
      <c r="AC300" s="68">
        <v>43956</v>
      </c>
      <c r="AD300" s="21">
        <f ca="1">TODAY()-TABLA345[[#This Row],[Fecha radicación informe]]</f>
        <v>1504</v>
      </c>
      <c r="AE300" s="22" t="s">
        <v>758</v>
      </c>
      <c r="AF300" s="14"/>
    </row>
    <row r="301" spans="1:32" ht="409.5" x14ac:dyDescent="0.25">
      <c r="A301" s="44">
        <v>3819</v>
      </c>
      <c r="B301" s="45">
        <v>8</v>
      </c>
      <c r="C301" s="45">
        <v>2020</v>
      </c>
      <c r="D301" s="60" t="s">
        <v>1234</v>
      </c>
      <c r="E301" s="10" t="s">
        <v>34</v>
      </c>
      <c r="F301" s="45"/>
      <c r="G301" s="45"/>
      <c r="H301" s="45" t="s">
        <v>301</v>
      </c>
      <c r="I301" s="61" t="s">
        <v>308</v>
      </c>
      <c r="J301" s="12" t="s">
        <v>133</v>
      </c>
      <c r="K301" s="45" t="s">
        <v>927</v>
      </c>
      <c r="L301" s="45" t="s">
        <v>279</v>
      </c>
      <c r="M301" s="62" t="s">
        <v>1219</v>
      </c>
      <c r="N301" s="62" t="s">
        <v>889</v>
      </c>
      <c r="O301" s="63">
        <v>2020</v>
      </c>
      <c r="P301" s="63"/>
      <c r="Q301" s="63"/>
      <c r="R301" s="64" t="s">
        <v>42</v>
      </c>
      <c r="S301" s="65" t="s">
        <v>1235</v>
      </c>
      <c r="T301" s="75">
        <v>44116</v>
      </c>
      <c r="U301" s="75">
        <v>44147</v>
      </c>
      <c r="V301" s="63"/>
      <c r="W301" s="45" t="s">
        <v>1236</v>
      </c>
      <c r="X301" s="66">
        <v>1</v>
      </c>
      <c r="Y301" s="69" t="s">
        <v>45</v>
      </c>
      <c r="Z301" s="63"/>
      <c r="AA301" s="63">
        <v>12</v>
      </c>
      <c r="AB301" s="63">
        <v>2020</v>
      </c>
      <c r="AC301" s="68">
        <v>43956</v>
      </c>
      <c r="AD301" s="21">
        <f ca="1">TODAY()-TABLA345[[#This Row],[Fecha radicación informe]]</f>
        <v>1504</v>
      </c>
      <c r="AE301" s="22" t="s">
        <v>758</v>
      </c>
      <c r="AF301" s="14"/>
    </row>
    <row r="302" spans="1:32" ht="126" x14ac:dyDescent="0.25">
      <c r="A302" s="44">
        <v>3820</v>
      </c>
      <c r="B302" s="45">
        <v>9</v>
      </c>
      <c r="C302" s="45">
        <v>2020</v>
      </c>
      <c r="D302" s="60" t="s">
        <v>1237</v>
      </c>
      <c r="E302" s="10" t="s">
        <v>34</v>
      </c>
      <c r="F302" s="45"/>
      <c r="G302" s="45"/>
      <c r="H302" s="45" t="s">
        <v>48</v>
      </c>
      <c r="I302" s="61" t="s">
        <v>140</v>
      </c>
      <c r="J302" s="12" t="s">
        <v>133</v>
      </c>
      <c r="K302" s="45" t="s">
        <v>927</v>
      </c>
      <c r="L302" s="45" t="s">
        <v>210</v>
      </c>
      <c r="M302" s="62" t="s">
        <v>1219</v>
      </c>
      <c r="N302" s="62" t="s">
        <v>889</v>
      </c>
      <c r="O302" s="63">
        <v>2020</v>
      </c>
      <c r="P302" s="63"/>
      <c r="Q302" s="63"/>
      <c r="R302" s="64" t="s">
        <v>358</v>
      </c>
      <c r="S302" s="65" t="s">
        <v>1238</v>
      </c>
      <c r="T302" s="75">
        <v>44111</v>
      </c>
      <c r="U302" s="75">
        <v>44074</v>
      </c>
      <c r="V302" s="63"/>
      <c r="W302" s="45" t="s">
        <v>1239</v>
      </c>
      <c r="X302" s="66">
        <v>1</v>
      </c>
      <c r="Y302" s="69" t="s">
        <v>45</v>
      </c>
      <c r="Z302" s="63"/>
      <c r="AA302" s="63">
        <v>9</v>
      </c>
      <c r="AB302" s="63">
        <v>2020</v>
      </c>
      <c r="AC302" s="68">
        <v>43956</v>
      </c>
      <c r="AD302" s="21">
        <f ca="1">TODAY()-TABLA345[[#This Row],[Fecha radicación informe]]</f>
        <v>1504</v>
      </c>
      <c r="AE302" s="22" t="s">
        <v>58</v>
      </c>
      <c r="AF302" s="14"/>
    </row>
    <row r="303" spans="1:32" ht="126" x14ac:dyDescent="0.25">
      <c r="A303" s="44">
        <v>3821</v>
      </c>
      <c r="B303" s="45">
        <v>10</v>
      </c>
      <c r="C303" s="45">
        <v>2020</v>
      </c>
      <c r="D303" s="60" t="s">
        <v>1240</v>
      </c>
      <c r="E303" s="10" t="s">
        <v>34</v>
      </c>
      <c r="F303" s="45"/>
      <c r="G303" s="45"/>
      <c r="H303" s="45" t="s">
        <v>48</v>
      </c>
      <c r="I303" s="61" t="s">
        <v>140</v>
      </c>
      <c r="J303" s="12" t="s">
        <v>133</v>
      </c>
      <c r="K303" s="45" t="s">
        <v>927</v>
      </c>
      <c r="L303" s="45" t="s">
        <v>210</v>
      </c>
      <c r="M303" s="62" t="s">
        <v>1219</v>
      </c>
      <c r="N303" s="62" t="s">
        <v>889</v>
      </c>
      <c r="O303" s="63">
        <v>2020</v>
      </c>
      <c r="P303" s="63"/>
      <c r="Q303" s="63"/>
      <c r="R303" s="64" t="s">
        <v>358</v>
      </c>
      <c r="S303" s="65" t="s">
        <v>1241</v>
      </c>
      <c r="T303" s="75">
        <v>44111</v>
      </c>
      <c r="U303" s="75">
        <v>44043</v>
      </c>
      <c r="V303" s="63"/>
      <c r="W303" s="45" t="s">
        <v>1242</v>
      </c>
      <c r="X303" s="66">
        <v>1</v>
      </c>
      <c r="Y303" s="69" t="s">
        <v>45</v>
      </c>
      <c r="Z303" s="63"/>
      <c r="AA303" s="63">
        <v>9</v>
      </c>
      <c r="AB303" s="63">
        <v>2020</v>
      </c>
      <c r="AC303" s="68">
        <v>43956</v>
      </c>
      <c r="AD303" s="21">
        <f ca="1">TODAY()-TABLA345[[#This Row],[Fecha radicación informe]]</f>
        <v>1504</v>
      </c>
      <c r="AE303" s="22" t="s">
        <v>58</v>
      </c>
      <c r="AF303" s="14"/>
    </row>
    <row r="304" spans="1:32" ht="409.5" x14ac:dyDescent="0.25">
      <c r="A304" s="44">
        <v>3822</v>
      </c>
      <c r="B304" s="45">
        <v>11</v>
      </c>
      <c r="C304" s="45">
        <v>2020</v>
      </c>
      <c r="D304" s="60" t="s">
        <v>1243</v>
      </c>
      <c r="E304" s="10" t="s">
        <v>34</v>
      </c>
      <c r="F304" s="45"/>
      <c r="G304" s="45"/>
      <c r="H304" s="45" t="s">
        <v>35</v>
      </c>
      <c r="I304" s="61" t="s">
        <v>36</v>
      </c>
      <c r="J304" s="12" t="s">
        <v>188</v>
      </c>
      <c r="K304" s="10" t="s">
        <v>273</v>
      </c>
      <c r="L304" s="45" t="s">
        <v>100</v>
      </c>
      <c r="M304" s="62" t="s">
        <v>1244</v>
      </c>
      <c r="N304" s="62" t="s">
        <v>802</v>
      </c>
      <c r="O304" s="63">
        <v>2020</v>
      </c>
      <c r="P304" s="63"/>
      <c r="Q304" s="63"/>
      <c r="R304" s="64" t="s">
        <v>358</v>
      </c>
      <c r="S304" s="65" t="s">
        <v>1245</v>
      </c>
      <c r="T304" s="75">
        <v>43983</v>
      </c>
      <c r="U304" s="75">
        <v>44196</v>
      </c>
      <c r="V304" s="63"/>
      <c r="W304" s="45" t="s">
        <v>1246</v>
      </c>
      <c r="X304" s="66">
        <v>1</v>
      </c>
      <c r="Y304" s="69" t="s">
        <v>45</v>
      </c>
      <c r="Z304" s="63"/>
      <c r="AA304" s="63">
        <v>6</v>
      </c>
      <c r="AB304" s="63">
        <v>2020</v>
      </c>
      <c r="AC304" s="68" t="s">
        <v>1247</v>
      </c>
      <c r="AD304" s="21">
        <f ca="1">TODAY()-TABLA345[[#This Row],[Fecha radicación informe]]</f>
        <v>1480</v>
      </c>
      <c r="AE304" s="22" t="s">
        <v>46</v>
      </c>
      <c r="AF304" s="14"/>
    </row>
    <row r="305" spans="1:32" ht="409.5" x14ac:dyDescent="0.25">
      <c r="A305" s="44">
        <v>3823</v>
      </c>
      <c r="B305" s="45">
        <v>12</v>
      </c>
      <c r="C305" s="45">
        <v>2020</v>
      </c>
      <c r="D305" s="60" t="s">
        <v>1248</v>
      </c>
      <c r="E305" s="10" t="s">
        <v>34</v>
      </c>
      <c r="F305" s="45"/>
      <c r="G305" s="45"/>
      <c r="H305" s="45" t="s">
        <v>35</v>
      </c>
      <c r="I305" s="61" t="s">
        <v>36</v>
      </c>
      <c r="J305" s="12" t="s">
        <v>188</v>
      </c>
      <c r="K305" s="10" t="s">
        <v>273</v>
      </c>
      <c r="L305" s="45" t="s">
        <v>100</v>
      </c>
      <c r="M305" s="62" t="s">
        <v>1244</v>
      </c>
      <c r="N305" s="62" t="s">
        <v>802</v>
      </c>
      <c r="O305" s="63">
        <v>2020</v>
      </c>
      <c r="P305" s="63"/>
      <c r="Q305" s="63"/>
      <c r="R305" s="64" t="s">
        <v>358</v>
      </c>
      <c r="S305" s="65" t="s">
        <v>1249</v>
      </c>
      <c r="T305" s="75">
        <v>43983</v>
      </c>
      <c r="U305" s="75">
        <v>44196</v>
      </c>
      <c r="V305" s="63"/>
      <c r="W305" s="45" t="s">
        <v>1250</v>
      </c>
      <c r="X305" s="66">
        <v>1</v>
      </c>
      <c r="Y305" s="69" t="s">
        <v>45</v>
      </c>
      <c r="Z305" s="63"/>
      <c r="AA305" s="63">
        <v>11</v>
      </c>
      <c r="AB305" s="63">
        <v>2020</v>
      </c>
      <c r="AC305" s="68" t="s">
        <v>1247</v>
      </c>
      <c r="AD305" s="21">
        <f ca="1">TODAY()-TABLA345[[#This Row],[Fecha radicación informe]]</f>
        <v>1480</v>
      </c>
      <c r="AE305" s="22" t="s">
        <v>46</v>
      </c>
      <c r="AF305" s="14"/>
    </row>
    <row r="306" spans="1:32" ht="204.75" x14ac:dyDescent="0.25">
      <c r="A306" s="44">
        <v>3824</v>
      </c>
      <c r="B306" s="45">
        <v>13</v>
      </c>
      <c r="C306" s="45">
        <v>2020</v>
      </c>
      <c r="D306" s="60" t="s">
        <v>1251</v>
      </c>
      <c r="E306" s="10" t="s">
        <v>34</v>
      </c>
      <c r="F306" s="45"/>
      <c r="G306" s="45"/>
      <c r="H306" s="45" t="s">
        <v>35</v>
      </c>
      <c r="I306" s="61" t="s">
        <v>36</v>
      </c>
      <c r="J306" s="12" t="s">
        <v>37</v>
      </c>
      <c r="K306" s="45" t="s">
        <v>1252</v>
      </c>
      <c r="L306" s="45" t="s">
        <v>100</v>
      </c>
      <c r="M306" s="62" t="s">
        <v>1244</v>
      </c>
      <c r="N306" s="62" t="s">
        <v>802</v>
      </c>
      <c r="O306" s="63">
        <v>2020</v>
      </c>
      <c r="P306" s="63"/>
      <c r="Q306" s="63"/>
      <c r="R306" s="64" t="s">
        <v>42</v>
      </c>
      <c r="S306" s="65" t="s">
        <v>1253</v>
      </c>
      <c r="T306" s="75">
        <v>43983</v>
      </c>
      <c r="U306" s="75">
        <v>44012</v>
      </c>
      <c r="V306" s="63"/>
      <c r="W306" s="45" t="s">
        <v>1254</v>
      </c>
      <c r="X306" s="66">
        <v>1</v>
      </c>
      <c r="Y306" s="69" t="s">
        <v>45</v>
      </c>
      <c r="Z306" s="63"/>
      <c r="AA306" s="63">
        <v>6</v>
      </c>
      <c r="AB306" s="63">
        <v>2020</v>
      </c>
      <c r="AC306" s="68" t="s">
        <v>1247</v>
      </c>
      <c r="AD306" s="21">
        <f ca="1">TODAY()-TABLA345[[#This Row],[Fecha radicación informe]]</f>
        <v>1480</v>
      </c>
      <c r="AE306" s="22" t="s">
        <v>46</v>
      </c>
      <c r="AF306" s="14"/>
    </row>
    <row r="307" spans="1:32" ht="409.5" x14ac:dyDescent="0.25">
      <c r="A307" s="44">
        <v>3825</v>
      </c>
      <c r="B307" s="45">
        <v>14</v>
      </c>
      <c r="C307" s="45">
        <v>2020</v>
      </c>
      <c r="D307" s="60" t="s">
        <v>1255</v>
      </c>
      <c r="E307" s="10" t="s">
        <v>333</v>
      </c>
      <c r="F307" s="45"/>
      <c r="G307" s="45"/>
      <c r="H307" s="45" t="s">
        <v>35</v>
      </c>
      <c r="I307" s="61" t="s">
        <v>121</v>
      </c>
      <c r="J307" s="70" t="s">
        <v>77</v>
      </c>
      <c r="K307" s="45" t="s">
        <v>959</v>
      </c>
      <c r="L307" s="10" t="s">
        <v>39</v>
      </c>
      <c r="M307" s="62" t="s">
        <v>1256</v>
      </c>
      <c r="N307" s="62" t="s">
        <v>1257</v>
      </c>
      <c r="O307" s="63">
        <v>2020</v>
      </c>
      <c r="P307" s="63"/>
      <c r="Q307" s="63"/>
      <c r="R307" s="64"/>
      <c r="S307" s="65" t="s">
        <v>1258</v>
      </c>
      <c r="T307" s="75">
        <v>44020</v>
      </c>
      <c r="U307" s="75" t="s">
        <v>1001</v>
      </c>
      <c r="V307" s="63"/>
      <c r="W307" s="45" t="s">
        <v>1259</v>
      </c>
      <c r="X307" s="66">
        <v>0.5</v>
      </c>
      <c r="Y307" s="69" t="s">
        <v>305</v>
      </c>
      <c r="Z307" s="63"/>
      <c r="AA307" s="63"/>
      <c r="AB307" s="63"/>
      <c r="AC307" s="68">
        <v>43987</v>
      </c>
      <c r="AD307" s="21">
        <f ca="1">TODAY()-TABLA345[[#This Row],[Fecha radicación informe]]</f>
        <v>1473</v>
      </c>
      <c r="AE307" s="22" t="s">
        <v>46</v>
      </c>
      <c r="AF307" s="34" t="s">
        <v>1260</v>
      </c>
    </row>
    <row r="308" spans="1:32" ht="409.5" x14ac:dyDescent="0.25">
      <c r="A308" s="44">
        <v>3826</v>
      </c>
      <c r="B308" s="45">
        <v>15</v>
      </c>
      <c r="C308" s="45">
        <v>2020</v>
      </c>
      <c r="D308" s="60" t="s">
        <v>1261</v>
      </c>
      <c r="E308" s="10" t="s">
        <v>97</v>
      </c>
      <c r="F308" s="45"/>
      <c r="G308" s="45"/>
      <c r="H308" s="45" t="s">
        <v>35</v>
      </c>
      <c r="I308" s="61" t="s">
        <v>36</v>
      </c>
      <c r="J308" s="12" t="s">
        <v>98</v>
      </c>
      <c r="K308" s="45" t="s">
        <v>1252</v>
      </c>
      <c r="L308" s="10" t="s">
        <v>39</v>
      </c>
      <c r="M308" s="62" t="s">
        <v>1244</v>
      </c>
      <c r="N308" s="62" t="s">
        <v>802</v>
      </c>
      <c r="O308" s="63">
        <v>2020</v>
      </c>
      <c r="P308" s="63"/>
      <c r="Q308" s="63"/>
      <c r="R308" s="64" t="s">
        <v>42</v>
      </c>
      <c r="S308" s="65" t="s">
        <v>1262</v>
      </c>
      <c r="T308" s="75">
        <v>44019</v>
      </c>
      <c r="U308" s="75" t="s">
        <v>1263</v>
      </c>
      <c r="V308" s="63"/>
      <c r="W308" s="45" t="s">
        <v>1264</v>
      </c>
      <c r="X308" s="66">
        <v>1</v>
      </c>
      <c r="Y308" s="69" t="s">
        <v>318</v>
      </c>
      <c r="Z308" s="63"/>
      <c r="AA308" s="63">
        <v>5</v>
      </c>
      <c r="AB308" s="63">
        <v>2024</v>
      </c>
      <c r="AC308" s="68">
        <v>43987</v>
      </c>
      <c r="AD308" s="21">
        <f ca="1">TODAY()-TABLA345[[#This Row],[Fecha radicación informe]]</f>
        <v>1473</v>
      </c>
      <c r="AE308" s="22" t="s">
        <v>46</v>
      </c>
      <c r="AF308" s="34" t="s">
        <v>1265</v>
      </c>
    </row>
    <row r="309" spans="1:32" ht="409.5" x14ac:dyDescent="0.25">
      <c r="A309" s="44">
        <v>3827</v>
      </c>
      <c r="B309" s="45">
        <v>16</v>
      </c>
      <c r="C309" s="45">
        <v>2020</v>
      </c>
      <c r="D309" s="60" t="s">
        <v>1266</v>
      </c>
      <c r="E309" s="10" t="s">
        <v>34</v>
      </c>
      <c r="F309" s="45"/>
      <c r="G309" s="45"/>
      <c r="H309" s="45" t="s">
        <v>48</v>
      </c>
      <c r="I309" s="61" t="s">
        <v>36</v>
      </c>
      <c r="J309" s="12" t="s">
        <v>37</v>
      </c>
      <c r="K309" s="45" t="s">
        <v>541</v>
      </c>
      <c r="L309" s="45" t="s">
        <v>100</v>
      </c>
      <c r="M309" s="62" t="s">
        <v>1267</v>
      </c>
      <c r="N309" s="62" t="s">
        <v>852</v>
      </c>
      <c r="O309" s="63">
        <v>2020</v>
      </c>
      <c r="P309" s="63"/>
      <c r="Q309" s="63"/>
      <c r="R309" s="64" t="s">
        <v>42</v>
      </c>
      <c r="S309" s="65" t="s">
        <v>1268</v>
      </c>
      <c r="T309" s="75">
        <v>43898</v>
      </c>
      <c r="U309" s="75">
        <v>44135</v>
      </c>
      <c r="V309" s="63"/>
      <c r="W309" s="45" t="s">
        <v>1269</v>
      </c>
      <c r="X309" s="66">
        <v>1</v>
      </c>
      <c r="Y309" s="69" t="s">
        <v>45</v>
      </c>
      <c r="Z309" s="63"/>
      <c r="AA309" s="63">
        <v>10</v>
      </c>
      <c r="AB309" s="63">
        <v>2020</v>
      </c>
      <c r="AC309" s="68">
        <v>44015</v>
      </c>
      <c r="AD309" s="21">
        <f ca="1">TODAY()-TABLA345[[#This Row],[Fecha radicación informe]]</f>
        <v>1445</v>
      </c>
      <c r="AE309" s="22" t="s">
        <v>46</v>
      </c>
      <c r="AF309" s="14"/>
    </row>
    <row r="310" spans="1:32" ht="409.5" x14ac:dyDescent="0.25">
      <c r="A310" s="44">
        <v>3828</v>
      </c>
      <c r="B310" s="45">
        <v>17</v>
      </c>
      <c r="C310" s="45">
        <v>2020</v>
      </c>
      <c r="D310" s="60" t="s">
        <v>1270</v>
      </c>
      <c r="E310" s="10" t="s">
        <v>1271</v>
      </c>
      <c r="F310" s="45"/>
      <c r="G310" s="45"/>
      <c r="H310" s="45" t="s">
        <v>85</v>
      </c>
      <c r="I310" s="61" t="s">
        <v>36</v>
      </c>
      <c r="J310" s="12" t="s">
        <v>98</v>
      </c>
      <c r="K310" s="45" t="s">
        <v>385</v>
      </c>
      <c r="L310" s="45" t="s">
        <v>100</v>
      </c>
      <c r="M310" s="62" t="s">
        <v>1267</v>
      </c>
      <c r="N310" s="62" t="s">
        <v>852</v>
      </c>
      <c r="O310" s="63">
        <v>2020</v>
      </c>
      <c r="P310" s="63"/>
      <c r="Q310" s="63"/>
      <c r="R310" s="64" t="s">
        <v>42</v>
      </c>
      <c r="S310" s="65" t="s">
        <v>1272</v>
      </c>
      <c r="T310" s="75">
        <v>44047</v>
      </c>
      <c r="U310" s="75" t="s">
        <v>1001</v>
      </c>
      <c r="V310" s="63"/>
      <c r="W310" s="45" t="s">
        <v>1273</v>
      </c>
      <c r="X310" s="66">
        <v>0.5</v>
      </c>
      <c r="Y310" s="69" t="s">
        <v>305</v>
      </c>
      <c r="Z310" s="63"/>
      <c r="AA310" s="63"/>
      <c r="AB310" s="63"/>
      <c r="AC310" s="68">
        <v>44015</v>
      </c>
      <c r="AD310" s="21">
        <f ca="1">TODAY()-TABLA345[[#This Row],[Fecha radicación informe]]</f>
        <v>1445</v>
      </c>
      <c r="AE310" s="22" t="s">
        <v>46</v>
      </c>
      <c r="AF310" s="34" t="s">
        <v>1274</v>
      </c>
    </row>
    <row r="311" spans="1:32" ht="409.5" x14ac:dyDescent="0.25">
      <c r="A311" s="44">
        <v>3829</v>
      </c>
      <c r="B311" s="45">
        <v>18</v>
      </c>
      <c r="C311" s="45">
        <v>2020</v>
      </c>
      <c r="D311" s="60" t="s">
        <v>1275</v>
      </c>
      <c r="E311" s="10" t="s">
        <v>34</v>
      </c>
      <c r="F311" s="45"/>
      <c r="G311" s="45"/>
      <c r="H311" s="45" t="s">
        <v>301</v>
      </c>
      <c r="I311" s="61" t="s">
        <v>308</v>
      </c>
      <c r="J311" s="12" t="s">
        <v>133</v>
      </c>
      <c r="K311" s="45" t="s">
        <v>927</v>
      </c>
      <c r="L311" s="45" t="s">
        <v>279</v>
      </c>
      <c r="M311" s="62" t="s">
        <v>1267</v>
      </c>
      <c r="N311" s="62" t="s">
        <v>852</v>
      </c>
      <c r="O311" s="63">
        <v>2020</v>
      </c>
      <c r="P311" s="63"/>
      <c r="Q311" s="63"/>
      <c r="R311" s="64" t="s">
        <v>358</v>
      </c>
      <c r="S311" s="65" t="s">
        <v>1276</v>
      </c>
      <c r="T311" s="75" t="s">
        <v>1277</v>
      </c>
      <c r="U311" s="75">
        <v>44196</v>
      </c>
      <c r="V311" s="63"/>
      <c r="W311" s="45" t="s">
        <v>1278</v>
      </c>
      <c r="X311" s="66">
        <v>1</v>
      </c>
      <c r="Y311" s="69" t="s">
        <v>45</v>
      </c>
      <c r="Z311" s="63"/>
      <c r="AA311" s="63">
        <v>7</v>
      </c>
      <c r="AB311" s="63">
        <v>2021</v>
      </c>
      <c r="AC311" s="68">
        <v>44013</v>
      </c>
      <c r="AD311" s="21">
        <f ca="1">TODAY()-TABLA345[[#This Row],[Fecha radicación informe]]</f>
        <v>1447</v>
      </c>
      <c r="AE311" s="22" t="s">
        <v>58</v>
      </c>
      <c r="AF311" s="14"/>
    </row>
    <row r="312" spans="1:32" ht="409.5" x14ac:dyDescent="0.25">
      <c r="A312" s="44">
        <v>3830</v>
      </c>
      <c r="B312" s="45">
        <v>19</v>
      </c>
      <c r="C312" s="45">
        <v>2020</v>
      </c>
      <c r="D312" s="60" t="s">
        <v>1279</v>
      </c>
      <c r="E312" s="10" t="s">
        <v>34</v>
      </c>
      <c r="F312" s="45"/>
      <c r="G312" s="45"/>
      <c r="H312" s="45" t="s">
        <v>301</v>
      </c>
      <c r="I312" s="61" t="s">
        <v>308</v>
      </c>
      <c r="J312" s="12" t="s">
        <v>133</v>
      </c>
      <c r="K312" s="45" t="s">
        <v>927</v>
      </c>
      <c r="L312" s="45" t="s">
        <v>279</v>
      </c>
      <c r="M312" s="62" t="s">
        <v>1267</v>
      </c>
      <c r="N312" s="62" t="s">
        <v>852</v>
      </c>
      <c r="O312" s="63">
        <v>2020</v>
      </c>
      <c r="P312" s="63"/>
      <c r="Q312" s="63"/>
      <c r="R312" s="64" t="s">
        <v>358</v>
      </c>
      <c r="S312" s="65" t="s">
        <v>1280</v>
      </c>
      <c r="T312" s="75" t="s">
        <v>1277</v>
      </c>
      <c r="U312" s="75">
        <v>44196</v>
      </c>
      <c r="V312" s="63"/>
      <c r="W312" s="45" t="s">
        <v>1281</v>
      </c>
      <c r="X312" s="66">
        <v>1</v>
      </c>
      <c r="Y312" s="69" t="s">
        <v>45</v>
      </c>
      <c r="Z312" s="63"/>
      <c r="AA312" s="63">
        <v>7</v>
      </c>
      <c r="AB312" s="63">
        <v>2021</v>
      </c>
      <c r="AC312" s="68">
        <v>44013</v>
      </c>
      <c r="AD312" s="21">
        <f ca="1">TODAY()-TABLA345[[#This Row],[Fecha radicación informe]]</f>
        <v>1447</v>
      </c>
      <c r="AE312" s="22" t="s">
        <v>58</v>
      </c>
      <c r="AF312" s="14"/>
    </row>
    <row r="313" spans="1:32" ht="315" x14ac:dyDescent="0.25">
      <c r="A313" s="44">
        <v>3831</v>
      </c>
      <c r="B313" s="45">
        <v>20</v>
      </c>
      <c r="C313" s="45">
        <v>2020</v>
      </c>
      <c r="D313" s="60" t="s">
        <v>1282</v>
      </c>
      <c r="E313" s="10" t="s">
        <v>34</v>
      </c>
      <c r="F313" s="45"/>
      <c r="G313" s="45"/>
      <c r="H313" s="45" t="s">
        <v>186</v>
      </c>
      <c r="I313" s="61" t="s">
        <v>187</v>
      </c>
      <c r="J313" s="12" t="s">
        <v>188</v>
      </c>
      <c r="K313" s="45" t="s">
        <v>884</v>
      </c>
      <c r="L313" s="45" t="s">
        <v>123</v>
      </c>
      <c r="M313" s="62" t="s">
        <v>1267</v>
      </c>
      <c r="N313" s="62" t="s">
        <v>852</v>
      </c>
      <c r="O313" s="63">
        <v>2020</v>
      </c>
      <c r="P313" s="63"/>
      <c r="Q313" s="63"/>
      <c r="R313" s="64" t="s">
        <v>358</v>
      </c>
      <c r="S313" s="65" t="s">
        <v>1283</v>
      </c>
      <c r="T313" s="75">
        <v>44111</v>
      </c>
      <c r="U313" s="75">
        <v>44135</v>
      </c>
      <c r="V313" s="63"/>
      <c r="W313" s="45" t="s">
        <v>1284</v>
      </c>
      <c r="X313" s="66">
        <v>1</v>
      </c>
      <c r="Y313" s="69" t="s">
        <v>45</v>
      </c>
      <c r="Z313" s="63"/>
      <c r="AA313" s="63">
        <v>10</v>
      </c>
      <c r="AB313" s="63">
        <v>2020</v>
      </c>
      <c r="AC313" s="68" t="s">
        <v>1285</v>
      </c>
      <c r="AD313" s="21">
        <f ca="1">TODAY()-TABLA345[[#This Row],[Fecha radicación informe]]</f>
        <v>1452</v>
      </c>
      <c r="AE313" s="22" t="s">
        <v>58</v>
      </c>
      <c r="AF313" s="14"/>
    </row>
    <row r="314" spans="1:32" ht="409.5" x14ac:dyDescent="0.25">
      <c r="A314" s="44">
        <v>3832</v>
      </c>
      <c r="B314" s="45">
        <v>21</v>
      </c>
      <c r="C314" s="45">
        <v>2020</v>
      </c>
      <c r="D314" s="60" t="s">
        <v>1286</v>
      </c>
      <c r="E314" s="10" t="s">
        <v>34</v>
      </c>
      <c r="F314" s="45"/>
      <c r="G314" s="45"/>
      <c r="H314" s="45" t="s">
        <v>85</v>
      </c>
      <c r="I314" s="61" t="s">
        <v>49</v>
      </c>
      <c r="J314" s="70" t="s">
        <v>50</v>
      </c>
      <c r="K314" s="45" t="s">
        <v>1029</v>
      </c>
      <c r="L314" s="45" t="s">
        <v>765</v>
      </c>
      <c r="M314" s="62" t="s">
        <v>1267</v>
      </c>
      <c r="N314" s="62" t="s">
        <v>852</v>
      </c>
      <c r="O314" s="63">
        <v>2020</v>
      </c>
      <c r="P314" s="63"/>
      <c r="Q314" s="63"/>
      <c r="R314" s="64"/>
      <c r="S314" s="65" t="s">
        <v>1287</v>
      </c>
      <c r="T314" s="75">
        <v>44074</v>
      </c>
      <c r="U314" s="75">
        <v>44286</v>
      </c>
      <c r="V314" s="63"/>
      <c r="W314" s="45" t="s">
        <v>1288</v>
      </c>
      <c r="X314" s="66">
        <v>1</v>
      </c>
      <c r="Y314" s="69" t="s">
        <v>45</v>
      </c>
      <c r="Z314" s="63"/>
      <c r="AA314" s="63">
        <v>12</v>
      </c>
      <c r="AB314" s="63">
        <v>2020</v>
      </c>
      <c r="AC314" s="68" t="s">
        <v>1285</v>
      </c>
      <c r="AD314" s="21">
        <f ca="1">TODAY()-TABLA345[[#This Row],[Fecha radicación informe]]</f>
        <v>1452</v>
      </c>
      <c r="AE314" s="22" t="s">
        <v>58</v>
      </c>
      <c r="AF314" s="14"/>
    </row>
    <row r="315" spans="1:32" ht="409.5" x14ac:dyDescent="0.25">
      <c r="A315" s="44">
        <v>3833</v>
      </c>
      <c r="B315" s="45">
        <v>22</v>
      </c>
      <c r="C315" s="45">
        <v>2020</v>
      </c>
      <c r="D315" s="60" t="s">
        <v>1289</v>
      </c>
      <c r="E315" s="10" t="s">
        <v>34</v>
      </c>
      <c r="F315" s="45"/>
      <c r="G315" s="45"/>
      <c r="H315" s="45" t="s">
        <v>301</v>
      </c>
      <c r="I315" s="61" t="s">
        <v>308</v>
      </c>
      <c r="J315" s="12" t="s">
        <v>133</v>
      </c>
      <c r="K315" s="45" t="s">
        <v>927</v>
      </c>
      <c r="L315" s="45" t="s">
        <v>279</v>
      </c>
      <c r="M315" s="62" t="s">
        <v>1290</v>
      </c>
      <c r="N315" s="62" t="s">
        <v>914</v>
      </c>
      <c r="O315" s="63">
        <v>2020</v>
      </c>
      <c r="P315" s="63"/>
      <c r="Q315" s="63"/>
      <c r="R315" s="64" t="s">
        <v>436</v>
      </c>
      <c r="S315" s="65" t="s">
        <v>1291</v>
      </c>
      <c r="T315" s="75" t="s">
        <v>1277</v>
      </c>
      <c r="U315" s="75">
        <v>44196</v>
      </c>
      <c r="V315" s="63"/>
      <c r="W315" s="45" t="s">
        <v>1292</v>
      </c>
      <c r="X315" s="66">
        <v>1</v>
      </c>
      <c r="Y315" s="69" t="s">
        <v>45</v>
      </c>
      <c r="Z315" s="63"/>
      <c r="AA315" s="63">
        <v>7</v>
      </c>
      <c r="AB315" s="63">
        <v>2021</v>
      </c>
      <c r="AC315" s="68">
        <v>43990</v>
      </c>
      <c r="AD315" s="21">
        <f ca="1">TODAY()-TABLA345[[#This Row],[Fecha radicación informe]]</f>
        <v>1470</v>
      </c>
      <c r="AE315" s="22" t="s">
        <v>758</v>
      </c>
      <c r="AF315" s="14"/>
    </row>
    <row r="316" spans="1:32" ht="409.5" x14ac:dyDescent="0.25">
      <c r="A316" s="44">
        <v>3834</v>
      </c>
      <c r="B316" s="45">
        <v>23</v>
      </c>
      <c r="C316" s="45">
        <v>2020</v>
      </c>
      <c r="D316" s="60" t="s">
        <v>1293</v>
      </c>
      <c r="E316" s="10" t="s">
        <v>34</v>
      </c>
      <c r="F316" s="45"/>
      <c r="G316" s="45"/>
      <c r="H316" s="45" t="s">
        <v>48</v>
      </c>
      <c r="I316" s="61" t="s">
        <v>308</v>
      </c>
      <c r="J316" s="12" t="s">
        <v>133</v>
      </c>
      <c r="K316" s="45" t="s">
        <v>927</v>
      </c>
      <c r="L316" s="45" t="s">
        <v>279</v>
      </c>
      <c r="M316" s="62" t="s">
        <v>1290</v>
      </c>
      <c r="N316" s="62" t="s">
        <v>914</v>
      </c>
      <c r="O316" s="63">
        <v>2020</v>
      </c>
      <c r="P316" s="63"/>
      <c r="Q316" s="63"/>
      <c r="R316" s="64" t="s">
        <v>436</v>
      </c>
      <c r="S316" s="65" t="s">
        <v>1294</v>
      </c>
      <c r="T316" s="75" t="s">
        <v>1277</v>
      </c>
      <c r="U316" s="75">
        <v>44196</v>
      </c>
      <c r="V316" s="63"/>
      <c r="W316" s="45" t="s">
        <v>1295</v>
      </c>
      <c r="X316" s="66">
        <v>1</v>
      </c>
      <c r="Y316" s="69" t="s">
        <v>45</v>
      </c>
      <c r="Z316" s="63"/>
      <c r="AA316" s="63">
        <v>7</v>
      </c>
      <c r="AB316" s="63">
        <v>2021</v>
      </c>
      <c r="AC316" s="68" t="s">
        <v>1296</v>
      </c>
      <c r="AD316" s="21">
        <f ca="1">TODAY()-TABLA345[[#This Row],[Fecha radicación informe]]</f>
        <v>1417</v>
      </c>
      <c r="AE316" s="22" t="s">
        <v>758</v>
      </c>
      <c r="AF316" s="14"/>
    </row>
    <row r="317" spans="1:32" ht="409.5" x14ac:dyDescent="0.25">
      <c r="A317" s="44">
        <v>3835</v>
      </c>
      <c r="B317" s="45">
        <v>24</v>
      </c>
      <c r="C317" s="45">
        <v>2020</v>
      </c>
      <c r="D317" s="60" t="s">
        <v>1297</v>
      </c>
      <c r="E317" s="10" t="s">
        <v>719</v>
      </c>
      <c r="F317" s="45"/>
      <c r="G317" s="45"/>
      <c r="H317" s="45" t="s">
        <v>301</v>
      </c>
      <c r="I317" s="61" t="s">
        <v>308</v>
      </c>
      <c r="J317" s="12" t="s">
        <v>133</v>
      </c>
      <c r="K317" s="45" t="s">
        <v>927</v>
      </c>
      <c r="L317" s="45" t="s">
        <v>279</v>
      </c>
      <c r="M317" s="62" t="s">
        <v>1290</v>
      </c>
      <c r="N317" s="62" t="s">
        <v>914</v>
      </c>
      <c r="O317" s="63">
        <v>2020</v>
      </c>
      <c r="P317" s="63"/>
      <c r="Q317" s="63"/>
      <c r="R317" s="64" t="s">
        <v>358</v>
      </c>
      <c r="S317" s="65" t="s">
        <v>1298</v>
      </c>
      <c r="T317" s="75" t="s">
        <v>1277</v>
      </c>
      <c r="U317" s="75">
        <v>44561</v>
      </c>
      <c r="V317" s="63"/>
      <c r="W317" s="45" t="s">
        <v>1299</v>
      </c>
      <c r="X317" s="66">
        <v>1</v>
      </c>
      <c r="Y317" s="19" t="s">
        <v>318</v>
      </c>
      <c r="Z317" s="63"/>
      <c r="AA317" s="63">
        <v>2</v>
      </c>
      <c r="AB317" s="63">
        <v>2022</v>
      </c>
      <c r="AC317" s="68" t="s">
        <v>1296</v>
      </c>
      <c r="AD317" s="21">
        <f ca="1">TODAY()-TABLA345[[#This Row],[Fecha radicación informe]]</f>
        <v>1417</v>
      </c>
      <c r="AE317" s="22" t="s">
        <v>758</v>
      </c>
      <c r="AF317" s="29" t="s">
        <v>1300</v>
      </c>
    </row>
    <row r="318" spans="1:32" ht="267.75" x14ac:dyDescent="0.25">
      <c r="A318" s="44">
        <v>3836</v>
      </c>
      <c r="B318" s="45">
        <v>25</v>
      </c>
      <c r="C318" s="45">
        <v>2020</v>
      </c>
      <c r="D318" s="60" t="s">
        <v>1301</v>
      </c>
      <c r="E318" s="10" t="s">
        <v>34</v>
      </c>
      <c r="F318" s="45"/>
      <c r="G318" s="45"/>
      <c r="H318" s="45" t="s">
        <v>301</v>
      </c>
      <c r="I318" s="61" t="s">
        <v>308</v>
      </c>
      <c r="J318" s="12" t="s">
        <v>133</v>
      </c>
      <c r="K318" s="45" t="s">
        <v>927</v>
      </c>
      <c r="L318" s="45" t="s">
        <v>279</v>
      </c>
      <c r="M318" s="62" t="s">
        <v>1290</v>
      </c>
      <c r="N318" s="62" t="s">
        <v>914</v>
      </c>
      <c r="O318" s="63">
        <v>2020</v>
      </c>
      <c r="P318" s="63"/>
      <c r="Q318" s="63"/>
      <c r="R318" s="64" t="s">
        <v>436</v>
      </c>
      <c r="S318" s="65" t="s">
        <v>1302</v>
      </c>
      <c r="T318" s="75" t="s">
        <v>1277</v>
      </c>
      <c r="U318" s="75">
        <v>44316</v>
      </c>
      <c r="V318" s="63"/>
      <c r="W318" s="45" t="s">
        <v>1303</v>
      </c>
      <c r="X318" s="66">
        <v>1</v>
      </c>
      <c r="Y318" s="69" t="s">
        <v>45</v>
      </c>
      <c r="Z318" s="63"/>
      <c r="AA318" s="63" t="s">
        <v>451</v>
      </c>
      <c r="AB318" s="63">
        <v>2021</v>
      </c>
      <c r="AC318" s="68" t="s">
        <v>1296</v>
      </c>
      <c r="AD318" s="21">
        <f ca="1">TODAY()-TABLA345[[#This Row],[Fecha radicación informe]]</f>
        <v>1417</v>
      </c>
      <c r="AE318" s="22" t="s">
        <v>758</v>
      </c>
      <c r="AF318" s="14"/>
    </row>
    <row r="319" spans="1:32" ht="409.5" x14ac:dyDescent="0.25">
      <c r="A319" s="44">
        <v>3837</v>
      </c>
      <c r="B319" s="45">
        <v>26</v>
      </c>
      <c r="C319" s="45">
        <v>2020</v>
      </c>
      <c r="D319" s="60" t="s">
        <v>1304</v>
      </c>
      <c r="E319" s="10" t="s">
        <v>34</v>
      </c>
      <c r="F319" s="45"/>
      <c r="G319" s="45"/>
      <c r="H319" s="45" t="s">
        <v>48</v>
      </c>
      <c r="I319" s="61" t="s">
        <v>36</v>
      </c>
      <c r="J319" s="12" t="s">
        <v>37</v>
      </c>
      <c r="K319" s="10" t="s">
        <v>352</v>
      </c>
      <c r="L319" s="45" t="s">
        <v>100</v>
      </c>
      <c r="M319" s="62" t="s">
        <v>1305</v>
      </c>
      <c r="N319" s="62" t="s">
        <v>971</v>
      </c>
      <c r="O319" s="63">
        <v>2020</v>
      </c>
      <c r="P319" s="63"/>
      <c r="Q319" s="63"/>
      <c r="R319" s="64" t="s">
        <v>42</v>
      </c>
      <c r="S319" s="65" t="s">
        <v>1306</v>
      </c>
      <c r="T319" s="75" t="s">
        <v>1307</v>
      </c>
      <c r="U319" s="75">
        <v>44180</v>
      </c>
      <c r="V319" s="63"/>
      <c r="W319" s="45" t="s">
        <v>1308</v>
      </c>
      <c r="X319" s="66">
        <v>1</v>
      </c>
      <c r="Y319" s="69" t="s">
        <v>45</v>
      </c>
      <c r="Z319" s="63"/>
      <c r="AA319" s="63">
        <v>12</v>
      </c>
      <c r="AB319" s="63">
        <v>2020</v>
      </c>
      <c r="AC319" s="68" t="s">
        <v>1309</v>
      </c>
      <c r="AD319" s="21">
        <f ca="1">TODAY()-TABLA345[[#This Row],[Fecha radicación informe]]</f>
        <v>1389</v>
      </c>
      <c r="AE319" s="22" t="s">
        <v>46</v>
      </c>
      <c r="AF319" s="14"/>
    </row>
    <row r="320" spans="1:32" ht="315" x14ac:dyDescent="0.25">
      <c r="A320" s="44">
        <v>3838</v>
      </c>
      <c r="B320" s="45">
        <v>27</v>
      </c>
      <c r="C320" s="45">
        <v>2020</v>
      </c>
      <c r="D320" s="60" t="s">
        <v>1310</v>
      </c>
      <c r="E320" s="10" t="s">
        <v>34</v>
      </c>
      <c r="F320" s="45"/>
      <c r="G320" s="45"/>
      <c r="H320" s="45" t="s">
        <v>35</v>
      </c>
      <c r="I320" s="61" t="s">
        <v>36</v>
      </c>
      <c r="J320" s="12" t="s">
        <v>37</v>
      </c>
      <c r="K320" s="10" t="s">
        <v>352</v>
      </c>
      <c r="L320" s="45" t="s">
        <v>100</v>
      </c>
      <c r="M320" s="62" t="s">
        <v>1305</v>
      </c>
      <c r="N320" s="62" t="s">
        <v>971</v>
      </c>
      <c r="O320" s="63">
        <v>2020</v>
      </c>
      <c r="P320" s="63"/>
      <c r="Q320" s="63"/>
      <c r="R320" s="64" t="s">
        <v>42</v>
      </c>
      <c r="S320" s="65" t="s">
        <v>1311</v>
      </c>
      <c r="T320" s="75" t="s">
        <v>1307</v>
      </c>
      <c r="U320" s="75">
        <v>44286</v>
      </c>
      <c r="V320" s="63"/>
      <c r="W320" s="45" t="s">
        <v>1312</v>
      </c>
      <c r="X320" s="66">
        <v>1</v>
      </c>
      <c r="Y320" s="69" t="s">
        <v>45</v>
      </c>
      <c r="Z320" s="63"/>
      <c r="AA320" s="63">
        <v>12</v>
      </c>
      <c r="AB320" s="63">
        <v>2020</v>
      </c>
      <c r="AC320" s="68" t="s">
        <v>1309</v>
      </c>
      <c r="AD320" s="21">
        <f ca="1">TODAY()-TABLA345[[#This Row],[Fecha radicación informe]]</f>
        <v>1389</v>
      </c>
      <c r="AE320" s="22" t="s">
        <v>46</v>
      </c>
      <c r="AF320" s="14"/>
    </row>
    <row r="321" spans="1:32" ht="409.5" x14ac:dyDescent="0.25">
      <c r="A321" s="44">
        <v>3839</v>
      </c>
      <c r="B321" s="45">
        <v>28</v>
      </c>
      <c r="C321" s="45">
        <v>2020</v>
      </c>
      <c r="D321" s="60" t="s">
        <v>1313</v>
      </c>
      <c r="E321" s="10" t="s">
        <v>333</v>
      </c>
      <c r="F321" s="45"/>
      <c r="G321" s="45"/>
      <c r="H321" s="45" t="s">
        <v>35</v>
      </c>
      <c r="I321" s="61" t="s">
        <v>36</v>
      </c>
      <c r="J321" s="70" t="s">
        <v>98</v>
      </c>
      <c r="K321" s="45" t="s">
        <v>1314</v>
      </c>
      <c r="L321" s="45" t="s">
        <v>39</v>
      </c>
      <c r="M321" s="62" t="s">
        <v>1305</v>
      </c>
      <c r="N321" s="62" t="s">
        <v>971</v>
      </c>
      <c r="O321" s="63">
        <v>2020</v>
      </c>
      <c r="P321" s="63"/>
      <c r="Q321" s="63"/>
      <c r="R321" s="64" t="s">
        <v>358</v>
      </c>
      <c r="S321" s="65" t="s">
        <v>1315</v>
      </c>
      <c r="T321" s="75" t="s">
        <v>1316</v>
      </c>
      <c r="U321" s="75" t="s">
        <v>1001</v>
      </c>
      <c r="V321" s="63"/>
      <c r="W321" s="45" t="s">
        <v>1317</v>
      </c>
      <c r="X321" s="66">
        <v>0.5</v>
      </c>
      <c r="Y321" s="69" t="s">
        <v>305</v>
      </c>
      <c r="Z321" s="63"/>
      <c r="AA321" s="63"/>
      <c r="AB321" s="63"/>
      <c r="AC321" s="68">
        <v>44077</v>
      </c>
      <c r="AD321" s="21">
        <f ca="1">TODAY()-TABLA345[[#This Row],[Fecha radicación informe]]</f>
        <v>1383</v>
      </c>
      <c r="AE321" s="22" t="s">
        <v>46</v>
      </c>
      <c r="AF321" s="34" t="s">
        <v>1318</v>
      </c>
    </row>
    <row r="322" spans="1:32" ht="409.5" x14ac:dyDescent="0.25">
      <c r="A322" s="44">
        <v>3840</v>
      </c>
      <c r="B322" s="45">
        <v>29</v>
      </c>
      <c r="C322" s="45">
        <v>2020</v>
      </c>
      <c r="D322" s="60" t="s">
        <v>1319</v>
      </c>
      <c r="E322" s="10" t="s">
        <v>1320</v>
      </c>
      <c r="F322" s="45"/>
      <c r="G322" s="45"/>
      <c r="H322" s="45" t="s">
        <v>35</v>
      </c>
      <c r="I322" s="61" t="s">
        <v>36</v>
      </c>
      <c r="J322" s="70" t="s">
        <v>98</v>
      </c>
      <c r="K322" s="45" t="s">
        <v>1314</v>
      </c>
      <c r="L322" s="45" t="s">
        <v>39</v>
      </c>
      <c r="M322" s="62" t="s">
        <v>1305</v>
      </c>
      <c r="N322" s="62" t="s">
        <v>971</v>
      </c>
      <c r="O322" s="63">
        <v>2020</v>
      </c>
      <c r="P322" s="63"/>
      <c r="Q322" s="63"/>
      <c r="R322" s="64" t="s">
        <v>42</v>
      </c>
      <c r="S322" s="65" t="s">
        <v>1321</v>
      </c>
      <c r="T322" s="75">
        <v>44112</v>
      </c>
      <c r="U322" s="75" t="s">
        <v>1322</v>
      </c>
      <c r="V322" s="63"/>
      <c r="W322" s="45" t="s">
        <v>1323</v>
      </c>
      <c r="X322" s="66">
        <v>1</v>
      </c>
      <c r="Y322" s="69" t="s">
        <v>318</v>
      </c>
      <c r="Z322" s="63"/>
      <c r="AA322" s="63">
        <v>12</v>
      </c>
      <c r="AB322" s="63">
        <v>2023</v>
      </c>
      <c r="AC322" s="68">
        <v>44077</v>
      </c>
      <c r="AD322" s="21">
        <f ca="1">TODAY()-TABLA345[[#This Row],[Fecha radicación informe]]</f>
        <v>1383</v>
      </c>
      <c r="AE322" s="22" t="s">
        <v>46</v>
      </c>
      <c r="AF322" s="34" t="s">
        <v>1324</v>
      </c>
    </row>
    <row r="323" spans="1:32" ht="409.5" x14ac:dyDescent="0.25">
      <c r="A323" s="44">
        <v>3841</v>
      </c>
      <c r="B323" s="45">
        <v>30</v>
      </c>
      <c r="C323" s="45">
        <v>2020</v>
      </c>
      <c r="D323" s="60" t="s">
        <v>1325</v>
      </c>
      <c r="E323" s="10" t="s">
        <v>34</v>
      </c>
      <c r="F323" s="45"/>
      <c r="G323" s="45"/>
      <c r="H323" s="45" t="s">
        <v>35</v>
      </c>
      <c r="I323" s="61" t="s">
        <v>36</v>
      </c>
      <c r="J323" s="70" t="s">
        <v>98</v>
      </c>
      <c r="K323" s="45" t="s">
        <v>1314</v>
      </c>
      <c r="L323" s="45" t="s">
        <v>39</v>
      </c>
      <c r="M323" s="62" t="s">
        <v>1305</v>
      </c>
      <c r="N323" s="62" t="s">
        <v>971</v>
      </c>
      <c r="O323" s="63">
        <v>2020</v>
      </c>
      <c r="P323" s="63"/>
      <c r="Q323" s="63"/>
      <c r="R323" s="64" t="s">
        <v>42</v>
      </c>
      <c r="S323" s="65" t="s">
        <v>1326</v>
      </c>
      <c r="T323" s="75">
        <v>44053</v>
      </c>
      <c r="U323" s="75" t="s">
        <v>1327</v>
      </c>
      <c r="V323" s="63"/>
      <c r="W323" s="45" t="s">
        <v>1328</v>
      </c>
      <c r="X323" s="66">
        <v>1</v>
      </c>
      <c r="Y323" s="69" t="s">
        <v>45</v>
      </c>
      <c r="Z323" s="63"/>
      <c r="AA323" s="63">
        <v>12</v>
      </c>
      <c r="AB323" s="63">
        <v>2021</v>
      </c>
      <c r="AC323" s="68">
        <v>44077</v>
      </c>
      <c r="AD323" s="21">
        <f ca="1">TODAY()-TABLA345[[#This Row],[Fecha radicación informe]]</f>
        <v>1383</v>
      </c>
      <c r="AE323" s="22" t="s">
        <v>46</v>
      </c>
      <c r="AF323" s="14"/>
    </row>
    <row r="324" spans="1:32" ht="409.5" x14ac:dyDescent="0.25">
      <c r="A324" s="44">
        <v>3842</v>
      </c>
      <c r="B324" s="45">
        <v>31</v>
      </c>
      <c r="C324" s="45">
        <v>2020</v>
      </c>
      <c r="D324" s="60" t="s">
        <v>1329</v>
      </c>
      <c r="E324" s="10" t="s">
        <v>34</v>
      </c>
      <c r="F324" s="45"/>
      <c r="G324" s="45"/>
      <c r="H324" s="45" t="s">
        <v>120</v>
      </c>
      <c r="I324" s="61" t="s">
        <v>903</v>
      </c>
      <c r="J324" s="12" t="s">
        <v>188</v>
      </c>
      <c r="K324" s="45" t="s">
        <v>884</v>
      </c>
      <c r="L324" s="45" t="s">
        <v>123</v>
      </c>
      <c r="M324" s="62" t="s">
        <v>1330</v>
      </c>
      <c r="N324" s="62" t="s">
        <v>1031</v>
      </c>
      <c r="O324" s="63">
        <v>2020</v>
      </c>
      <c r="P324" s="63"/>
      <c r="Q324" s="63"/>
      <c r="R324" s="64" t="s">
        <v>436</v>
      </c>
      <c r="S324" s="65" t="s">
        <v>1331</v>
      </c>
      <c r="T324" s="75" t="s">
        <v>1332</v>
      </c>
      <c r="U324" s="75">
        <v>44165</v>
      </c>
      <c r="V324" s="63"/>
      <c r="W324" s="45" t="s">
        <v>1333</v>
      </c>
      <c r="X324" s="66">
        <v>1</v>
      </c>
      <c r="Y324" s="69" t="s">
        <v>45</v>
      </c>
      <c r="Z324" s="63"/>
      <c r="AA324" s="63">
        <v>11</v>
      </c>
      <c r="AB324" s="63">
        <v>2020</v>
      </c>
      <c r="AC324" s="68" t="s">
        <v>1334</v>
      </c>
      <c r="AD324" s="21">
        <f ca="1">TODAY()-TABLA345[[#This Row],[Fecha radicación informe]]</f>
        <v>1356</v>
      </c>
      <c r="AE324" s="22" t="s">
        <v>58</v>
      </c>
      <c r="AF324" s="14"/>
    </row>
    <row r="325" spans="1:32" ht="409.5" x14ac:dyDescent="0.25">
      <c r="A325" s="44">
        <v>3843</v>
      </c>
      <c r="B325" s="45">
        <v>32</v>
      </c>
      <c r="C325" s="45">
        <v>2020</v>
      </c>
      <c r="D325" s="60" t="s">
        <v>1335</v>
      </c>
      <c r="E325" s="10" t="s">
        <v>34</v>
      </c>
      <c r="F325" s="45"/>
      <c r="G325" s="45"/>
      <c r="H325" s="45" t="s">
        <v>301</v>
      </c>
      <c r="I325" s="61" t="s">
        <v>308</v>
      </c>
      <c r="J325" s="12" t="s">
        <v>133</v>
      </c>
      <c r="K325" s="45" t="s">
        <v>927</v>
      </c>
      <c r="L325" s="45" t="s">
        <v>279</v>
      </c>
      <c r="M325" s="62" t="s">
        <v>1330</v>
      </c>
      <c r="N325" s="62" t="s">
        <v>1031</v>
      </c>
      <c r="O325" s="63">
        <v>2020</v>
      </c>
      <c r="P325" s="63"/>
      <c r="Q325" s="63"/>
      <c r="R325" s="64" t="s">
        <v>358</v>
      </c>
      <c r="S325" s="65" t="s">
        <v>1336</v>
      </c>
      <c r="T325" s="75">
        <v>44116</v>
      </c>
      <c r="U325" s="75">
        <v>44286</v>
      </c>
      <c r="V325" s="63"/>
      <c r="W325" s="45" t="s">
        <v>1337</v>
      </c>
      <c r="X325" s="66">
        <v>1</v>
      </c>
      <c r="Y325" s="69" t="s">
        <v>45</v>
      </c>
      <c r="Z325" s="63"/>
      <c r="AA325" s="63">
        <v>9</v>
      </c>
      <c r="AB325" s="63">
        <v>2021</v>
      </c>
      <c r="AC325" s="68">
        <v>44109</v>
      </c>
      <c r="AD325" s="21">
        <f ca="1">TODAY()-TABLA345[[#This Row],[Fecha radicación informe]]</f>
        <v>1351</v>
      </c>
      <c r="AE325" s="22" t="s">
        <v>58</v>
      </c>
      <c r="AF325" s="14"/>
    </row>
    <row r="326" spans="1:32" ht="409.5" x14ac:dyDescent="0.25">
      <c r="A326" s="44">
        <v>3844</v>
      </c>
      <c r="B326" s="45">
        <v>33</v>
      </c>
      <c r="C326" s="45">
        <v>2020</v>
      </c>
      <c r="D326" s="60" t="s">
        <v>1338</v>
      </c>
      <c r="E326" s="10" t="s">
        <v>34</v>
      </c>
      <c r="F326" s="45"/>
      <c r="G326" s="45"/>
      <c r="H326" s="45" t="s">
        <v>85</v>
      </c>
      <c r="I326" s="61" t="s">
        <v>903</v>
      </c>
      <c r="J326" s="70" t="s">
        <v>50</v>
      </c>
      <c r="K326" s="10" t="s">
        <v>180</v>
      </c>
      <c r="L326" s="45" t="s">
        <v>765</v>
      </c>
      <c r="M326" s="62" t="s">
        <v>1330</v>
      </c>
      <c r="N326" s="62" t="s">
        <v>1031</v>
      </c>
      <c r="O326" s="63">
        <v>2020</v>
      </c>
      <c r="P326" s="63"/>
      <c r="Q326" s="63"/>
      <c r="R326" s="64" t="s">
        <v>358</v>
      </c>
      <c r="S326" s="65" t="s">
        <v>1339</v>
      </c>
      <c r="T326" s="75" t="s">
        <v>1340</v>
      </c>
      <c r="U326" s="75">
        <v>44439</v>
      </c>
      <c r="V326" s="63"/>
      <c r="W326" s="45" t="s">
        <v>1341</v>
      </c>
      <c r="X326" s="66">
        <v>1</v>
      </c>
      <c r="Y326" s="69" t="s">
        <v>45</v>
      </c>
      <c r="Z326" s="63"/>
      <c r="AA326" s="63">
        <v>9</v>
      </c>
      <c r="AB326" s="63">
        <v>2021</v>
      </c>
      <c r="AC326" s="68" t="s">
        <v>1334</v>
      </c>
      <c r="AD326" s="79">
        <f ca="1">TODAY()-TABLA345[[#This Row],[Fecha radicación informe]]</f>
        <v>1356</v>
      </c>
      <c r="AE326" s="22" t="s">
        <v>58</v>
      </c>
      <c r="AF326" s="14"/>
    </row>
    <row r="327" spans="1:32" ht="409.5" x14ac:dyDescent="0.25">
      <c r="A327" s="44">
        <v>3845</v>
      </c>
      <c r="B327" s="45">
        <v>34</v>
      </c>
      <c r="C327" s="45">
        <v>2020</v>
      </c>
      <c r="D327" s="60" t="s">
        <v>1342</v>
      </c>
      <c r="E327" s="10" t="s">
        <v>34</v>
      </c>
      <c r="F327" s="45"/>
      <c r="G327" s="45"/>
      <c r="H327" s="45" t="s">
        <v>85</v>
      </c>
      <c r="I327" s="61" t="s">
        <v>49</v>
      </c>
      <c r="J327" s="70" t="s">
        <v>50</v>
      </c>
      <c r="K327" s="10" t="s">
        <v>180</v>
      </c>
      <c r="L327" s="45" t="s">
        <v>765</v>
      </c>
      <c r="M327" s="62" t="s">
        <v>1330</v>
      </c>
      <c r="N327" s="62" t="s">
        <v>1031</v>
      </c>
      <c r="O327" s="63">
        <v>2020</v>
      </c>
      <c r="P327" s="63"/>
      <c r="Q327" s="63"/>
      <c r="R327" s="64" t="s">
        <v>358</v>
      </c>
      <c r="S327" s="65" t="s">
        <v>1343</v>
      </c>
      <c r="T327" s="75" t="s">
        <v>1340</v>
      </c>
      <c r="U327" s="75">
        <v>44439</v>
      </c>
      <c r="V327" s="63"/>
      <c r="W327" s="45" t="s">
        <v>1344</v>
      </c>
      <c r="X327" s="66">
        <v>1</v>
      </c>
      <c r="Y327" s="69" t="s">
        <v>45</v>
      </c>
      <c r="Z327" s="63"/>
      <c r="AA327" s="63">
        <v>9</v>
      </c>
      <c r="AB327" s="63">
        <v>2021</v>
      </c>
      <c r="AC327" s="68" t="s">
        <v>1334</v>
      </c>
      <c r="AD327" s="79">
        <f ca="1">TODAY()-TABLA345[[#This Row],[Fecha radicación informe]]</f>
        <v>1356</v>
      </c>
      <c r="AE327" s="22" t="s">
        <v>58</v>
      </c>
      <c r="AF327" s="14"/>
    </row>
    <row r="328" spans="1:32" ht="409.5" x14ac:dyDescent="0.25">
      <c r="A328" s="44">
        <v>3846</v>
      </c>
      <c r="B328" s="45">
        <v>35</v>
      </c>
      <c r="C328" s="45">
        <v>2020</v>
      </c>
      <c r="D328" s="60" t="s">
        <v>1345</v>
      </c>
      <c r="E328" s="10" t="s">
        <v>34</v>
      </c>
      <c r="F328" s="45"/>
      <c r="G328" s="45"/>
      <c r="H328" s="45" t="s">
        <v>85</v>
      </c>
      <c r="I328" s="61" t="s">
        <v>49</v>
      </c>
      <c r="J328" s="70" t="s">
        <v>50</v>
      </c>
      <c r="K328" s="10" t="s">
        <v>180</v>
      </c>
      <c r="L328" s="45" t="s">
        <v>765</v>
      </c>
      <c r="M328" s="62" t="s">
        <v>1330</v>
      </c>
      <c r="N328" s="62" t="s">
        <v>1031</v>
      </c>
      <c r="O328" s="63">
        <v>2020</v>
      </c>
      <c r="P328" s="63"/>
      <c r="Q328" s="63"/>
      <c r="R328" s="64" t="s">
        <v>358</v>
      </c>
      <c r="S328" s="65" t="s">
        <v>1346</v>
      </c>
      <c r="T328" s="75" t="s">
        <v>1340</v>
      </c>
      <c r="U328" s="75">
        <v>44439</v>
      </c>
      <c r="V328" s="63"/>
      <c r="W328" s="45" t="s">
        <v>1347</v>
      </c>
      <c r="X328" s="66">
        <v>1</v>
      </c>
      <c r="Y328" s="69" t="s">
        <v>45</v>
      </c>
      <c r="Z328" s="63"/>
      <c r="AA328" s="63">
        <v>9</v>
      </c>
      <c r="AB328" s="63">
        <v>2021</v>
      </c>
      <c r="AC328" s="68" t="s">
        <v>1334</v>
      </c>
      <c r="AD328" s="79">
        <f ca="1">TODAY()-TABLA345[[#This Row],[Fecha radicación informe]]</f>
        <v>1356</v>
      </c>
      <c r="AE328" s="22" t="s">
        <v>58</v>
      </c>
      <c r="AF328" s="14"/>
    </row>
    <row r="329" spans="1:32" ht="346.5" x14ac:dyDescent="0.25">
      <c r="A329" s="44">
        <v>3847</v>
      </c>
      <c r="B329" s="45">
        <v>36</v>
      </c>
      <c r="C329" s="45">
        <v>2020</v>
      </c>
      <c r="D329" s="60" t="s">
        <v>1348</v>
      </c>
      <c r="E329" s="10" t="s">
        <v>34</v>
      </c>
      <c r="F329" s="45"/>
      <c r="G329" s="45"/>
      <c r="H329" s="45" t="s">
        <v>85</v>
      </c>
      <c r="I329" s="61" t="s">
        <v>170</v>
      </c>
      <c r="J329" s="70" t="s">
        <v>77</v>
      </c>
      <c r="K329" s="45" t="s">
        <v>782</v>
      </c>
      <c r="L329" s="45" t="s">
        <v>63</v>
      </c>
      <c r="M329" s="62" t="s">
        <v>1330</v>
      </c>
      <c r="N329" s="62" t="s">
        <v>1031</v>
      </c>
      <c r="O329" s="63">
        <v>2020</v>
      </c>
      <c r="P329" s="63"/>
      <c r="Q329" s="63"/>
      <c r="R329" s="64"/>
      <c r="S329" s="65" t="s">
        <v>1349</v>
      </c>
      <c r="T329" s="75">
        <v>44410</v>
      </c>
      <c r="U329" s="75">
        <v>44545</v>
      </c>
      <c r="V329" s="63"/>
      <c r="W329" s="45" t="s">
        <v>1350</v>
      </c>
      <c r="X329" s="66">
        <v>1</v>
      </c>
      <c r="Y329" s="69" t="s">
        <v>45</v>
      </c>
      <c r="Z329" s="63"/>
      <c r="AA329" s="63">
        <v>11</v>
      </c>
      <c r="AB329" s="63">
        <v>2021</v>
      </c>
      <c r="AC329" s="68" t="s">
        <v>1334</v>
      </c>
      <c r="AD329" s="79">
        <f ca="1">TODAY()-TABLA345[[#This Row],[Fecha radicación informe]]</f>
        <v>1356</v>
      </c>
      <c r="AE329" s="22" t="s">
        <v>58</v>
      </c>
      <c r="AF329" s="14"/>
    </row>
    <row r="330" spans="1:32" ht="126" x14ac:dyDescent="0.25">
      <c r="A330" s="44">
        <v>3848</v>
      </c>
      <c r="B330" s="45">
        <v>37</v>
      </c>
      <c r="C330" s="45">
        <v>2020</v>
      </c>
      <c r="D330" s="60" t="s">
        <v>1351</v>
      </c>
      <c r="E330" s="10" t="s">
        <v>34</v>
      </c>
      <c r="F330" s="45"/>
      <c r="G330" s="45"/>
      <c r="H330" s="45" t="s">
        <v>85</v>
      </c>
      <c r="I330" s="61" t="s">
        <v>170</v>
      </c>
      <c r="J330" s="70" t="s">
        <v>77</v>
      </c>
      <c r="K330" s="45" t="s">
        <v>782</v>
      </c>
      <c r="L330" s="45" t="s">
        <v>63</v>
      </c>
      <c r="M330" s="62" t="s">
        <v>1330</v>
      </c>
      <c r="N330" s="62" t="s">
        <v>1031</v>
      </c>
      <c r="O330" s="63">
        <v>2020</v>
      </c>
      <c r="P330" s="63"/>
      <c r="Q330" s="63"/>
      <c r="R330" s="64"/>
      <c r="S330" s="65" t="s">
        <v>1352</v>
      </c>
      <c r="T330" s="75">
        <v>44410</v>
      </c>
      <c r="U330" s="75">
        <v>44545</v>
      </c>
      <c r="V330" s="63"/>
      <c r="W330" s="45" t="s">
        <v>1353</v>
      </c>
      <c r="X330" s="66">
        <v>1</v>
      </c>
      <c r="Y330" s="69" t="s">
        <v>45</v>
      </c>
      <c r="Z330" s="63"/>
      <c r="AA330" s="63">
        <v>11</v>
      </c>
      <c r="AB330" s="63">
        <v>2021</v>
      </c>
      <c r="AC330" s="68" t="s">
        <v>1334</v>
      </c>
      <c r="AD330" s="79">
        <f ca="1">TODAY()-TABLA345[[#This Row],[Fecha radicación informe]]</f>
        <v>1356</v>
      </c>
      <c r="AE330" s="22" t="s">
        <v>58</v>
      </c>
      <c r="AF330" s="14"/>
    </row>
    <row r="331" spans="1:32" ht="362.25" x14ac:dyDescent="0.25">
      <c r="A331" s="44">
        <v>3849</v>
      </c>
      <c r="B331" s="45">
        <v>38</v>
      </c>
      <c r="C331" s="45">
        <v>2020</v>
      </c>
      <c r="D331" s="60" t="s">
        <v>1354</v>
      </c>
      <c r="E331" s="10" t="s">
        <v>34</v>
      </c>
      <c r="F331" s="45"/>
      <c r="G331" s="45"/>
      <c r="H331" s="45" t="s">
        <v>85</v>
      </c>
      <c r="I331" s="61" t="s">
        <v>36</v>
      </c>
      <c r="J331" s="70" t="s">
        <v>98</v>
      </c>
      <c r="K331" s="45" t="s">
        <v>1355</v>
      </c>
      <c r="L331" s="45" t="s">
        <v>100</v>
      </c>
      <c r="M331" s="62" t="s">
        <v>1356</v>
      </c>
      <c r="N331" s="62" t="s">
        <v>1046</v>
      </c>
      <c r="O331" s="63">
        <v>2020</v>
      </c>
      <c r="P331" s="63"/>
      <c r="Q331" s="63"/>
      <c r="R331" s="64" t="s">
        <v>42</v>
      </c>
      <c r="S331" s="65" t="s">
        <v>1357</v>
      </c>
      <c r="T331" s="75" t="s">
        <v>1358</v>
      </c>
      <c r="U331" s="75">
        <v>44286</v>
      </c>
      <c r="V331" s="63"/>
      <c r="W331" s="45" t="s">
        <v>1359</v>
      </c>
      <c r="X331" s="66">
        <v>1</v>
      </c>
      <c r="Y331" s="69" t="s">
        <v>45</v>
      </c>
      <c r="Z331" s="63"/>
      <c r="AA331" s="63">
        <v>4</v>
      </c>
      <c r="AB331" s="63">
        <v>2021</v>
      </c>
      <c r="AC331" s="68" t="s">
        <v>1360</v>
      </c>
      <c r="AD331" s="79">
        <f ca="1">TODAY()-TABLA345[[#This Row],[Fecha radicación informe]]</f>
        <v>1333</v>
      </c>
      <c r="AE331" s="22" t="s">
        <v>46</v>
      </c>
      <c r="AF331" s="14"/>
    </row>
    <row r="332" spans="1:32" ht="409.5" x14ac:dyDescent="0.25">
      <c r="A332" s="44">
        <v>3850</v>
      </c>
      <c r="B332" s="45">
        <v>39</v>
      </c>
      <c r="C332" s="45">
        <v>2020</v>
      </c>
      <c r="D332" s="60" t="s">
        <v>1361</v>
      </c>
      <c r="E332" s="10" t="s">
        <v>333</v>
      </c>
      <c r="F332" s="45"/>
      <c r="G332" s="45"/>
      <c r="H332" s="45" t="s">
        <v>35</v>
      </c>
      <c r="I332" s="61" t="s">
        <v>36</v>
      </c>
      <c r="J332" s="70" t="s">
        <v>98</v>
      </c>
      <c r="K332" s="45" t="s">
        <v>1355</v>
      </c>
      <c r="L332" s="45" t="s">
        <v>100</v>
      </c>
      <c r="M332" s="62" t="s">
        <v>1356</v>
      </c>
      <c r="N332" s="62" t="s">
        <v>1046</v>
      </c>
      <c r="O332" s="63">
        <v>2020</v>
      </c>
      <c r="P332" s="63"/>
      <c r="Q332" s="63"/>
      <c r="R332" s="64" t="s">
        <v>42</v>
      </c>
      <c r="S332" s="65" t="s">
        <v>1362</v>
      </c>
      <c r="T332" s="75" t="s">
        <v>1358</v>
      </c>
      <c r="U332" s="75" t="s">
        <v>1001</v>
      </c>
      <c r="V332" s="63"/>
      <c r="W332" s="45" t="s">
        <v>1363</v>
      </c>
      <c r="X332" s="66">
        <v>0.5</v>
      </c>
      <c r="Y332" s="69" t="s">
        <v>305</v>
      </c>
      <c r="Z332" s="63"/>
      <c r="AA332" s="63"/>
      <c r="AB332" s="63"/>
      <c r="AC332" s="68" t="s">
        <v>1360</v>
      </c>
      <c r="AD332" s="79">
        <f ca="1">TODAY()-TABLA345[[#This Row],[Fecha radicación informe]]</f>
        <v>1333</v>
      </c>
      <c r="AE332" s="22" t="s">
        <v>46</v>
      </c>
      <c r="AF332" s="34" t="s">
        <v>1364</v>
      </c>
    </row>
    <row r="333" spans="1:32" ht="409.5" x14ac:dyDescent="0.25">
      <c r="A333" s="44">
        <v>3851</v>
      </c>
      <c r="B333" s="45">
        <v>40</v>
      </c>
      <c r="C333" s="45">
        <v>2020</v>
      </c>
      <c r="D333" s="60" t="s">
        <v>1365</v>
      </c>
      <c r="E333" s="10" t="s">
        <v>333</v>
      </c>
      <c r="F333" s="45"/>
      <c r="G333" s="45"/>
      <c r="H333" s="45" t="s">
        <v>35</v>
      </c>
      <c r="I333" s="61" t="s">
        <v>36</v>
      </c>
      <c r="J333" s="12" t="s">
        <v>98</v>
      </c>
      <c r="K333" s="45" t="s">
        <v>573</v>
      </c>
      <c r="L333" s="45" t="s">
        <v>39</v>
      </c>
      <c r="M333" s="62" t="s">
        <v>1356</v>
      </c>
      <c r="N333" s="62" t="s">
        <v>1046</v>
      </c>
      <c r="O333" s="63">
        <v>2020</v>
      </c>
      <c r="P333" s="63"/>
      <c r="Q333" s="63"/>
      <c r="R333" s="64" t="s">
        <v>436</v>
      </c>
      <c r="S333" s="65" t="s">
        <v>1366</v>
      </c>
      <c r="T333" s="75">
        <v>44175</v>
      </c>
      <c r="U333" s="75" t="s">
        <v>1001</v>
      </c>
      <c r="V333" s="63"/>
      <c r="W333" s="45" t="s">
        <v>1367</v>
      </c>
      <c r="X333" s="66">
        <v>0</v>
      </c>
      <c r="Y333" s="69" t="s">
        <v>305</v>
      </c>
      <c r="Z333" s="63"/>
      <c r="AA333" s="63"/>
      <c r="AB333" s="63"/>
      <c r="AC333" s="68">
        <v>44140</v>
      </c>
      <c r="AD333" s="79">
        <f ca="1">TODAY()-TABLA345[[#This Row],[Fecha radicación informe]]</f>
        <v>1320</v>
      </c>
      <c r="AE333" s="22" t="s">
        <v>46</v>
      </c>
      <c r="AF333" s="34" t="s">
        <v>1368</v>
      </c>
    </row>
    <row r="334" spans="1:32" ht="409.5" x14ac:dyDescent="0.25">
      <c r="A334" s="44">
        <v>3852</v>
      </c>
      <c r="B334" s="45">
        <v>41</v>
      </c>
      <c r="C334" s="45">
        <v>2020</v>
      </c>
      <c r="D334" s="60" t="s">
        <v>1369</v>
      </c>
      <c r="E334" s="10" t="s">
        <v>1320</v>
      </c>
      <c r="F334" s="45"/>
      <c r="G334" s="45"/>
      <c r="H334" s="45" t="s">
        <v>35</v>
      </c>
      <c r="I334" s="61" t="s">
        <v>36</v>
      </c>
      <c r="J334" s="12" t="s">
        <v>98</v>
      </c>
      <c r="K334" s="45" t="s">
        <v>573</v>
      </c>
      <c r="L334" s="45" t="s">
        <v>39</v>
      </c>
      <c r="M334" s="62" t="s">
        <v>1356</v>
      </c>
      <c r="N334" s="62" t="s">
        <v>1046</v>
      </c>
      <c r="O334" s="63">
        <v>2020</v>
      </c>
      <c r="P334" s="63"/>
      <c r="Q334" s="63"/>
      <c r="R334" s="64" t="s">
        <v>42</v>
      </c>
      <c r="S334" s="65" t="s">
        <v>1370</v>
      </c>
      <c r="T334" s="75">
        <v>44175</v>
      </c>
      <c r="U334" s="75">
        <v>45169</v>
      </c>
      <c r="V334" s="63"/>
      <c r="W334" s="45" t="s">
        <v>1371</v>
      </c>
      <c r="X334" s="66">
        <v>1</v>
      </c>
      <c r="Y334" s="69" t="s">
        <v>318</v>
      </c>
      <c r="Z334" s="63"/>
      <c r="AA334" s="63">
        <v>9</v>
      </c>
      <c r="AB334" s="63">
        <v>2023</v>
      </c>
      <c r="AC334" s="68">
        <v>44140</v>
      </c>
      <c r="AD334" s="79">
        <f ca="1">TODAY()-TABLA345[[#This Row],[Fecha radicación informe]]</f>
        <v>1320</v>
      </c>
      <c r="AE334" s="22" t="s">
        <v>46</v>
      </c>
      <c r="AF334" s="34" t="s">
        <v>1372</v>
      </c>
    </row>
    <row r="335" spans="1:32" ht="157.5" x14ac:dyDescent="0.25">
      <c r="A335" s="44">
        <v>3853</v>
      </c>
      <c r="B335" s="45">
        <v>42</v>
      </c>
      <c r="C335" s="45">
        <v>2020</v>
      </c>
      <c r="D335" s="60" t="s">
        <v>1373</v>
      </c>
      <c r="E335" s="10" t="s">
        <v>34</v>
      </c>
      <c r="F335" s="45"/>
      <c r="G335" s="45"/>
      <c r="H335" s="45" t="s">
        <v>48</v>
      </c>
      <c r="I335" s="61" t="s">
        <v>76</v>
      </c>
      <c r="J335" s="70" t="s">
        <v>77</v>
      </c>
      <c r="K335" s="45" t="s">
        <v>251</v>
      </c>
      <c r="L335" s="45" t="s">
        <v>210</v>
      </c>
      <c r="M335" s="62" t="s">
        <v>1356</v>
      </c>
      <c r="N335" s="62" t="s">
        <v>1046</v>
      </c>
      <c r="O335" s="63">
        <v>2020</v>
      </c>
      <c r="P335" s="63"/>
      <c r="Q335" s="63"/>
      <c r="R335" s="64" t="s">
        <v>436</v>
      </c>
      <c r="S335" s="65" t="s">
        <v>1374</v>
      </c>
      <c r="T335" s="75">
        <v>44146</v>
      </c>
      <c r="U335" s="75">
        <v>44408</v>
      </c>
      <c r="V335" s="63"/>
      <c r="W335" s="45" t="s">
        <v>1375</v>
      </c>
      <c r="X335" s="66">
        <v>1</v>
      </c>
      <c r="Y335" s="69" t="s">
        <v>45</v>
      </c>
      <c r="Z335" s="63"/>
      <c r="AA335" s="63">
        <v>6</v>
      </c>
      <c r="AB335" s="63">
        <v>2021</v>
      </c>
      <c r="AC335" s="68" t="s">
        <v>1376</v>
      </c>
      <c r="AD335" s="79">
        <f ca="1">TODAY()-TABLA345[[#This Row],[Fecha radicación informe]]</f>
        <v>1330</v>
      </c>
      <c r="AE335" s="22" t="s">
        <v>758</v>
      </c>
      <c r="AF335" s="14"/>
    </row>
    <row r="336" spans="1:32" ht="409.5" x14ac:dyDescent="0.25">
      <c r="A336" s="44">
        <v>3854</v>
      </c>
      <c r="B336" s="45">
        <v>43</v>
      </c>
      <c r="C336" s="45">
        <v>2020</v>
      </c>
      <c r="D336" s="60" t="s">
        <v>1377</v>
      </c>
      <c r="E336" s="10" t="s">
        <v>719</v>
      </c>
      <c r="F336" s="45"/>
      <c r="G336" s="45"/>
      <c r="H336" s="45" t="s">
        <v>48</v>
      </c>
      <c r="I336" s="61" t="s">
        <v>76</v>
      </c>
      <c r="J336" s="70" t="s">
        <v>77</v>
      </c>
      <c r="K336" s="45" t="s">
        <v>251</v>
      </c>
      <c r="L336" s="45" t="s">
        <v>210</v>
      </c>
      <c r="M336" s="62" t="s">
        <v>1356</v>
      </c>
      <c r="N336" s="62" t="s">
        <v>1046</v>
      </c>
      <c r="O336" s="63">
        <v>2020</v>
      </c>
      <c r="P336" s="63"/>
      <c r="Q336" s="63"/>
      <c r="R336" s="64" t="s">
        <v>358</v>
      </c>
      <c r="S336" s="65" t="s">
        <v>1374</v>
      </c>
      <c r="T336" s="75">
        <v>44146</v>
      </c>
      <c r="U336" s="75">
        <v>44408</v>
      </c>
      <c r="V336" s="63"/>
      <c r="W336" s="45" t="s">
        <v>1378</v>
      </c>
      <c r="X336" s="66">
        <v>1</v>
      </c>
      <c r="Y336" s="19" t="s">
        <v>318</v>
      </c>
      <c r="Z336" s="63"/>
      <c r="AA336" s="63">
        <v>2</v>
      </c>
      <c r="AB336" s="63">
        <v>2022</v>
      </c>
      <c r="AC336" s="68" t="s">
        <v>1376</v>
      </c>
      <c r="AD336" s="79">
        <f ca="1">TODAY()-TABLA345[[#This Row],[Fecha radicación informe]]</f>
        <v>1330</v>
      </c>
      <c r="AE336" s="22" t="s">
        <v>758</v>
      </c>
      <c r="AF336" s="29" t="s">
        <v>1379</v>
      </c>
    </row>
    <row r="337" spans="1:32" ht="141.75" x14ac:dyDescent="0.25">
      <c r="A337" s="44">
        <v>3855</v>
      </c>
      <c r="B337" s="45">
        <v>44</v>
      </c>
      <c r="C337" s="45">
        <v>2020</v>
      </c>
      <c r="D337" s="60" t="s">
        <v>1380</v>
      </c>
      <c r="E337" s="10" t="s">
        <v>34</v>
      </c>
      <c r="F337" s="45"/>
      <c r="G337" s="45"/>
      <c r="H337" s="45" t="s">
        <v>48</v>
      </c>
      <c r="I337" s="61" t="s">
        <v>903</v>
      </c>
      <c r="J337" s="70" t="s">
        <v>98</v>
      </c>
      <c r="K337" s="45" t="s">
        <v>251</v>
      </c>
      <c r="L337" s="45" t="s">
        <v>210</v>
      </c>
      <c r="M337" s="62" t="s">
        <v>1356</v>
      </c>
      <c r="N337" s="62" t="s">
        <v>1046</v>
      </c>
      <c r="O337" s="63">
        <v>2020</v>
      </c>
      <c r="P337" s="63"/>
      <c r="Q337" s="63"/>
      <c r="R337" s="64"/>
      <c r="S337" s="65"/>
      <c r="T337" s="75"/>
      <c r="U337" s="75"/>
      <c r="V337" s="63"/>
      <c r="W337" s="45"/>
      <c r="X337" s="66">
        <v>1</v>
      </c>
      <c r="Y337" s="69" t="s">
        <v>45</v>
      </c>
      <c r="Z337" s="63"/>
      <c r="AA337" s="63">
        <v>6</v>
      </c>
      <c r="AB337" s="63">
        <v>2021</v>
      </c>
      <c r="AC337" s="68" t="s">
        <v>1376</v>
      </c>
      <c r="AD337" s="79">
        <f ca="1">TODAY()-TABLA345[[#This Row],[Fecha radicación informe]]</f>
        <v>1330</v>
      </c>
      <c r="AE337" s="22" t="s">
        <v>758</v>
      </c>
      <c r="AF337" s="14"/>
    </row>
    <row r="338" spans="1:32" ht="409.5" x14ac:dyDescent="0.25">
      <c r="A338" s="44">
        <v>3856</v>
      </c>
      <c r="B338" s="45">
        <v>45</v>
      </c>
      <c r="C338" s="45">
        <v>2020</v>
      </c>
      <c r="D338" s="60" t="s">
        <v>1381</v>
      </c>
      <c r="E338" s="10" t="s">
        <v>315</v>
      </c>
      <c r="F338" s="45"/>
      <c r="G338" s="45"/>
      <c r="H338" s="45" t="s">
        <v>120</v>
      </c>
      <c r="I338" s="61" t="s">
        <v>903</v>
      </c>
      <c r="J338" s="12" t="s">
        <v>188</v>
      </c>
      <c r="K338" s="10" t="s">
        <v>205</v>
      </c>
      <c r="L338" s="45" t="s">
        <v>210</v>
      </c>
      <c r="M338" s="62" t="s">
        <v>1356</v>
      </c>
      <c r="N338" s="62" t="s">
        <v>1046</v>
      </c>
      <c r="O338" s="63">
        <v>2020</v>
      </c>
      <c r="P338" s="63"/>
      <c r="Q338" s="63"/>
      <c r="R338" s="64" t="s">
        <v>358</v>
      </c>
      <c r="S338" s="65" t="s">
        <v>1382</v>
      </c>
      <c r="T338" s="75">
        <v>44512</v>
      </c>
      <c r="U338" s="75" t="s">
        <v>1383</v>
      </c>
      <c r="V338" s="63"/>
      <c r="W338" s="45" t="s">
        <v>1384</v>
      </c>
      <c r="X338" s="66">
        <v>1</v>
      </c>
      <c r="Y338" s="19" t="s">
        <v>318</v>
      </c>
      <c r="Z338" s="63"/>
      <c r="AA338" s="63">
        <v>2</v>
      </c>
      <c r="AB338" s="63">
        <v>2022</v>
      </c>
      <c r="AC338" s="68" t="s">
        <v>1376</v>
      </c>
      <c r="AD338" s="79">
        <f ca="1">TODAY()-TABLA345[[#This Row],[Fecha radicación informe]]</f>
        <v>1330</v>
      </c>
      <c r="AE338" s="22" t="s">
        <v>758</v>
      </c>
      <c r="AF338" s="29" t="s">
        <v>1385</v>
      </c>
    </row>
    <row r="339" spans="1:32" ht="409.5" x14ac:dyDescent="0.25">
      <c r="A339" s="44">
        <v>3857</v>
      </c>
      <c r="B339" s="45">
        <v>46</v>
      </c>
      <c r="C339" s="45">
        <v>2020</v>
      </c>
      <c r="D339" s="60" t="s">
        <v>1386</v>
      </c>
      <c r="E339" s="10" t="s">
        <v>333</v>
      </c>
      <c r="F339" s="45"/>
      <c r="G339" s="45"/>
      <c r="H339" s="45" t="s">
        <v>48</v>
      </c>
      <c r="I339" s="61" t="s">
        <v>76</v>
      </c>
      <c r="J339" s="70" t="s">
        <v>77</v>
      </c>
      <c r="K339" s="45" t="s">
        <v>251</v>
      </c>
      <c r="L339" s="45" t="s">
        <v>210</v>
      </c>
      <c r="M339" s="62" t="s">
        <v>1356</v>
      </c>
      <c r="N339" s="62" t="s">
        <v>1046</v>
      </c>
      <c r="O339" s="63">
        <v>2020</v>
      </c>
      <c r="P339" s="63"/>
      <c r="Q339" s="63"/>
      <c r="R339" s="64" t="s">
        <v>436</v>
      </c>
      <c r="S339" s="65" t="s">
        <v>1374</v>
      </c>
      <c r="T339" s="75">
        <v>44146</v>
      </c>
      <c r="U339" s="75">
        <v>44408</v>
      </c>
      <c r="V339" s="63"/>
      <c r="W339" s="45" t="s">
        <v>1387</v>
      </c>
      <c r="X339" s="66">
        <v>1</v>
      </c>
      <c r="Y339" s="19" t="s">
        <v>318</v>
      </c>
      <c r="Z339" s="63"/>
      <c r="AA339" s="63">
        <v>2</v>
      </c>
      <c r="AB339" s="63">
        <v>2022</v>
      </c>
      <c r="AC339" s="68" t="s">
        <v>1376</v>
      </c>
      <c r="AD339" s="79">
        <f ca="1">TODAY()-TABLA345[[#This Row],[Fecha radicación informe]]</f>
        <v>1330</v>
      </c>
      <c r="AE339" s="22" t="s">
        <v>758</v>
      </c>
      <c r="AF339" s="29" t="s">
        <v>1388</v>
      </c>
    </row>
    <row r="340" spans="1:32" ht="409.5" x14ac:dyDescent="0.25">
      <c r="A340" s="44">
        <v>3858</v>
      </c>
      <c r="B340" s="45">
        <v>47</v>
      </c>
      <c r="C340" s="45">
        <v>2020</v>
      </c>
      <c r="D340" s="60" t="s">
        <v>1389</v>
      </c>
      <c r="E340" s="10" t="s">
        <v>315</v>
      </c>
      <c r="F340" s="45"/>
      <c r="G340" s="45"/>
      <c r="H340" s="45" t="s">
        <v>120</v>
      </c>
      <c r="I340" s="61" t="s">
        <v>76</v>
      </c>
      <c r="J340" s="70" t="s">
        <v>77</v>
      </c>
      <c r="K340" s="45" t="s">
        <v>251</v>
      </c>
      <c r="L340" s="45" t="s">
        <v>210</v>
      </c>
      <c r="M340" s="62" t="s">
        <v>1356</v>
      </c>
      <c r="N340" s="62" t="s">
        <v>1046</v>
      </c>
      <c r="O340" s="63">
        <v>2020</v>
      </c>
      <c r="P340" s="63"/>
      <c r="Q340" s="63"/>
      <c r="R340" s="64" t="s">
        <v>358</v>
      </c>
      <c r="S340" s="65" t="s">
        <v>1374</v>
      </c>
      <c r="T340" s="75">
        <v>44146</v>
      </c>
      <c r="U340" s="75">
        <v>44408</v>
      </c>
      <c r="V340" s="63"/>
      <c r="W340" s="45" t="s">
        <v>1390</v>
      </c>
      <c r="X340" s="66">
        <v>1</v>
      </c>
      <c r="Y340" s="19" t="s">
        <v>318</v>
      </c>
      <c r="Z340" s="63"/>
      <c r="AA340" s="63">
        <v>2</v>
      </c>
      <c r="AB340" s="63">
        <v>2022</v>
      </c>
      <c r="AC340" s="68" t="s">
        <v>1376</v>
      </c>
      <c r="AD340" s="79">
        <f ca="1">TODAY()-TABLA345[[#This Row],[Fecha radicación informe]]</f>
        <v>1330</v>
      </c>
      <c r="AE340" s="22" t="s">
        <v>758</v>
      </c>
      <c r="AF340" s="29" t="s">
        <v>1391</v>
      </c>
    </row>
    <row r="341" spans="1:32" ht="409.5" x14ac:dyDescent="0.25">
      <c r="A341" s="44">
        <v>3859</v>
      </c>
      <c r="B341" s="45">
        <v>48</v>
      </c>
      <c r="C341" s="45">
        <v>2020</v>
      </c>
      <c r="D341" s="60" t="s">
        <v>1392</v>
      </c>
      <c r="E341" s="10" t="s">
        <v>34</v>
      </c>
      <c r="F341" s="45"/>
      <c r="G341" s="45"/>
      <c r="H341" s="45" t="s">
        <v>85</v>
      </c>
      <c r="I341" s="61" t="s">
        <v>49</v>
      </c>
      <c r="J341" s="70" t="s">
        <v>50</v>
      </c>
      <c r="K341" s="45" t="s">
        <v>1029</v>
      </c>
      <c r="L341" s="45" t="s">
        <v>765</v>
      </c>
      <c r="M341" s="62" t="s">
        <v>1356</v>
      </c>
      <c r="N341" s="62" t="s">
        <v>1046</v>
      </c>
      <c r="O341" s="63">
        <v>2020</v>
      </c>
      <c r="P341" s="63"/>
      <c r="Q341" s="63"/>
      <c r="R341" s="64" t="s">
        <v>42</v>
      </c>
      <c r="S341" s="65" t="s">
        <v>1393</v>
      </c>
      <c r="T341" s="75">
        <v>44147</v>
      </c>
      <c r="U341" s="75">
        <v>44408</v>
      </c>
      <c r="V341" s="63"/>
      <c r="W341" s="45" t="s">
        <v>1394</v>
      </c>
      <c r="X341" s="66">
        <v>1</v>
      </c>
      <c r="Y341" s="69" t="s">
        <v>45</v>
      </c>
      <c r="Z341" s="63"/>
      <c r="AA341" s="63">
        <v>6</v>
      </c>
      <c r="AB341" s="63">
        <v>2021</v>
      </c>
      <c r="AC341" s="68" t="s">
        <v>1395</v>
      </c>
      <c r="AD341" s="79">
        <f ca="1">TODAY()-TABLA345[[#This Row],[Fecha radicación informe]]</f>
        <v>1326</v>
      </c>
      <c r="AE341" s="22" t="s">
        <v>58</v>
      </c>
      <c r="AF341" s="14"/>
    </row>
    <row r="342" spans="1:32" ht="362.25" x14ac:dyDescent="0.25">
      <c r="A342" s="44">
        <v>3860</v>
      </c>
      <c r="B342" s="45">
        <v>49</v>
      </c>
      <c r="C342" s="45">
        <v>2020</v>
      </c>
      <c r="D342" s="60" t="s">
        <v>1396</v>
      </c>
      <c r="E342" s="10" t="s">
        <v>34</v>
      </c>
      <c r="F342" s="45"/>
      <c r="G342" s="45"/>
      <c r="H342" s="45" t="s">
        <v>48</v>
      </c>
      <c r="I342" s="61" t="s">
        <v>308</v>
      </c>
      <c r="J342" s="12" t="s">
        <v>133</v>
      </c>
      <c r="K342" s="45" t="s">
        <v>927</v>
      </c>
      <c r="L342" s="45" t="s">
        <v>765</v>
      </c>
      <c r="M342" s="62" t="s">
        <v>1356</v>
      </c>
      <c r="N342" s="62" t="s">
        <v>1046</v>
      </c>
      <c r="O342" s="63">
        <v>2020</v>
      </c>
      <c r="P342" s="63"/>
      <c r="Q342" s="63"/>
      <c r="R342" s="64" t="s">
        <v>42</v>
      </c>
      <c r="S342" s="65" t="s">
        <v>1397</v>
      </c>
      <c r="T342" s="75">
        <v>44147</v>
      </c>
      <c r="U342" s="75">
        <v>44196</v>
      </c>
      <c r="V342" s="63"/>
      <c r="W342" s="45" t="s">
        <v>1398</v>
      </c>
      <c r="X342" s="66">
        <v>1</v>
      </c>
      <c r="Y342" s="69" t="s">
        <v>45</v>
      </c>
      <c r="Z342" s="63"/>
      <c r="AA342" s="63">
        <v>12</v>
      </c>
      <c r="AB342" s="63">
        <v>2020</v>
      </c>
      <c r="AC342" s="68" t="s">
        <v>1395</v>
      </c>
      <c r="AD342" s="79">
        <f ca="1">TODAY()-TABLA345[[#This Row],[Fecha radicación informe]]</f>
        <v>1326</v>
      </c>
      <c r="AE342" s="22" t="s">
        <v>58</v>
      </c>
      <c r="AF342" s="14"/>
    </row>
    <row r="343" spans="1:32" ht="409.5" x14ac:dyDescent="0.25">
      <c r="A343" s="44">
        <v>3861</v>
      </c>
      <c r="B343" s="45">
        <v>50</v>
      </c>
      <c r="C343" s="45">
        <v>2020</v>
      </c>
      <c r="D343" s="60" t="s">
        <v>1399</v>
      </c>
      <c r="E343" s="10" t="s">
        <v>34</v>
      </c>
      <c r="F343" s="45"/>
      <c r="G343" s="45"/>
      <c r="H343" s="45" t="s">
        <v>35</v>
      </c>
      <c r="I343" s="61" t="s">
        <v>36</v>
      </c>
      <c r="J343" s="70" t="s">
        <v>98</v>
      </c>
      <c r="K343" s="45" t="s">
        <v>374</v>
      </c>
      <c r="L343" s="45" t="s">
        <v>285</v>
      </c>
      <c r="M343" s="62" t="s">
        <v>1356</v>
      </c>
      <c r="N343" s="62" t="s">
        <v>1046</v>
      </c>
      <c r="O343" s="63">
        <v>2020</v>
      </c>
      <c r="P343" s="63"/>
      <c r="Q343" s="63"/>
      <c r="R343" s="64" t="s">
        <v>358</v>
      </c>
      <c r="S343" s="65" t="s">
        <v>1400</v>
      </c>
      <c r="T343" s="75" t="s">
        <v>1401</v>
      </c>
      <c r="U343" s="75">
        <v>44227</v>
      </c>
      <c r="V343" s="63"/>
      <c r="W343" s="45" t="s">
        <v>1402</v>
      </c>
      <c r="X343" s="66">
        <v>1</v>
      </c>
      <c r="Y343" s="69" t="s">
        <v>45</v>
      </c>
      <c r="Z343" s="63"/>
      <c r="AA343" s="63">
        <v>2</v>
      </c>
      <c r="AB343" s="63">
        <v>2021</v>
      </c>
      <c r="AC343" s="68" t="s">
        <v>1395</v>
      </c>
      <c r="AD343" s="79">
        <f ca="1">TODAY()-TABLA345[[#This Row],[Fecha radicación informe]]</f>
        <v>1326</v>
      </c>
      <c r="AE343" s="22" t="s">
        <v>46</v>
      </c>
      <c r="AF343" s="14"/>
    </row>
    <row r="344" spans="1:32" ht="409.5" x14ac:dyDescent="0.25">
      <c r="A344" s="44">
        <v>3862</v>
      </c>
      <c r="B344" s="45">
        <v>51</v>
      </c>
      <c r="C344" s="45">
        <v>2020</v>
      </c>
      <c r="D344" s="60" t="s">
        <v>1403</v>
      </c>
      <c r="E344" s="10" t="s">
        <v>34</v>
      </c>
      <c r="F344" s="45"/>
      <c r="G344" s="45"/>
      <c r="H344" s="45" t="s">
        <v>85</v>
      </c>
      <c r="I344" s="61" t="s">
        <v>121</v>
      </c>
      <c r="J344" s="70" t="s">
        <v>77</v>
      </c>
      <c r="K344" s="10" t="s">
        <v>180</v>
      </c>
      <c r="L344" s="45" t="s">
        <v>279</v>
      </c>
      <c r="M344" s="62" t="s">
        <v>1404</v>
      </c>
      <c r="N344" s="62" t="s">
        <v>1109</v>
      </c>
      <c r="O344" s="63">
        <v>2020</v>
      </c>
      <c r="P344" s="63"/>
      <c r="Q344" s="63"/>
      <c r="R344" s="64" t="s">
        <v>436</v>
      </c>
      <c r="S344" s="65" t="s">
        <v>1405</v>
      </c>
      <c r="T344" s="75">
        <v>44505</v>
      </c>
      <c r="U344" s="75">
        <v>44530</v>
      </c>
      <c r="V344" s="63"/>
      <c r="W344" s="45" t="s">
        <v>1406</v>
      </c>
      <c r="X344" s="66">
        <v>1</v>
      </c>
      <c r="Y344" s="69" t="s">
        <v>45</v>
      </c>
      <c r="Z344" s="63"/>
      <c r="AA344" s="63">
        <v>12</v>
      </c>
      <c r="AB344" s="63">
        <v>2021</v>
      </c>
      <c r="AC344" s="68">
        <v>44167</v>
      </c>
      <c r="AD344" s="79">
        <f ca="1">TODAY()-TABLA345[[#This Row],[Fecha radicación informe]]</f>
        <v>1293</v>
      </c>
      <c r="AE344" s="22" t="s">
        <v>58</v>
      </c>
      <c r="AF344" s="14"/>
    </row>
    <row r="345" spans="1:32" ht="409.5" x14ac:dyDescent="0.25">
      <c r="A345" s="44">
        <v>3863</v>
      </c>
      <c r="B345" s="45">
        <v>52</v>
      </c>
      <c r="C345" s="45">
        <v>2020</v>
      </c>
      <c r="D345" s="60" t="s">
        <v>1407</v>
      </c>
      <c r="E345" s="10" t="s">
        <v>34</v>
      </c>
      <c r="F345" s="45"/>
      <c r="G345" s="45"/>
      <c r="H345" s="45" t="s">
        <v>85</v>
      </c>
      <c r="I345" s="61" t="s">
        <v>49</v>
      </c>
      <c r="J345" s="70" t="s">
        <v>50</v>
      </c>
      <c r="K345" s="10" t="s">
        <v>180</v>
      </c>
      <c r="L345" s="45" t="s">
        <v>279</v>
      </c>
      <c r="M345" s="62" t="s">
        <v>1404</v>
      </c>
      <c r="N345" s="62" t="s">
        <v>1109</v>
      </c>
      <c r="O345" s="63">
        <v>2020</v>
      </c>
      <c r="P345" s="63"/>
      <c r="Q345" s="63"/>
      <c r="R345" s="64" t="s">
        <v>436</v>
      </c>
      <c r="S345" s="65" t="s">
        <v>1408</v>
      </c>
      <c r="T345" s="75">
        <v>44505</v>
      </c>
      <c r="U345" s="75">
        <v>44530</v>
      </c>
      <c r="V345" s="63"/>
      <c r="W345" s="45" t="s">
        <v>1409</v>
      </c>
      <c r="X345" s="66">
        <v>1</v>
      </c>
      <c r="Y345" s="69" t="s">
        <v>45</v>
      </c>
      <c r="Z345" s="63"/>
      <c r="AA345" s="63">
        <v>12</v>
      </c>
      <c r="AB345" s="63">
        <v>2021</v>
      </c>
      <c r="AC345" s="68">
        <v>44167</v>
      </c>
      <c r="AD345" s="79">
        <f ca="1">TODAY()-TABLA345[[#This Row],[Fecha radicación informe]]</f>
        <v>1293</v>
      </c>
      <c r="AE345" s="22" t="s">
        <v>58</v>
      </c>
      <c r="AF345" s="14"/>
    </row>
    <row r="346" spans="1:32" ht="204.75" x14ac:dyDescent="0.25">
      <c r="A346" s="44">
        <v>3864</v>
      </c>
      <c r="B346" s="45">
        <v>53</v>
      </c>
      <c r="C346" s="45">
        <v>2020</v>
      </c>
      <c r="D346" s="60" t="s">
        <v>1410</v>
      </c>
      <c r="E346" s="10" t="s">
        <v>34</v>
      </c>
      <c r="F346" s="45"/>
      <c r="G346" s="45"/>
      <c r="H346" s="45" t="s">
        <v>85</v>
      </c>
      <c r="I346" s="61" t="s">
        <v>170</v>
      </c>
      <c r="J346" s="70" t="s">
        <v>50</v>
      </c>
      <c r="K346" s="45" t="s">
        <v>1411</v>
      </c>
      <c r="L346" s="45" t="s">
        <v>210</v>
      </c>
      <c r="M346" s="62" t="s">
        <v>1404</v>
      </c>
      <c r="N346" s="62" t="s">
        <v>1109</v>
      </c>
      <c r="O346" s="63">
        <v>2020</v>
      </c>
      <c r="P346" s="63"/>
      <c r="Q346" s="63"/>
      <c r="R346" s="64" t="s">
        <v>358</v>
      </c>
      <c r="S346" s="65" t="s">
        <v>1412</v>
      </c>
      <c r="T346" s="75">
        <v>44533</v>
      </c>
      <c r="U346" s="75">
        <v>44316</v>
      </c>
      <c r="V346" s="63"/>
      <c r="W346" s="45" t="s">
        <v>1413</v>
      </c>
      <c r="X346" s="66">
        <v>1</v>
      </c>
      <c r="Y346" s="69" t="s">
        <v>45</v>
      </c>
      <c r="Z346" s="63"/>
      <c r="AA346" s="63">
        <v>7</v>
      </c>
      <c r="AB346" s="63">
        <v>2021</v>
      </c>
      <c r="AC346" s="68">
        <v>44172</v>
      </c>
      <c r="AD346" s="79">
        <f ca="1">TODAY()-TABLA345[[#This Row],[Fecha radicación informe]]</f>
        <v>1288</v>
      </c>
      <c r="AE346" s="22" t="s">
        <v>758</v>
      </c>
      <c r="AF346" s="14"/>
    </row>
    <row r="347" spans="1:32" ht="409.5" x14ac:dyDescent="0.25">
      <c r="A347" s="44">
        <v>3865</v>
      </c>
      <c r="B347" s="45">
        <v>54</v>
      </c>
      <c r="C347" s="45">
        <v>2020</v>
      </c>
      <c r="D347" s="60" t="s">
        <v>1414</v>
      </c>
      <c r="E347" s="10" t="s">
        <v>333</v>
      </c>
      <c r="F347" s="45"/>
      <c r="G347" s="45"/>
      <c r="H347" s="45" t="s">
        <v>35</v>
      </c>
      <c r="I347" s="61" t="s">
        <v>36</v>
      </c>
      <c r="J347" s="70" t="s">
        <v>98</v>
      </c>
      <c r="K347" s="45" t="s">
        <v>1415</v>
      </c>
      <c r="L347" s="45" t="s">
        <v>1107</v>
      </c>
      <c r="M347" s="62" t="s">
        <v>1416</v>
      </c>
      <c r="N347" s="62" t="s">
        <v>1151</v>
      </c>
      <c r="O347" s="63">
        <v>2020</v>
      </c>
      <c r="P347" s="63"/>
      <c r="Q347" s="63"/>
      <c r="R347" s="64" t="s">
        <v>358</v>
      </c>
      <c r="S347" s="65" t="s">
        <v>1417</v>
      </c>
      <c r="T347" s="75">
        <v>44230</v>
      </c>
      <c r="U347" s="75" t="s">
        <v>1418</v>
      </c>
      <c r="V347" s="63"/>
      <c r="W347" s="45" t="s">
        <v>1419</v>
      </c>
      <c r="X347" s="66">
        <v>0</v>
      </c>
      <c r="Y347" s="69" t="s">
        <v>305</v>
      </c>
      <c r="Z347" s="63"/>
      <c r="AA347" s="63"/>
      <c r="AB347" s="63"/>
      <c r="AC347" s="68" t="s">
        <v>1420</v>
      </c>
      <c r="AD347" s="79">
        <f ca="1">TODAY()-TABLA345[[#This Row],[Fecha radicación informe]]</f>
        <v>1278</v>
      </c>
      <c r="AE347" s="22" t="s">
        <v>46</v>
      </c>
      <c r="AF347" s="34" t="s">
        <v>1421</v>
      </c>
    </row>
    <row r="348" spans="1:32" ht="409.5" x14ac:dyDescent="0.25">
      <c r="A348" s="44">
        <v>3866</v>
      </c>
      <c r="B348" s="45">
        <v>55</v>
      </c>
      <c r="C348" s="45">
        <v>2020</v>
      </c>
      <c r="D348" s="60" t="s">
        <v>1422</v>
      </c>
      <c r="E348" s="10" t="s">
        <v>34</v>
      </c>
      <c r="F348" s="45"/>
      <c r="G348" s="45"/>
      <c r="H348" s="45" t="s">
        <v>35</v>
      </c>
      <c r="I348" s="61" t="s">
        <v>36</v>
      </c>
      <c r="J348" s="70" t="s">
        <v>98</v>
      </c>
      <c r="K348" s="45" t="s">
        <v>1415</v>
      </c>
      <c r="L348" s="45" t="s">
        <v>285</v>
      </c>
      <c r="M348" s="62" t="s">
        <v>1416</v>
      </c>
      <c r="N348" s="62" t="s">
        <v>1151</v>
      </c>
      <c r="O348" s="63">
        <v>2020</v>
      </c>
      <c r="P348" s="63"/>
      <c r="Q348" s="63"/>
      <c r="R348" s="64"/>
      <c r="S348" s="65" t="s">
        <v>1423</v>
      </c>
      <c r="T348" s="75">
        <v>44257</v>
      </c>
      <c r="U348" s="75">
        <v>44377</v>
      </c>
      <c r="V348" s="63"/>
      <c r="W348" s="45" t="s">
        <v>1424</v>
      </c>
      <c r="X348" s="66">
        <v>1</v>
      </c>
      <c r="Y348" s="69" t="s">
        <v>45</v>
      </c>
      <c r="Z348" s="63"/>
      <c r="AA348" s="63">
        <v>8</v>
      </c>
      <c r="AB348" s="63">
        <v>2021</v>
      </c>
      <c r="AC348" s="68" t="s">
        <v>1420</v>
      </c>
      <c r="AD348" s="79">
        <f ca="1">TODAY()-TABLA345[[#This Row],[Fecha radicación informe]]</f>
        <v>1278</v>
      </c>
      <c r="AE348" s="22" t="s">
        <v>46</v>
      </c>
      <c r="AF348" s="14"/>
    </row>
    <row r="349" spans="1:32" ht="409.5" x14ac:dyDescent="0.25">
      <c r="A349" s="44">
        <v>3867</v>
      </c>
      <c r="B349" s="45">
        <v>56</v>
      </c>
      <c r="C349" s="45">
        <v>2020</v>
      </c>
      <c r="D349" s="60" t="s">
        <v>1425</v>
      </c>
      <c r="E349" s="10" t="s">
        <v>333</v>
      </c>
      <c r="F349" s="45"/>
      <c r="G349" s="45"/>
      <c r="H349" s="45" t="s">
        <v>35</v>
      </c>
      <c r="I349" s="61" t="s">
        <v>36</v>
      </c>
      <c r="J349" s="12" t="s">
        <v>98</v>
      </c>
      <c r="K349" s="45" t="s">
        <v>1017</v>
      </c>
      <c r="L349" s="45" t="s">
        <v>39</v>
      </c>
      <c r="M349" s="62" t="s">
        <v>1416</v>
      </c>
      <c r="N349" s="62" t="s">
        <v>1151</v>
      </c>
      <c r="O349" s="63">
        <v>2020</v>
      </c>
      <c r="P349" s="63"/>
      <c r="Q349" s="63"/>
      <c r="R349" s="64" t="s">
        <v>436</v>
      </c>
      <c r="S349" s="65" t="s">
        <v>1426</v>
      </c>
      <c r="T349" s="75" t="s">
        <v>1427</v>
      </c>
      <c r="U349" s="75">
        <v>45575</v>
      </c>
      <c r="V349" s="63"/>
      <c r="W349" s="45" t="s">
        <v>1428</v>
      </c>
      <c r="X349" s="66">
        <v>0</v>
      </c>
      <c r="Y349" s="69" t="s">
        <v>305</v>
      </c>
      <c r="Z349" s="63"/>
      <c r="AA349" s="63"/>
      <c r="AB349" s="63"/>
      <c r="AC349" s="68" t="s">
        <v>1420</v>
      </c>
      <c r="AD349" s="79">
        <f ca="1">TODAY()-TABLA345[[#This Row],[Fecha radicación informe]]</f>
        <v>1278</v>
      </c>
      <c r="AE349" s="22" t="s">
        <v>46</v>
      </c>
      <c r="AF349" s="34" t="s">
        <v>1429</v>
      </c>
    </row>
    <row r="350" spans="1:32" ht="189" x14ac:dyDescent="0.25">
      <c r="A350" s="44">
        <v>3868</v>
      </c>
      <c r="B350" s="45">
        <v>57</v>
      </c>
      <c r="C350" s="45">
        <v>2020</v>
      </c>
      <c r="D350" s="60" t="s">
        <v>1430</v>
      </c>
      <c r="E350" s="10" t="s">
        <v>34</v>
      </c>
      <c r="F350" s="45"/>
      <c r="G350" s="45"/>
      <c r="H350" s="45" t="s">
        <v>301</v>
      </c>
      <c r="I350" s="61" t="s">
        <v>36</v>
      </c>
      <c r="J350" s="12" t="s">
        <v>37</v>
      </c>
      <c r="K350" s="45" t="s">
        <v>1017</v>
      </c>
      <c r="L350" s="45" t="s">
        <v>39</v>
      </c>
      <c r="M350" s="62" t="s">
        <v>1416</v>
      </c>
      <c r="N350" s="62" t="s">
        <v>1151</v>
      </c>
      <c r="O350" s="63">
        <v>2020</v>
      </c>
      <c r="P350" s="63"/>
      <c r="Q350" s="63"/>
      <c r="R350" s="64" t="s">
        <v>42</v>
      </c>
      <c r="S350" s="65" t="s">
        <v>1431</v>
      </c>
      <c r="T350" s="75" t="s">
        <v>1427</v>
      </c>
      <c r="U350" s="75">
        <v>44227</v>
      </c>
      <c r="V350" s="63"/>
      <c r="W350" s="45" t="s">
        <v>1432</v>
      </c>
      <c r="X350" s="66">
        <v>1</v>
      </c>
      <c r="Y350" s="69" t="s">
        <v>45</v>
      </c>
      <c r="Z350" s="63"/>
      <c r="AA350" s="63">
        <v>1</v>
      </c>
      <c r="AB350" s="63">
        <v>2021</v>
      </c>
      <c r="AC350" s="68" t="s">
        <v>1420</v>
      </c>
      <c r="AD350" s="79">
        <f ca="1">TODAY()-TABLA345[[#This Row],[Fecha radicación informe]]</f>
        <v>1278</v>
      </c>
      <c r="AE350" s="22" t="s">
        <v>46</v>
      </c>
      <c r="AF350" s="14"/>
    </row>
    <row r="351" spans="1:32" ht="409.5" x14ac:dyDescent="0.25">
      <c r="A351" s="44">
        <v>3869</v>
      </c>
      <c r="B351" s="45">
        <v>58</v>
      </c>
      <c r="C351" s="45">
        <v>2020</v>
      </c>
      <c r="D351" s="60" t="s">
        <v>1433</v>
      </c>
      <c r="E351" s="10" t="s">
        <v>34</v>
      </c>
      <c r="F351" s="45"/>
      <c r="G351" s="45"/>
      <c r="H351" s="45" t="s">
        <v>85</v>
      </c>
      <c r="I351" s="61" t="s">
        <v>36</v>
      </c>
      <c r="J351" s="12" t="s">
        <v>37</v>
      </c>
      <c r="K351" s="45" t="s">
        <v>1017</v>
      </c>
      <c r="L351" s="45" t="s">
        <v>39</v>
      </c>
      <c r="M351" s="62" t="s">
        <v>1416</v>
      </c>
      <c r="N351" s="62" t="s">
        <v>1151</v>
      </c>
      <c r="O351" s="63">
        <v>2020</v>
      </c>
      <c r="P351" s="63"/>
      <c r="Q351" s="63"/>
      <c r="R351" s="64" t="s">
        <v>42</v>
      </c>
      <c r="S351" s="65" t="s">
        <v>1434</v>
      </c>
      <c r="T351" s="75">
        <v>44532</v>
      </c>
      <c r="U351" s="75" t="s">
        <v>1435</v>
      </c>
      <c r="V351" s="63"/>
      <c r="W351" s="45" t="s">
        <v>1436</v>
      </c>
      <c r="X351" s="66">
        <v>1</v>
      </c>
      <c r="Y351" s="69" t="s">
        <v>45</v>
      </c>
      <c r="Z351" s="63"/>
      <c r="AA351" s="63">
        <v>5</v>
      </c>
      <c r="AB351" s="63">
        <v>2021</v>
      </c>
      <c r="AC351" s="68" t="s">
        <v>1420</v>
      </c>
      <c r="AD351" s="79">
        <f ca="1">TODAY()-TABLA345[[#This Row],[Fecha radicación informe]]</f>
        <v>1278</v>
      </c>
      <c r="AE351" s="22" t="s">
        <v>46</v>
      </c>
      <c r="AF351" s="14"/>
    </row>
    <row r="352" spans="1:32" ht="409.5" x14ac:dyDescent="0.25">
      <c r="A352" s="44">
        <v>3870</v>
      </c>
      <c r="B352" s="45">
        <v>59</v>
      </c>
      <c r="C352" s="45">
        <v>2020</v>
      </c>
      <c r="D352" s="60" t="s">
        <v>1437</v>
      </c>
      <c r="E352" s="10" t="s">
        <v>1320</v>
      </c>
      <c r="F352" s="45"/>
      <c r="G352" s="45"/>
      <c r="H352" s="45" t="s">
        <v>35</v>
      </c>
      <c r="I352" s="61" t="s">
        <v>36</v>
      </c>
      <c r="J352" s="12" t="s">
        <v>98</v>
      </c>
      <c r="K352" s="45" t="s">
        <v>1017</v>
      </c>
      <c r="L352" s="45" t="s">
        <v>39</v>
      </c>
      <c r="M352" s="62" t="s">
        <v>1416</v>
      </c>
      <c r="N352" s="62" t="s">
        <v>1151</v>
      </c>
      <c r="O352" s="63">
        <v>2020</v>
      </c>
      <c r="P352" s="63"/>
      <c r="Q352" s="63"/>
      <c r="R352" s="64" t="s">
        <v>42</v>
      </c>
      <c r="S352" s="65" t="s">
        <v>1438</v>
      </c>
      <c r="T352" s="75">
        <v>44230</v>
      </c>
      <c r="U352" s="75" t="s">
        <v>1439</v>
      </c>
      <c r="V352" s="63"/>
      <c r="W352" s="45" t="s">
        <v>1440</v>
      </c>
      <c r="X352" s="66">
        <v>1</v>
      </c>
      <c r="Y352" s="69" t="s">
        <v>318</v>
      </c>
      <c r="Z352" s="63"/>
      <c r="AA352" s="63">
        <v>4</v>
      </c>
      <c r="AB352" s="63">
        <v>2023</v>
      </c>
      <c r="AC352" s="68" t="s">
        <v>1420</v>
      </c>
      <c r="AD352" s="79">
        <f ca="1">TODAY()-TABLA345[[#This Row],[Fecha radicación informe]]</f>
        <v>1278</v>
      </c>
      <c r="AE352" s="22" t="s">
        <v>46</v>
      </c>
      <c r="AF352" s="34" t="s">
        <v>1441</v>
      </c>
    </row>
    <row r="353" spans="1:32" ht="409.5" x14ac:dyDescent="0.25">
      <c r="A353" s="44">
        <v>3871</v>
      </c>
      <c r="B353" s="45">
        <v>60</v>
      </c>
      <c r="C353" s="45">
        <v>2020</v>
      </c>
      <c r="D353" s="60" t="s">
        <v>1442</v>
      </c>
      <c r="E353" s="10" t="s">
        <v>34</v>
      </c>
      <c r="F353" s="45"/>
      <c r="G353" s="45"/>
      <c r="H353" s="45" t="s">
        <v>85</v>
      </c>
      <c r="I353" s="61" t="s">
        <v>49</v>
      </c>
      <c r="J353" s="70" t="s">
        <v>50</v>
      </c>
      <c r="K353" s="45" t="s">
        <v>1091</v>
      </c>
      <c r="L353" s="45" t="s">
        <v>765</v>
      </c>
      <c r="M353" s="62" t="s">
        <v>1416</v>
      </c>
      <c r="N353" s="62" t="s">
        <v>1151</v>
      </c>
      <c r="O353" s="63">
        <v>2020</v>
      </c>
      <c r="P353" s="63"/>
      <c r="Q353" s="63"/>
      <c r="R353" s="64" t="s">
        <v>42</v>
      </c>
      <c r="S353" s="65" t="s">
        <v>1443</v>
      </c>
      <c r="T353" s="75">
        <v>44288</v>
      </c>
      <c r="U353" s="75">
        <v>44408</v>
      </c>
      <c r="V353" s="63"/>
      <c r="W353" s="45" t="s">
        <v>1444</v>
      </c>
      <c r="X353" s="66">
        <v>1</v>
      </c>
      <c r="Y353" s="69" t="s">
        <v>45</v>
      </c>
      <c r="Z353" s="63"/>
      <c r="AA353" s="63">
        <v>6</v>
      </c>
      <c r="AB353" s="63">
        <v>2021</v>
      </c>
      <c r="AC353" s="68" t="s">
        <v>1445</v>
      </c>
      <c r="AD353" s="79">
        <f ca="1">TODAY()-TABLA345[[#This Row],[Fecha radicación informe]]</f>
        <v>1272</v>
      </c>
      <c r="AE353" s="22" t="s">
        <v>758</v>
      </c>
      <c r="AF353" s="14"/>
    </row>
    <row r="354" spans="1:32" ht="409.5" x14ac:dyDescent="0.25">
      <c r="A354" s="44">
        <v>3872</v>
      </c>
      <c r="B354" s="45">
        <v>61</v>
      </c>
      <c r="C354" s="45">
        <v>2020</v>
      </c>
      <c r="D354" s="60" t="s">
        <v>1446</v>
      </c>
      <c r="E354" s="10" t="s">
        <v>1447</v>
      </c>
      <c r="F354" s="45"/>
      <c r="G354" s="45"/>
      <c r="H354" s="45" t="s">
        <v>85</v>
      </c>
      <c r="I354" s="61" t="s">
        <v>49</v>
      </c>
      <c r="J354" s="70" t="s">
        <v>50</v>
      </c>
      <c r="K354" s="10" t="s">
        <v>180</v>
      </c>
      <c r="L354" s="45" t="s">
        <v>765</v>
      </c>
      <c r="M354" s="62" t="s">
        <v>1416</v>
      </c>
      <c r="N354" s="62" t="s">
        <v>1151</v>
      </c>
      <c r="O354" s="63">
        <v>2020</v>
      </c>
      <c r="P354" s="63"/>
      <c r="Q354" s="63"/>
      <c r="R354" s="64" t="s">
        <v>42</v>
      </c>
      <c r="S354" s="65" t="s">
        <v>1448</v>
      </c>
      <c r="T354" s="75">
        <v>44288</v>
      </c>
      <c r="U354" s="75" t="s">
        <v>1449</v>
      </c>
      <c r="V354" s="63"/>
      <c r="W354" s="45" t="s">
        <v>1450</v>
      </c>
      <c r="X354" s="66">
        <v>1</v>
      </c>
      <c r="Y354" s="19" t="s">
        <v>45</v>
      </c>
      <c r="Z354" s="63"/>
      <c r="AA354" s="63">
        <v>4</v>
      </c>
      <c r="AB354" s="63">
        <v>2022</v>
      </c>
      <c r="AC354" s="68" t="s">
        <v>1445</v>
      </c>
      <c r="AD354" s="79">
        <f ca="1">TODAY()-TABLA345[[#This Row],[Fecha radicación informe]]</f>
        <v>1272</v>
      </c>
      <c r="AE354" s="22" t="s">
        <v>758</v>
      </c>
      <c r="AF354" s="34" t="s">
        <v>1451</v>
      </c>
    </row>
    <row r="355" spans="1:32" ht="283.5" x14ac:dyDescent="0.25">
      <c r="A355" s="44">
        <v>3873</v>
      </c>
      <c r="B355" s="45">
        <v>1</v>
      </c>
      <c r="C355" s="45">
        <v>2021</v>
      </c>
      <c r="D355" s="60" t="s">
        <v>1452</v>
      </c>
      <c r="E355" s="10" t="s">
        <v>34</v>
      </c>
      <c r="F355" s="45"/>
      <c r="G355" s="45"/>
      <c r="H355" s="45" t="s">
        <v>48</v>
      </c>
      <c r="I355" s="61" t="s">
        <v>308</v>
      </c>
      <c r="J355" s="12" t="s">
        <v>133</v>
      </c>
      <c r="K355" s="45" t="s">
        <v>927</v>
      </c>
      <c r="L355" s="45" t="s">
        <v>279</v>
      </c>
      <c r="M355" s="62" t="s">
        <v>1453</v>
      </c>
      <c r="N355" s="62" t="s">
        <v>1454</v>
      </c>
      <c r="O355" s="63">
        <v>2021</v>
      </c>
      <c r="P355" s="63"/>
      <c r="Q355" s="63"/>
      <c r="R355" s="64" t="s">
        <v>42</v>
      </c>
      <c r="S355" s="65" t="s">
        <v>1455</v>
      </c>
      <c r="T355" s="75" t="s">
        <v>1456</v>
      </c>
      <c r="U355" s="75" t="s">
        <v>1457</v>
      </c>
      <c r="V355" s="63"/>
      <c r="W355" s="45" t="s">
        <v>1458</v>
      </c>
      <c r="X355" s="66">
        <v>1</v>
      </c>
      <c r="Y355" s="69" t="s">
        <v>45</v>
      </c>
      <c r="Z355" s="63"/>
      <c r="AA355" s="63">
        <v>7</v>
      </c>
      <c r="AB355" s="63">
        <v>2021</v>
      </c>
      <c r="AC355" s="68" t="s">
        <v>1459</v>
      </c>
      <c r="AD355" s="79">
        <f ca="1">TODAY()-TABLA345[[#This Row],[Fecha radicación informe]]</f>
        <v>1179</v>
      </c>
      <c r="AE355" s="22" t="s">
        <v>758</v>
      </c>
      <c r="AF355" s="14"/>
    </row>
    <row r="356" spans="1:32" ht="409.5" x14ac:dyDescent="0.25">
      <c r="A356" s="44">
        <v>3874</v>
      </c>
      <c r="B356" s="45">
        <v>2</v>
      </c>
      <c r="C356" s="45">
        <v>2021</v>
      </c>
      <c r="D356" s="60" t="s">
        <v>1460</v>
      </c>
      <c r="E356" s="10" t="s">
        <v>34</v>
      </c>
      <c r="F356" s="45"/>
      <c r="G356" s="45"/>
      <c r="H356" s="45" t="s">
        <v>48</v>
      </c>
      <c r="I356" s="61" t="s">
        <v>308</v>
      </c>
      <c r="J356" s="12" t="s">
        <v>133</v>
      </c>
      <c r="K356" s="45" t="s">
        <v>927</v>
      </c>
      <c r="L356" s="45" t="s">
        <v>279</v>
      </c>
      <c r="M356" s="62" t="s">
        <v>1453</v>
      </c>
      <c r="N356" s="62" t="s">
        <v>1454</v>
      </c>
      <c r="O356" s="63">
        <v>2021</v>
      </c>
      <c r="P356" s="63"/>
      <c r="Q356" s="63"/>
      <c r="R356" s="64" t="s">
        <v>436</v>
      </c>
      <c r="S356" s="65" t="s">
        <v>1461</v>
      </c>
      <c r="T356" s="75" t="s">
        <v>1462</v>
      </c>
      <c r="U356" s="75">
        <v>44352</v>
      </c>
      <c r="V356" s="63"/>
      <c r="W356" s="45" t="s">
        <v>1463</v>
      </c>
      <c r="X356" s="66">
        <v>1</v>
      </c>
      <c r="Y356" s="69" t="s">
        <v>45</v>
      </c>
      <c r="Z356" s="63"/>
      <c r="AA356" s="63">
        <v>5</v>
      </c>
      <c r="AB356" s="63">
        <v>2021</v>
      </c>
      <c r="AC356" s="68" t="s">
        <v>1459</v>
      </c>
      <c r="AD356" s="79">
        <f ca="1">TODAY()-TABLA345[[#This Row],[Fecha radicación informe]]</f>
        <v>1179</v>
      </c>
      <c r="AE356" s="22" t="s">
        <v>758</v>
      </c>
      <c r="AF356" s="14"/>
    </row>
    <row r="357" spans="1:32" ht="409.5" x14ac:dyDescent="0.25">
      <c r="A357" s="44">
        <v>3875</v>
      </c>
      <c r="B357" s="45">
        <v>3</v>
      </c>
      <c r="C357" s="45">
        <v>2021</v>
      </c>
      <c r="D357" s="60" t="s">
        <v>1464</v>
      </c>
      <c r="E357" s="10" t="s">
        <v>315</v>
      </c>
      <c r="F357" s="45"/>
      <c r="G357" s="45"/>
      <c r="H357" s="45" t="s">
        <v>85</v>
      </c>
      <c r="I357" s="61" t="s">
        <v>49</v>
      </c>
      <c r="J357" s="70" t="s">
        <v>50</v>
      </c>
      <c r="K357" s="10" t="s">
        <v>180</v>
      </c>
      <c r="L357" s="45" t="s">
        <v>492</v>
      </c>
      <c r="M357" s="62" t="s">
        <v>1453</v>
      </c>
      <c r="N357" s="62" t="s">
        <v>1454</v>
      </c>
      <c r="O357" s="63">
        <v>2021</v>
      </c>
      <c r="P357" s="63"/>
      <c r="Q357" s="63"/>
      <c r="R357" s="64" t="s">
        <v>42</v>
      </c>
      <c r="S357" s="65" t="s">
        <v>1465</v>
      </c>
      <c r="T357" s="75" t="s">
        <v>1466</v>
      </c>
      <c r="U357" s="75">
        <v>45657</v>
      </c>
      <c r="V357" s="63"/>
      <c r="W357" s="45" t="s">
        <v>1467</v>
      </c>
      <c r="X357" s="66">
        <v>0.6</v>
      </c>
      <c r="Y357" s="69" t="s">
        <v>305</v>
      </c>
      <c r="Z357" s="63"/>
      <c r="AA357" s="63"/>
      <c r="AB357" s="63"/>
      <c r="AC357" s="68" t="s">
        <v>1459</v>
      </c>
      <c r="AD357" s="79">
        <f ca="1">TODAY()-TABLA345[[#This Row],[Fecha radicación informe]]</f>
        <v>1179</v>
      </c>
      <c r="AE357" s="22" t="s">
        <v>758</v>
      </c>
      <c r="AF357" s="34" t="s">
        <v>1468</v>
      </c>
    </row>
    <row r="358" spans="1:32" ht="409.5" x14ac:dyDescent="0.25">
      <c r="A358" s="44">
        <v>3876</v>
      </c>
      <c r="B358" s="45">
        <v>4</v>
      </c>
      <c r="C358" s="45">
        <v>2021</v>
      </c>
      <c r="D358" s="60" t="s">
        <v>1469</v>
      </c>
      <c r="E358" s="10" t="s">
        <v>34</v>
      </c>
      <c r="F358" s="45"/>
      <c r="G358" s="45"/>
      <c r="H358" s="45" t="s">
        <v>85</v>
      </c>
      <c r="I358" s="61" t="s">
        <v>49</v>
      </c>
      <c r="J358" s="70" t="s">
        <v>50</v>
      </c>
      <c r="K358" s="10" t="s">
        <v>180</v>
      </c>
      <c r="L358" s="45" t="s">
        <v>765</v>
      </c>
      <c r="M358" s="62" t="s">
        <v>1453</v>
      </c>
      <c r="N358" s="62" t="s">
        <v>1454</v>
      </c>
      <c r="O358" s="63">
        <v>2021</v>
      </c>
      <c r="P358" s="63"/>
      <c r="Q358" s="63"/>
      <c r="R358" s="64" t="s">
        <v>42</v>
      </c>
      <c r="S358" s="65" t="s">
        <v>1470</v>
      </c>
      <c r="T358" s="75">
        <v>44352</v>
      </c>
      <c r="U358" s="75">
        <v>44439</v>
      </c>
      <c r="V358" s="63"/>
      <c r="W358" s="45" t="s">
        <v>1471</v>
      </c>
      <c r="X358" s="66">
        <v>1</v>
      </c>
      <c r="Y358" s="69" t="s">
        <v>45</v>
      </c>
      <c r="Z358" s="63"/>
      <c r="AA358" s="63">
        <v>9</v>
      </c>
      <c r="AB358" s="63">
        <v>2021</v>
      </c>
      <c r="AC358" s="68" t="s">
        <v>1459</v>
      </c>
      <c r="AD358" s="79">
        <f ca="1">TODAY()-TABLA345[[#This Row],[Fecha radicación informe]]</f>
        <v>1179</v>
      </c>
      <c r="AE358" s="22" t="s">
        <v>758</v>
      </c>
      <c r="AF358" s="14"/>
    </row>
    <row r="359" spans="1:32" ht="409.5" x14ac:dyDescent="0.25">
      <c r="A359" s="44">
        <v>3877</v>
      </c>
      <c r="B359" s="45">
        <v>5</v>
      </c>
      <c r="C359" s="45">
        <v>2021</v>
      </c>
      <c r="D359" s="60" t="s">
        <v>1472</v>
      </c>
      <c r="E359" s="10" t="s">
        <v>315</v>
      </c>
      <c r="F359" s="45"/>
      <c r="G359" s="45"/>
      <c r="H359" s="45" t="s">
        <v>85</v>
      </c>
      <c r="I359" s="61" t="s">
        <v>49</v>
      </c>
      <c r="J359" s="70" t="s">
        <v>50</v>
      </c>
      <c r="K359" s="10" t="s">
        <v>180</v>
      </c>
      <c r="L359" s="45" t="s">
        <v>492</v>
      </c>
      <c r="M359" s="62" t="s">
        <v>1453</v>
      </c>
      <c r="N359" s="62" t="s">
        <v>1454</v>
      </c>
      <c r="O359" s="63">
        <v>2021</v>
      </c>
      <c r="P359" s="63"/>
      <c r="Q359" s="63"/>
      <c r="R359" s="64" t="s">
        <v>42</v>
      </c>
      <c r="S359" s="65" t="s">
        <v>1473</v>
      </c>
      <c r="T359" s="75">
        <v>44352</v>
      </c>
      <c r="U359" s="75">
        <v>45657</v>
      </c>
      <c r="V359" s="63"/>
      <c r="W359" s="45" t="s">
        <v>1474</v>
      </c>
      <c r="X359" s="66">
        <v>0.8</v>
      </c>
      <c r="Y359" s="69" t="s">
        <v>305</v>
      </c>
      <c r="Z359" s="63"/>
      <c r="AA359" s="63"/>
      <c r="AB359" s="63"/>
      <c r="AC359" s="68" t="s">
        <v>1459</v>
      </c>
      <c r="AD359" s="79">
        <f ca="1">TODAY()-TABLA345[[#This Row],[Fecha radicación informe]]</f>
        <v>1179</v>
      </c>
      <c r="AE359" s="22" t="s">
        <v>758</v>
      </c>
      <c r="AF359" s="34" t="s">
        <v>1475</v>
      </c>
    </row>
    <row r="360" spans="1:32" ht="409.5" x14ac:dyDescent="0.25">
      <c r="A360" s="44">
        <v>3878</v>
      </c>
      <c r="B360" s="45">
        <v>6</v>
      </c>
      <c r="C360" s="45">
        <v>2021</v>
      </c>
      <c r="D360" s="60" t="s">
        <v>1476</v>
      </c>
      <c r="E360" s="10" t="s">
        <v>34</v>
      </c>
      <c r="F360" s="45"/>
      <c r="G360" s="45"/>
      <c r="H360" s="45" t="s">
        <v>85</v>
      </c>
      <c r="I360" s="61" t="s">
        <v>49</v>
      </c>
      <c r="J360" s="70" t="s">
        <v>50</v>
      </c>
      <c r="K360" s="10" t="s">
        <v>180</v>
      </c>
      <c r="L360" s="45" t="s">
        <v>765</v>
      </c>
      <c r="M360" s="62" t="s">
        <v>1453</v>
      </c>
      <c r="N360" s="62" t="s">
        <v>1454</v>
      </c>
      <c r="O360" s="63">
        <v>2021</v>
      </c>
      <c r="P360" s="63"/>
      <c r="Q360" s="63"/>
      <c r="R360" s="64" t="s">
        <v>42</v>
      </c>
      <c r="S360" s="65" t="s">
        <v>1477</v>
      </c>
      <c r="T360" s="75">
        <v>44352</v>
      </c>
      <c r="U360" s="75">
        <v>44439</v>
      </c>
      <c r="V360" s="63"/>
      <c r="W360" s="45" t="s">
        <v>1478</v>
      </c>
      <c r="X360" s="66">
        <v>1</v>
      </c>
      <c r="Y360" s="69" t="s">
        <v>45</v>
      </c>
      <c r="Z360" s="63"/>
      <c r="AA360" s="63">
        <v>9</v>
      </c>
      <c r="AB360" s="63">
        <v>2021</v>
      </c>
      <c r="AC360" s="68" t="s">
        <v>1459</v>
      </c>
      <c r="AD360" s="79">
        <f ca="1">TODAY()-TABLA345[[#This Row],[Fecha radicación informe]]</f>
        <v>1179</v>
      </c>
      <c r="AE360" s="22" t="s">
        <v>758</v>
      </c>
      <c r="AF360" s="14"/>
    </row>
    <row r="361" spans="1:32" ht="409.5" x14ac:dyDescent="0.25">
      <c r="A361" s="44">
        <v>3879</v>
      </c>
      <c r="B361" s="45">
        <v>7</v>
      </c>
      <c r="C361" s="45">
        <v>2021</v>
      </c>
      <c r="D361" s="60" t="s">
        <v>1479</v>
      </c>
      <c r="E361" s="10" t="s">
        <v>315</v>
      </c>
      <c r="F361" s="45"/>
      <c r="G361" s="45"/>
      <c r="H361" s="45" t="s">
        <v>85</v>
      </c>
      <c r="I361" s="61" t="s">
        <v>49</v>
      </c>
      <c r="J361" s="70" t="s">
        <v>50</v>
      </c>
      <c r="K361" s="10" t="s">
        <v>180</v>
      </c>
      <c r="L361" s="45" t="s">
        <v>765</v>
      </c>
      <c r="M361" s="62" t="s">
        <v>1453</v>
      </c>
      <c r="N361" s="62" t="s">
        <v>1454</v>
      </c>
      <c r="O361" s="63">
        <v>2021</v>
      </c>
      <c r="P361" s="63"/>
      <c r="Q361" s="63"/>
      <c r="R361" s="64" t="s">
        <v>42</v>
      </c>
      <c r="S361" s="65" t="s">
        <v>1480</v>
      </c>
      <c r="T361" s="75">
        <v>44352</v>
      </c>
      <c r="U361" s="75">
        <v>45260</v>
      </c>
      <c r="V361" s="63"/>
      <c r="W361" s="45" t="s">
        <v>1481</v>
      </c>
      <c r="X361" s="66">
        <v>1</v>
      </c>
      <c r="Y361" s="69" t="s">
        <v>45</v>
      </c>
      <c r="Z361" s="63"/>
      <c r="AA361" s="63"/>
      <c r="AB361" s="63"/>
      <c r="AC361" s="68" t="s">
        <v>1459</v>
      </c>
      <c r="AD361" s="79">
        <f ca="1">TODAY()-TABLA345[[#This Row],[Fecha radicación informe]]</f>
        <v>1179</v>
      </c>
      <c r="AE361" s="22" t="s">
        <v>758</v>
      </c>
      <c r="AF361" s="34" t="s">
        <v>1482</v>
      </c>
    </row>
    <row r="362" spans="1:32" ht="409.5" x14ac:dyDescent="0.25">
      <c r="A362" s="44">
        <v>3880</v>
      </c>
      <c r="B362" s="45">
        <v>8</v>
      </c>
      <c r="C362" s="45">
        <v>2021</v>
      </c>
      <c r="D362" s="60" t="s">
        <v>1483</v>
      </c>
      <c r="E362" s="10" t="s">
        <v>34</v>
      </c>
      <c r="F362" s="45"/>
      <c r="G362" s="45"/>
      <c r="H362" s="45" t="s">
        <v>35</v>
      </c>
      <c r="I362" s="61" t="s">
        <v>36</v>
      </c>
      <c r="J362" s="12" t="s">
        <v>98</v>
      </c>
      <c r="K362" s="45" t="s">
        <v>374</v>
      </c>
      <c r="L362" s="45" t="s">
        <v>285</v>
      </c>
      <c r="M362" s="62" t="s">
        <v>1453</v>
      </c>
      <c r="N362" s="62" t="s">
        <v>1454</v>
      </c>
      <c r="O362" s="63">
        <v>2021</v>
      </c>
      <c r="P362" s="63"/>
      <c r="Q362" s="63"/>
      <c r="R362" s="64" t="s">
        <v>358</v>
      </c>
      <c r="S362" s="65" t="s">
        <v>1484</v>
      </c>
      <c r="T362" s="75">
        <v>44323</v>
      </c>
      <c r="U362" s="75" t="s">
        <v>1485</v>
      </c>
      <c r="V362" s="63"/>
      <c r="W362" s="45" t="s">
        <v>1486</v>
      </c>
      <c r="X362" s="66">
        <v>1</v>
      </c>
      <c r="Y362" s="69" t="s">
        <v>45</v>
      </c>
      <c r="Z362" s="63"/>
      <c r="AA362" s="63">
        <v>8</v>
      </c>
      <c r="AB362" s="63">
        <v>2021</v>
      </c>
      <c r="AC362" s="68">
        <v>44294</v>
      </c>
      <c r="AD362" s="79">
        <f ca="1">TODAY()-TABLA345[[#This Row],[Fecha radicación informe]]</f>
        <v>1166</v>
      </c>
      <c r="AE362" s="22" t="s">
        <v>46</v>
      </c>
      <c r="AF362" s="14"/>
    </row>
    <row r="363" spans="1:32" ht="409.5" x14ac:dyDescent="0.25">
      <c r="A363" s="44">
        <v>3881</v>
      </c>
      <c r="B363" s="45">
        <v>9</v>
      </c>
      <c r="C363" s="45">
        <v>2021</v>
      </c>
      <c r="D363" s="60" t="s">
        <v>1487</v>
      </c>
      <c r="E363" s="10" t="s">
        <v>1271</v>
      </c>
      <c r="F363" s="45"/>
      <c r="G363" s="45"/>
      <c r="H363" s="45" t="s">
        <v>85</v>
      </c>
      <c r="I363" s="61" t="s">
        <v>36</v>
      </c>
      <c r="J363" s="12" t="s">
        <v>37</v>
      </c>
      <c r="K363" s="45" t="s">
        <v>1488</v>
      </c>
      <c r="L363" s="45" t="s">
        <v>100</v>
      </c>
      <c r="M363" s="62" t="s">
        <v>1489</v>
      </c>
      <c r="N363" s="62" t="s">
        <v>889</v>
      </c>
      <c r="O363" s="63">
        <v>2021</v>
      </c>
      <c r="P363" s="63"/>
      <c r="Q363" s="63"/>
      <c r="R363" s="64" t="s">
        <v>42</v>
      </c>
      <c r="S363" s="65" t="s">
        <v>1490</v>
      </c>
      <c r="T363" s="75" t="s">
        <v>1491</v>
      </c>
      <c r="U363" s="75" t="s">
        <v>1492</v>
      </c>
      <c r="V363" s="63"/>
      <c r="W363" s="45" t="s">
        <v>1493</v>
      </c>
      <c r="X363" s="66">
        <v>0</v>
      </c>
      <c r="Y363" s="69" t="s">
        <v>305</v>
      </c>
      <c r="Z363" s="63"/>
      <c r="AA363" s="63"/>
      <c r="AB363" s="63"/>
      <c r="AC363" s="68" t="s">
        <v>1462</v>
      </c>
      <c r="AD363" s="79">
        <f ca="1">TODAY()-TABLA345[[#This Row],[Fecha radicación informe]]</f>
        <v>1147</v>
      </c>
      <c r="AE363" s="22" t="s">
        <v>46</v>
      </c>
      <c r="AF363" s="34" t="s">
        <v>1494</v>
      </c>
    </row>
    <row r="364" spans="1:32" ht="141.75" x14ac:dyDescent="0.25">
      <c r="A364" s="44">
        <v>3882</v>
      </c>
      <c r="B364" s="45">
        <v>10</v>
      </c>
      <c r="C364" s="45">
        <v>2021</v>
      </c>
      <c r="D364" s="60" t="s">
        <v>1495</v>
      </c>
      <c r="E364" s="10" t="s">
        <v>34</v>
      </c>
      <c r="F364" s="45"/>
      <c r="G364" s="45"/>
      <c r="H364" s="45" t="s">
        <v>186</v>
      </c>
      <c r="I364" s="61" t="s">
        <v>187</v>
      </c>
      <c r="J364" s="12" t="s">
        <v>188</v>
      </c>
      <c r="K364" s="45" t="s">
        <v>884</v>
      </c>
      <c r="L364" s="45" t="s">
        <v>123</v>
      </c>
      <c r="M364" s="62" t="s">
        <v>1489</v>
      </c>
      <c r="N364" s="62" t="s">
        <v>889</v>
      </c>
      <c r="O364" s="63">
        <v>2021</v>
      </c>
      <c r="P364" s="63"/>
      <c r="Q364" s="63"/>
      <c r="R364" s="64" t="s">
        <v>358</v>
      </c>
      <c r="S364" s="65" t="s">
        <v>1496</v>
      </c>
      <c r="T364" s="75">
        <v>44331</v>
      </c>
      <c r="U364" s="75">
        <v>44469</v>
      </c>
      <c r="V364" s="63"/>
      <c r="W364" s="45" t="s">
        <v>1497</v>
      </c>
      <c r="X364" s="66">
        <v>1</v>
      </c>
      <c r="Y364" s="69" t="s">
        <v>45</v>
      </c>
      <c r="Z364" s="63"/>
      <c r="AA364" s="63">
        <v>11</v>
      </c>
      <c r="AB364" s="63">
        <v>2021</v>
      </c>
      <c r="AC364" s="68" t="s">
        <v>1498</v>
      </c>
      <c r="AD364" s="79">
        <f ca="1">TODAY()-TABLA345[[#This Row],[Fecha radicación informe]]</f>
        <v>1144</v>
      </c>
      <c r="AE364" s="22" t="s">
        <v>58</v>
      </c>
      <c r="AF364" s="14"/>
    </row>
    <row r="365" spans="1:32" ht="110.25" x14ac:dyDescent="0.25">
      <c r="A365" s="44">
        <v>3883</v>
      </c>
      <c r="B365" s="45">
        <v>11</v>
      </c>
      <c r="C365" s="45">
        <v>2021</v>
      </c>
      <c r="D365" s="60" t="s">
        <v>1499</v>
      </c>
      <c r="E365" s="10" t="s">
        <v>34</v>
      </c>
      <c r="F365" s="45"/>
      <c r="G365" s="45"/>
      <c r="H365" s="45" t="s">
        <v>186</v>
      </c>
      <c r="I365" s="61" t="s">
        <v>187</v>
      </c>
      <c r="J365" s="12" t="s">
        <v>188</v>
      </c>
      <c r="K365" s="45" t="s">
        <v>884</v>
      </c>
      <c r="L365" s="45" t="s">
        <v>123</v>
      </c>
      <c r="M365" s="62" t="s">
        <v>1489</v>
      </c>
      <c r="N365" s="62" t="s">
        <v>889</v>
      </c>
      <c r="O365" s="63">
        <v>2021</v>
      </c>
      <c r="P365" s="63"/>
      <c r="Q365" s="63"/>
      <c r="R365" s="64" t="s">
        <v>358</v>
      </c>
      <c r="S365" s="65" t="s">
        <v>1500</v>
      </c>
      <c r="T365" s="75">
        <v>44331</v>
      </c>
      <c r="U365" s="75">
        <v>44469</v>
      </c>
      <c r="V365" s="63"/>
      <c r="W365" s="45" t="s">
        <v>1501</v>
      </c>
      <c r="X365" s="66">
        <v>1</v>
      </c>
      <c r="Y365" s="69" t="s">
        <v>45</v>
      </c>
      <c r="Z365" s="63"/>
      <c r="AA365" s="63">
        <v>11</v>
      </c>
      <c r="AB365" s="63">
        <v>2021</v>
      </c>
      <c r="AC365" s="68" t="s">
        <v>1498</v>
      </c>
      <c r="AD365" s="79">
        <f ca="1">TODAY()-TABLA345[[#This Row],[Fecha radicación informe]]</f>
        <v>1144</v>
      </c>
      <c r="AE365" s="22" t="s">
        <v>58</v>
      </c>
      <c r="AF365" s="14"/>
    </row>
    <row r="366" spans="1:32" ht="236.25" x14ac:dyDescent="0.25">
      <c r="A366" s="44">
        <v>3884</v>
      </c>
      <c r="B366" s="45">
        <v>12</v>
      </c>
      <c r="C366" s="45">
        <v>2021</v>
      </c>
      <c r="D366" s="60" t="s">
        <v>1502</v>
      </c>
      <c r="E366" s="10" t="s">
        <v>34</v>
      </c>
      <c r="F366" s="45"/>
      <c r="G366" s="45"/>
      <c r="H366" s="45" t="s">
        <v>186</v>
      </c>
      <c r="I366" s="61" t="s">
        <v>187</v>
      </c>
      <c r="J366" s="12" t="s">
        <v>188</v>
      </c>
      <c r="K366" s="45" t="s">
        <v>884</v>
      </c>
      <c r="L366" s="45" t="s">
        <v>123</v>
      </c>
      <c r="M366" s="62" t="s">
        <v>1489</v>
      </c>
      <c r="N366" s="62" t="s">
        <v>889</v>
      </c>
      <c r="O366" s="63">
        <v>2021</v>
      </c>
      <c r="P366" s="63">
        <v>20221020000001</v>
      </c>
      <c r="Q366" s="63" t="s">
        <v>1503</v>
      </c>
      <c r="R366" s="64" t="s">
        <v>358</v>
      </c>
      <c r="S366" s="65" t="s">
        <v>1504</v>
      </c>
      <c r="T366" s="75">
        <v>44331</v>
      </c>
      <c r="U366" s="75">
        <v>44438</v>
      </c>
      <c r="V366" s="45"/>
      <c r="W366" s="45" t="s">
        <v>1505</v>
      </c>
      <c r="X366" s="66">
        <v>1</v>
      </c>
      <c r="Y366" s="69" t="s">
        <v>45</v>
      </c>
      <c r="Z366" s="63"/>
      <c r="AA366" s="63">
        <v>8</v>
      </c>
      <c r="AB366" s="63">
        <v>2021</v>
      </c>
      <c r="AC366" s="68" t="s">
        <v>1498</v>
      </c>
      <c r="AD366" s="79">
        <f ca="1">TODAY()-TABLA345[[#This Row],[Fecha radicación informe]]</f>
        <v>1144</v>
      </c>
      <c r="AE366" s="22" t="s">
        <v>58</v>
      </c>
      <c r="AF366" s="29" t="s">
        <v>1506</v>
      </c>
    </row>
    <row r="367" spans="1:32" ht="409.5" x14ac:dyDescent="0.25">
      <c r="A367" s="44">
        <v>3885</v>
      </c>
      <c r="B367" s="45">
        <v>13</v>
      </c>
      <c r="C367" s="45">
        <v>2021</v>
      </c>
      <c r="D367" s="60" t="s">
        <v>1507</v>
      </c>
      <c r="E367" s="10" t="s">
        <v>719</v>
      </c>
      <c r="F367" s="45"/>
      <c r="G367" s="45"/>
      <c r="H367" s="45" t="s">
        <v>85</v>
      </c>
      <c r="I367" s="61" t="s">
        <v>49</v>
      </c>
      <c r="J367" s="70" t="s">
        <v>50</v>
      </c>
      <c r="K367" s="10" t="s">
        <v>180</v>
      </c>
      <c r="L367" s="45" t="s">
        <v>765</v>
      </c>
      <c r="M367" s="62" t="s">
        <v>1489</v>
      </c>
      <c r="N367" s="62" t="s">
        <v>889</v>
      </c>
      <c r="O367" s="63">
        <v>2021</v>
      </c>
      <c r="P367" s="63" t="s">
        <v>1508</v>
      </c>
      <c r="Q367" s="63" t="s">
        <v>1509</v>
      </c>
      <c r="R367" s="64" t="s">
        <v>358</v>
      </c>
      <c r="S367" s="65" t="s">
        <v>1510</v>
      </c>
      <c r="T367" s="75" t="s">
        <v>1511</v>
      </c>
      <c r="U367" s="75" t="s">
        <v>777</v>
      </c>
      <c r="V367" s="45" t="s">
        <v>1512</v>
      </c>
      <c r="W367" s="45" t="s">
        <v>1513</v>
      </c>
      <c r="X367" s="66">
        <v>1</v>
      </c>
      <c r="Y367" s="69" t="s">
        <v>45</v>
      </c>
      <c r="Z367" s="63" t="s">
        <v>108</v>
      </c>
      <c r="AA367" s="63">
        <v>12</v>
      </c>
      <c r="AB367" s="63">
        <v>2022</v>
      </c>
      <c r="AC367" s="68" t="s">
        <v>1498</v>
      </c>
      <c r="AD367" s="79">
        <f ca="1">TODAY()-TABLA345[[#This Row],[Fecha radicación informe]]</f>
        <v>1144</v>
      </c>
      <c r="AE367" s="22" t="s">
        <v>758</v>
      </c>
      <c r="AF367" s="34" t="s">
        <v>1514</v>
      </c>
    </row>
    <row r="368" spans="1:32" ht="173.25" x14ac:dyDescent="0.25">
      <c r="A368" s="44">
        <v>3886</v>
      </c>
      <c r="B368" s="45">
        <v>14</v>
      </c>
      <c r="C368" s="45">
        <v>2021</v>
      </c>
      <c r="D368" s="60" t="s">
        <v>1515</v>
      </c>
      <c r="E368" s="10" t="s">
        <v>34</v>
      </c>
      <c r="F368" s="45"/>
      <c r="G368" s="45"/>
      <c r="H368" s="45" t="s">
        <v>48</v>
      </c>
      <c r="I368" s="61" t="s">
        <v>308</v>
      </c>
      <c r="J368" s="12" t="s">
        <v>133</v>
      </c>
      <c r="K368" s="45" t="s">
        <v>927</v>
      </c>
      <c r="L368" s="45" t="s">
        <v>210</v>
      </c>
      <c r="M368" s="62" t="s">
        <v>1489</v>
      </c>
      <c r="N368" s="62" t="s">
        <v>889</v>
      </c>
      <c r="O368" s="63">
        <v>2021</v>
      </c>
      <c r="P368" s="63"/>
      <c r="Q368" s="63"/>
      <c r="R368" s="64"/>
      <c r="S368" s="65"/>
      <c r="T368" s="75"/>
      <c r="U368" s="75"/>
      <c r="V368" s="63"/>
      <c r="W368" s="45" t="s">
        <v>1516</v>
      </c>
      <c r="X368" s="66">
        <v>1</v>
      </c>
      <c r="Y368" s="69" t="s">
        <v>45</v>
      </c>
      <c r="Z368" s="63"/>
      <c r="AA368" s="63">
        <v>6</v>
      </c>
      <c r="AB368" s="63">
        <v>2021</v>
      </c>
      <c r="AC368" s="68">
        <v>44326</v>
      </c>
      <c r="AD368" s="79">
        <f ca="1">TODAY()-TABLA345[[#This Row],[Fecha radicación informe]]</f>
        <v>1134</v>
      </c>
      <c r="AE368" s="22" t="s">
        <v>758</v>
      </c>
      <c r="AF368" s="14"/>
    </row>
    <row r="369" spans="1:32" ht="409.5" x14ac:dyDescent="0.25">
      <c r="A369" s="44">
        <v>3887</v>
      </c>
      <c r="B369" s="45">
        <v>15</v>
      </c>
      <c r="C369" s="45">
        <v>2021</v>
      </c>
      <c r="D369" s="60" t="s">
        <v>1517</v>
      </c>
      <c r="E369" s="10" t="s">
        <v>719</v>
      </c>
      <c r="F369" s="45"/>
      <c r="G369" s="45"/>
      <c r="H369" s="45" t="s">
        <v>48</v>
      </c>
      <c r="I369" s="61" t="s">
        <v>76</v>
      </c>
      <c r="J369" s="70" t="s">
        <v>77</v>
      </c>
      <c r="K369" s="45" t="s">
        <v>251</v>
      </c>
      <c r="L369" s="45" t="s">
        <v>210</v>
      </c>
      <c r="M369" s="62" t="s">
        <v>1489</v>
      </c>
      <c r="N369" s="62" t="s">
        <v>889</v>
      </c>
      <c r="O369" s="63">
        <v>2021</v>
      </c>
      <c r="P369" s="63"/>
      <c r="Q369" s="63"/>
      <c r="R369" s="64" t="s">
        <v>358</v>
      </c>
      <c r="S369" s="65" t="s">
        <v>1518</v>
      </c>
      <c r="T369" s="75">
        <v>44355</v>
      </c>
      <c r="U369" s="75" t="s">
        <v>1383</v>
      </c>
      <c r="V369" s="63"/>
      <c r="W369" s="45" t="s">
        <v>1519</v>
      </c>
      <c r="X369" s="66">
        <v>1</v>
      </c>
      <c r="Y369" s="19" t="s">
        <v>318</v>
      </c>
      <c r="Z369" s="63"/>
      <c r="AA369" s="63">
        <v>2</v>
      </c>
      <c r="AB369" s="63">
        <v>2022</v>
      </c>
      <c r="AC369" s="68">
        <v>44326</v>
      </c>
      <c r="AD369" s="79">
        <f ca="1">TODAY()-TABLA345[[#This Row],[Fecha radicación informe]]</f>
        <v>1134</v>
      </c>
      <c r="AE369" s="22" t="s">
        <v>758</v>
      </c>
      <c r="AF369" s="29" t="s">
        <v>1520</v>
      </c>
    </row>
    <row r="370" spans="1:32" ht="409.5" x14ac:dyDescent="0.25">
      <c r="A370" s="44">
        <v>3888</v>
      </c>
      <c r="B370" s="45">
        <v>16</v>
      </c>
      <c r="C370" s="45">
        <v>2021</v>
      </c>
      <c r="D370" s="60" t="s">
        <v>1521</v>
      </c>
      <c r="E370" s="10" t="s">
        <v>333</v>
      </c>
      <c r="F370" s="45"/>
      <c r="G370" s="45" t="s">
        <v>1522</v>
      </c>
      <c r="H370" s="45" t="s">
        <v>186</v>
      </c>
      <c r="I370" s="61" t="s">
        <v>187</v>
      </c>
      <c r="J370" s="12" t="s">
        <v>188</v>
      </c>
      <c r="K370" s="45" t="s">
        <v>884</v>
      </c>
      <c r="L370" s="45" t="s">
        <v>770</v>
      </c>
      <c r="M370" s="62" t="s">
        <v>1523</v>
      </c>
      <c r="N370" s="62" t="s">
        <v>802</v>
      </c>
      <c r="O370" s="63">
        <v>2021</v>
      </c>
      <c r="P370" s="63"/>
      <c r="Q370" s="63"/>
      <c r="R370" s="64" t="s">
        <v>358</v>
      </c>
      <c r="S370" s="65" t="s">
        <v>1524</v>
      </c>
      <c r="T370" s="75" t="s">
        <v>1525</v>
      </c>
      <c r="U370" s="75">
        <v>45473</v>
      </c>
      <c r="V370" s="63"/>
      <c r="W370" s="45" t="s">
        <v>1526</v>
      </c>
      <c r="X370" s="66">
        <v>0.4</v>
      </c>
      <c r="Y370" s="69" t="s">
        <v>305</v>
      </c>
      <c r="Z370" s="63"/>
      <c r="AA370" s="63"/>
      <c r="AB370" s="63"/>
      <c r="AC370" s="68" t="s">
        <v>1527</v>
      </c>
      <c r="AD370" s="79">
        <f ca="1">TODAY()-TABLA345[[#This Row],[Fecha radicación informe]]</f>
        <v>1113</v>
      </c>
      <c r="AE370" s="80" t="s">
        <v>58</v>
      </c>
      <c r="AF370" s="81" t="s">
        <v>1528</v>
      </c>
    </row>
    <row r="371" spans="1:32" ht="409.5" x14ac:dyDescent="0.25">
      <c r="A371" s="44">
        <v>3889</v>
      </c>
      <c r="B371" s="45">
        <v>17</v>
      </c>
      <c r="C371" s="45">
        <v>2021</v>
      </c>
      <c r="D371" s="60" t="s">
        <v>1529</v>
      </c>
      <c r="E371" s="10" t="s">
        <v>333</v>
      </c>
      <c r="F371" s="45"/>
      <c r="G371" s="45"/>
      <c r="H371" s="45" t="s">
        <v>48</v>
      </c>
      <c r="I371" s="61" t="s">
        <v>121</v>
      </c>
      <c r="J371" s="70" t="s">
        <v>77</v>
      </c>
      <c r="K371" s="45" t="s">
        <v>884</v>
      </c>
      <c r="L371" s="45" t="s">
        <v>770</v>
      </c>
      <c r="M371" s="62" t="s">
        <v>1523</v>
      </c>
      <c r="N371" s="62" t="s">
        <v>802</v>
      </c>
      <c r="O371" s="63">
        <v>2021</v>
      </c>
      <c r="P371" s="63">
        <v>20231020131693</v>
      </c>
      <c r="Q371" s="73">
        <v>45025</v>
      </c>
      <c r="R371" s="64" t="s">
        <v>436</v>
      </c>
      <c r="S371" s="65" t="s">
        <v>1530</v>
      </c>
      <c r="T371" s="75">
        <v>44447</v>
      </c>
      <c r="U371" s="75" t="s">
        <v>1531</v>
      </c>
      <c r="V371" s="45" t="s">
        <v>1532</v>
      </c>
      <c r="W371" s="45" t="s">
        <v>1533</v>
      </c>
      <c r="X371" s="66">
        <v>1</v>
      </c>
      <c r="Y371" s="19" t="s">
        <v>45</v>
      </c>
      <c r="Z371" s="63" t="s">
        <v>108</v>
      </c>
      <c r="AA371" s="63">
        <v>9</v>
      </c>
      <c r="AB371" s="63">
        <v>2023</v>
      </c>
      <c r="AC371" s="68">
        <v>44351</v>
      </c>
      <c r="AD371" s="79">
        <f ca="1">TODAY()-TABLA345[[#This Row],[Fecha radicación informe]]</f>
        <v>1109</v>
      </c>
      <c r="AE371" s="22" t="s">
        <v>758</v>
      </c>
      <c r="AF371" s="29" t="s">
        <v>1534</v>
      </c>
    </row>
    <row r="372" spans="1:32" ht="409.5" x14ac:dyDescent="0.25">
      <c r="A372" s="44">
        <v>3890</v>
      </c>
      <c r="B372" s="45">
        <v>18</v>
      </c>
      <c r="C372" s="45">
        <v>2021</v>
      </c>
      <c r="D372" s="60" t="s">
        <v>1535</v>
      </c>
      <c r="E372" s="10" t="s">
        <v>719</v>
      </c>
      <c r="F372" s="45"/>
      <c r="G372" s="45"/>
      <c r="H372" s="45" t="s">
        <v>48</v>
      </c>
      <c r="I372" s="61" t="s">
        <v>121</v>
      </c>
      <c r="J372" s="70" t="s">
        <v>77</v>
      </c>
      <c r="K372" s="45" t="s">
        <v>959</v>
      </c>
      <c r="L372" s="45" t="s">
        <v>770</v>
      </c>
      <c r="M372" s="62" t="s">
        <v>1523</v>
      </c>
      <c r="N372" s="62" t="s">
        <v>802</v>
      </c>
      <c r="O372" s="63">
        <v>2021</v>
      </c>
      <c r="P372" s="63">
        <v>20231020131693</v>
      </c>
      <c r="Q372" s="73">
        <v>45025</v>
      </c>
      <c r="R372" s="64" t="s">
        <v>436</v>
      </c>
      <c r="S372" s="65" t="s">
        <v>1536</v>
      </c>
      <c r="T372" s="75">
        <v>44447</v>
      </c>
      <c r="U372" s="75" t="s">
        <v>1531</v>
      </c>
      <c r="V372" s="45" t="s">
        <v>1537</v>
      </c>
      <c r="W372" s="45" t="s">
        <v>1538</v>
      </c>
      <c r="X372" s="66">
        <v>1</v>
      </c>
      <c r="Y372" s="19" t="s">
        <v>45</v>
      </c>
      <c r="Z372" s="63" t="s">
        <v>108</v>
      </c>
      <c r="AA372" s="63">
        <v>9</v>
      </c>
      <c r="AB372" s="63">
        <v>2023</v>
      </c>
      <c r="AC372" s="68">
        <v>44351</v>
      </c>
      <c r="AD372" s="79">
        <f ca="1">TODAY()-TABLA345[[#This Row],[Fecha radicación informe]]</f>
        <v>1109</v>
      </c>
      <c r="AE372" s="22" t="s">
        <v>758</v>
      </c>
      <c r="AF372" s="29" t="s">
        <v>1539</v>
      </c>
    </row>
    <row r="373" spans="1:32" ht="409.5" x14ac:dyDescent="0.25">
      <c r="A373" s="44">
        <v>3891</v>
      </c>
      <c r="B373" s="45">
        <v>19</v>
      </c>
      <c r="C373" s="45">
        <v>2021</v>
      </c>
      <c r="D373" s="60" t="s">
        <v>1540</v>
      </c>
      <c r="E373" s="10" t="s">
        <v>34</v>
      </c>
      <c r="F373" s="45"/>
      <c r="G373" s="45"/>
      <c r="H373" s="45" t="s">
        <v>85</v>
      </c>
      <c r="I373" s="61" t="s">
        <v>36</v>
      </c>
      <c r="J373" s="12" t="s">
        <v>37</v>
      </c>
      <c r="K373" s="45" t="s">
        <v>1541</v>
      </c>
      <c r="L373" s="45" t="s">
        <v>39</v>
      </c>
      <c r="M373" s="62" t="s">
        <v>1542</v>
      </c>
      <c r="N373" s="62" t="s">
        <v>852</v>
      </c>
      <c r="O373" s="63">
        <v>2021</v>
      </c>
      <c r="P373" s="63"/>
      <c r="Q373" s="63"/>
      <c r="R373" s="64" t="s">
        <v>42</v>
      </c>
      <c r="S373" s="65" t="s">
        <v>1543</v>
      </c>
      <c r="T373" s="75" t="s">
        <v>1544</v>
      </c>
      <c r="U373" s="75" t="s">
        <v>1545</v>
      </c>
      <c r="V373" s="63"/>
      <c r="W373" s="45" t="s">
        <v>1546</v>
      </c>
      <c r="X373" s="66">
        <v>1</v>
      </c>
      <c r="Y373" s="69" t="s">
        <v>45</v>
      </c>
      <c r="Z373" s="63"/>
      <c r="AA373" s="63">
        <v>8</v>
      </c>
      <c r="AB373" s="63">
        <v>2021</v>
      </c>
      <c r="AC373" s="68" t="s">
        <v>1547</v>
      </c>
      <c r="AD373" s="79">
        <f ca="1">TODAY()-TABLA345[[#This Row],[Fecha radicación informe]]</f>
        <v>1089</v>
      </c>
      <c r="AE373" s="22" t="s">
        <v>46</v>
      </c>
      <c r="AF373" s="14"/>
    </row>
    <row r="374" spans="1:32" ht="409.5" x14ac:dyDescent="0.25">
      <c r="A374" s="44">
        <v>3892</v>
      </c>
      <c r="B374" s="45">
        <v>20</v>
      </c>
      <c r="C374" s="45">
        <v>2021</v>
      </c>
      <c r="D374" s="60" t="s">
        <v>1548</v>
      </c>
      <c r="E374" s="10" t="s">
        <v>1549</v>
      </c>
      <c r="F374" s="45"/>
      <c r="G374" s="45"/>
      <c r="H374" s="45" t="s">
        <v>35</v>
      </c>
      <c r="I374" s="61" t="s">
        <v>36</v>
      </c>
      <c r="J374" s="12" t="s">
        <v>37</v>
      </c>
      <c r="K374" s="45" t="s">
        <v>1541</v>
      </c>
      <c r="L374" s="45" t="s">
        <v>39</v>
      </c>
      <c r="M374" s="62" t="s">
        <v>1542</v>
      </c>
      <c r="N374" s="62" t="s">
        <v>852</v>
      </c>
      <c r="O374" s="63">
        <v>2021</v>
      </c>
      <c r="P374" s="63"/>
      <c r="Q374" s="63"/>
      <c r="R374" s="64" t="s">
        <v>42</v>
      </c>
      <c r="S374" s="65" t="s">
        <v>1550</v>
      </c>
      <c r="T374" s="75">
        <v>44415</v>
      </c>
      <c r="U374" s="75" t="s">
        <v>1418</v>
      </c>
      <c r="V374" s="63"/>
      <c r="W374" s="45" t="s">
        <v>1551</v>
      </c>
      <c r="X374" s="66">
        <v>0.6</v>
      </c>
      <c r="Y374" s="69" t="s">
        <v>305</v>
      </c>
      <c r="Z374" s="63"/>
      <c r="AA374" s="63"/>
      <c r="AB374" s="63"/>
      <c r="AC374" s="68" t="s">
        <v>1547</v>
      </c>
      <c r="AD374" s="79">
        <f ca="1">TODAY()-TABLA345[[#This Row],[Fecha radicación informe]]</f>
        <v>1089</v>
      </c>
      <c r="AE374" s="22" t="s">
        <v>46</v>
      </c>
      <c r="AF374" s="34" t="s">
        <v>1552</v>
      </c>
    </row>
    <row r="375" spans="1:32" ht="409.5" x14ac:dyDescent="0.25">
      <c r="A375" s="44">
        <v>3893</v>
      </c>
      <c r="B375" s="45">
        <v>21</v>
      </c>
      <c r="C375" s="45">
        <v>2021</v>
      </c>
      <c r="D375" s="60" t="s">
        <v>1553</v>
      </c>
      <c r="E375" s="10" t="s">
        <v>1549</v>
      </c>
      <c r="F375" s="45"/>
      <c r="G375" s="45"/>
      <c r="H375" s="45" t="s">
        <v>85</v>
      </c>
      <c r="I375" s="61" t="s">
        <v>36</v>
      </c>
      <c r="J375" s="12" t="s">
        <v>37</v>
      </c>
      <c r="K375" s="45" t="s">
        <v>1554</v>
      </c>
      <c r="L375" s="45" t="s">
        <v>1107</v>
      </c>
      <c r="M375" s="62" t="s">
        <v>1542</v>
      </c>
      <c r="N375" s="62" t="s">
        <v>852</v>
      </c>
      <c r="O375" s="63">
        <v>2021</v>
      </c>
      <c r="P375" s="63"/>
      <c r="Q375" s="63"/>
      <c r="R375" s="64" t="s">
        <v>42</v>
      </c>
      <c r="S375" s="65" t="s">
        <v>1555</v>
      </c>
      <c r="T375" s="75" t="s">
        <v>1544</v>
      </c>
      <c r="U375" s="75">
        <v>44722</v>
      </c>
      <c r="V375" s="63"/>
      <c r="W375" s="45" t="s">
        <v>1556</v>
      </c>
      <c r="X375" s="66">
        <v>1</v>
      </c>
      <c r="Y375" s="69" t="s">
        <v>318</v>
      </c>
      <c r="Z375" s="63"/>
      <c r="AA375" s="63">
        <v>6</v>
      </c>
      <c r="AB375" s="63">
        <v>2022</v>
      </c>
      <c r="AC375" s="68">
        <v>44384</v>
      </c>
      <c r="AD375" s="79">
        <f ca="1">TODAY()-TABLA345[[#This Row],[Fecha radicación informe]]</f>
        <v>1076</v>
      </c>
      <c r="AE375" s="82" t="s">
        <v>46</v>
      </c>
      <c r="AF375" s="83" t="s">
        <v>1557</v>
      </c>
    </row>
    <row r="376" spans="1:32" ht="252" x14ac:dyDescent="0.25">
      <c r="A376" s="44">
        <v>3894</v>
      </c>
      <c r="B376" s="45">
        <v>22</v>
      </c>
      <c r="C376" s="45">
        <v>2021</v>
      </c>
      <c r="D376" s="60" t="s">
        <v>1558</v>
      </c>
      <c r="E376" s="10" t="s">
        <v>315</v>
      </c>
      <c r="F376" s="45"/>
      <c r="G376" s="45"/>
      <c r="H376" s="45" t="s">
        <v>85</v>
      </c>
      <c r="I376" s="61" t="s">
        <v>170</v>
      </c>
      <c r="J376" s="70" t="s">
        <v>50</v>
      </c>
      <c r="K376" s="45" t="s">
        <v>1411</v>
      </c>
      <c r="L376" s="45" t="s">
        <v>210</v>
      </c>
      <c r="M376" s="62" t="s">
        <v>1542</v>
      </c>
      <c r="N376" s="62" t="s">
        <v>852</v>
      </c>
      <c r="O376" s="63">
        <v>2021</v>
      </c>
      <c r="P376" s="63"/>
      <c r="Q376" s="63"/>
      <c r="R376" s="64" t="s">
        <v>358</v>
      </c>
      <c r="S376" s="65" t="s">
        <v>1559</v>
      </c>
      <c r="T376" s="75">
        <v>44509</v>
      </c>
      <c r="U376" s="75" t="s">
        <v>1560</v>
      </c>
      <c r="V376" s="63"/>
      <c r="W376" s="45" t="s">
        <v>1561</v>
      </c>
      <c r="X376" s="66">
        <v>1</v>
      </c>
      <c r="Y376" s="19" t="s">
        <v>318</v>
      </c>
      <c r="Z376" s="63"/>
      <c r="AA376" s="63">
        <v>2</v>
      </c>
      <c r="AB376" s="63">
        <v>2022</v>
      </c>
      <c r="AC376" s="68" t="s">
        <v>1562</v>
      </c>
      <c r="AD376" s="79">
        <f ca="1">TODAY()-TABLA345[[#This Row],[Fecha radicación informe]]</f>
        <v>1068</v>
      </c>
      <c r="AE376" s="22" t="s">
        <v>758</v>
      </c>
      <c r="AF376" s="29" t="s">
        <v>1563</v>
      </c>
    </row>
    <row r="377" spans="1:32" ht="409.5" x14ac:dyDescent="0.25">
      <c r="A377" s="44">
        <v>3895</v>
      </c>
      <c r="B377" s="45">
        <v>23</v>
      </c>
      <c r="C377" s="45">
        <v>2021</v>
      </c>
      <c r="D377" s="60" t="s">
        <v>1564</v>
      </c>
      <c r="E377" s="10" t="s">
        <v>315</v>
      </c>
      <c r="F377" s="45"/>
      <c r="G377" s="45"/>
      <c r="H377" s="45" t="s">
        <v>301</v>
      </c>
      <c r="I377" s="61" t="s">
        <v>121</v>
      </c>
      <c r="J377" s="12" t="s">
        <v>133</v>
      </c>
      <c r="K377" s="45" t="s">
        <v>927</v>
      </c>
      <c r="L377" s="45" t="s">
        <v>279</v>
      </c>
      <c r="M377" s="62" t="s">
        <v>1565</v>
      </c>
      <c r="N377" s="62" t="s">
        <v>914</v>
      </c>
      <c r="O377" s="63">
        <v>2021</v>
      </c>
      <c r="P377" s="63"/>
      <c r="Q377" s="63"/>
      <c r="R377" s="64" t="s">
        <v>436</v>
      </c>
      <c r="S377" s="65" t="s">
        <v>1566</v>
      </c>
      <c r="T377" s="75">
        <v>44501</v>
      </c>
      <c r="U377" s="75" t="s">
        <v>1567</v>
      </c>
      <c r="V377" s="63"/>
      <c r="W377" s="45" t="s">
        <v>1568</v>
      </c>
      <c r="X377" s="66">
        <v>1</v>
      </c>
      <c r="Y377" s="69" t="s">
        <v>318</v>
      </c>
      <c r="Z377" s="63"/>
      <c r="AA377" s="63">
        <v>8</v>
      </c>
      <c r="AB377" s="63">
        <v>2022</v>
      </c>
      <c r="AC377" s="68" t="s">
        <v>1569</v>
      </c>
      <c r="AD377" s="79">
        <f ca="1">TODAY()-TABLA345[[#This Row],[Fecha radicación informe]]</f>
        <v>1054</v>
      </c>
      <c r="AE377" s="84" t="s">
        <v>758</v>
      </c>
      <c r="AF377" s="85" t="s">
        <v>1570</v>
      </c>
    </row>
    <row r="378" spans="1:32" ht="409.5" x14ac:dyDescent="0.25">
      <c r="A378" s="44">
        <v>3896</v>
      </c>
      <c r="B378" s="45">
        <v>24</v>
      </c>
      <c r="C378" s="45">
        <v>2021</v>
      </c>
      <c r="D378" s="60" t="s">
        <v>1571</v>
      </c>
      <c r="E378" s="10" t="s">
        <v>333</v>
      </c>
      <c r="F378" s="45"/>
      <c r="G378" s="45"/>
      <c r="H378" s="45" t="s">
        <v>781</v>
      </c>
      <c r="I378" s="61" t="s">
        <v>36</v>
      </c>
      <c r="J378" s="70" t="s">
        <v>77</v>
      </c>
      <c r="K378" s="45" t="s">
        <v>1572</v>
      </c>
      <c r="L378" s="45" t="s">
        <v>770</v>
      </c>
      <c r="M378" s="62" t="s">
        <v>1573</v>
      </c>
      <c r="N378" s="62" t="s">
        <v>971</v>
      </c>
      <c r="O378" s="63">
        <v>2021</v>
      </c>
      <c r="P378" s="63"/>
      <c r="Q378" s="63"/>
      <c r="R378" s="64" t="s">
        <v>42</v>
      </c>
      <c r="S378" s="65" t="s">
        <v>1574</v>
      </c>
      <c r="T378" s="75" t="s">
        <v>1575</v>
      </c>
      <c r="U378" s="75" t="s">
        <v>1576</v>
      </c>
      <c r="V378" s="63"/>
      <c r="W378" s="45" t="s">
        <v>1577</v>
      </c>
      <c r="X378" s="66">
        <v>1</v>
      </c>
      <c r="Y378" s="69" t="s">
        <v>318</v>
      </c>
      <c r="Z378" s="63"/>
      <c r="AA378" s="63">
        <v>7</v>
      </c>
      <c r="AB378" s="63">
        <v>2023</v>
      </c>
      <c r="AC378" s="68">
        <v>44441</v>
      </c>
      <c r="AD378" s="79">
        <f ca="1">TODAY()-TABLA345[[#This Row],[Fecha radicación informe]]</f>
        <v>1019</v>
      </c>
      <c r="AE378" s="82" t="s">
        <v>58</v>
      </c>
      <c r="AF378" s="83" t="s">
        <v>1578</v>
      </c>
    </row>
    <row r="379" spans="1:32" ht="267.75" x14ac:dyDescent="0.25">
      <c r="A379" s="44">
        <v>3897</v>
      </c>
      <c r="B379" s="45">
        <v>25</v>
      </c>
      <c r="C379" s="45">
        <v>2021</v>
      </c>
      <c r="D379" s="60" t="s">
        <v>1579</v>
      </c>
      <c r="E379" s="10" t="s">
        <v>719</v>
      </c>
      <c r="F379" s="45"/>
      <c r="G379" s="45"/>
      <c r="H379" s="45" t="s">
        <v>48</v>
      </c>
      <c r="I379" s="61" t="s">
        <v>308</v>
      </c>
      <c r="J379" s="12" t="s">
        <v>133</v>
      </c>
      <c r="K379" s="45" t="s">
        <v>927</v>
      </c>
      <c r="L379" s="45" t="s">
        <v>279</v>
      </c>
      <c r="M379" s="62" t="s">
        <v>1580</v>
      </c>
      <c r="N379" s="62" t="s">
        <v>1031</v>
      </c>
      <c r="O379" s="63">
        <v>2021</v>
      </c>
      <c r="P379" s="63"/>
      <c r="Q379" s="63"/>
      <c r="R379" s="64" t="s">
        <v>436</v>
      </c>
      <c r="S379" s="65" t="s">
        <v>1581</v>
      </c>
      <c r="T379" s="75">
        <v>44501</v>
      </c>
      <c r="U379" s="75" t="s">
        <v>1383</v>
      </c>
      <c r="V379" s="63"/>
      <c r="W379" s="45" t="s">
        <v>1582</v>
      </c>
      <c r="X379" s="66">
        <v>1</v>
      </c>
      <c r="Y379" s="19" t="s">
        <v>318</v>
      </c>
      <c r="Z379" s="63"/>
      <c r="AA379" s="63">
        <v>2</v>
      </c>
      <c r="AB379" s="63">
        <v>2022</v>
      </c>
      <c r="AC379" s="68">
        <v>44447</v>
      </c>
      <c r="AD379" s="79">
        <f ca="1">TODAY()-TABLA345[[#This Row],[Fecha radicación informe]]</f>
        <v>1013</v>
      </c>
      <c r="AE379" s="22" t="s">
        <v>758</v>
      </c>
      <c r="AF379" s="29" t="s">
        <v>1583</v>
      </c>
    </row>
    <row r="380" spans="1:32" ht="409.5" x14ac:dyDescent="0.25">
      <c r="A380" s="44">
        <v>3898</v>
      </c>
      <c r="B380" s="45">
        <v>26</v>
      </c>
      <c r="C380" s="45">
        <v>2021</v>
      </c>
      <c r="D380" s="60" t="s">
        <v>1584</v>
      </c>
      <c r="E380" s="10" t="s">
        <v>719</v>
      </c>
      <c r="F380" s="45"/>
      <c r="G380" s="45"/>
      <c r="H380" s="45" t="s">
        <v>301</v>
      </c>
      <c r="I380" s="61" t="s">
        <v>308</v>
      </c>
      <c r="J380" s="12" t="s">
        <v>133</v>
      </c>
      <c r="K380" s="45" t="s">
        <v>927</v>
      </c>
      <c r="L380" s="45" t="s">
        <v>279</v>
      </c>
      <c r="M380" s="62" t="s">
        <v>1580</v>
      </c>
      <c r="N380" s="62" t="s">
        <v>1031</v>
      </c>
      <c r="O380" s="63">
        <v>2021</v>
      </c>
      <c r="P380" s="63" t="s">
        <v>1585</v>
      </c>
      <c r="Q380" s="73">
        <v>44995</v>
      </c>
      <c r="R380" s="64" t="s">
        <v>358</v>
      </c>
      <c r="S380" s="65" t="s">
        <v>1586</v>
      </c>
      <c r="T380" s="75">
        <v>44207</v>
      </c>
      <c r="U380" s="75">
        <v>44865</v>
      </c>
      <c r="V380" s="45" t="s">
        <v>1587</v>
      </c>
      <c r="W380" s="45" t="s">
        <v>1588</v>
      </c>
      <c r="X380" s="66">
        <v>1</v>
      </c>
      <c r="Y380" s="69" t="s">
        <v>45</v>
      </c>
      <c r="Z380" s="63" t="s">
        <v>108</v>
      </c>
      <c r="AA380" s="63">
        <v>9</v>
      </c>
      <c r="AB380" s="63">
        <v>2023</v>
      </c>
      <c r="AC380" s="68">
        <v>44447</v>
      </c>
      <c r="AD380" s="79">
        <f ca="1">TODAY()-TABLA345[[#This Row],[Fecha radicación informe]]</f>
        <v>1013</v>
      </c>
      <c r="AE380" s="84" t="s">
        <v>758</v>
      </c>
      <c r="AF380" s="85" t="s">
        <v>1589</v>
      </c>
    </row>
    <row r="381" spans="1:32" ht="315" x14ac:dyDescent="0.25">
      <c r="A381" s="44">
        <v>3899</v>
      </c>
      <c r="B381" s="45">
        <v>27</v>
      </c>
      <c r="C381" s="45">
        <v>2021</v>
      </c>
      <c r="D381" s="60" t="s">
        <v>1590</v>
      </c>
      <c r="E381" s="10" t="s">
        <v>719</v>
      </c>
      <c r="F381" s="45"/>
      <c r="G381" s="45"/>
      <c r="H381" s="45" t="s">
        <v>301</v>
      </c>
      <c r="I381" s="61" t="s">
        <v>308</v>
      </c>
      <c r="J381" s="12" t="s">
        <v>133</v>
      </c>
      <c r="K381" s="45" t="s">
        <v>927</v>
      </c>
      <c r="L381" s="45" t="s">
        <v>279</v>
      </c>
      <c r="M381" s="62" t="s">
        <v>1580</v>
      </c>
      <c r="N381" s="62" t="s">
        <v>1031</v>
      </c>
      <c r="O381" s="63">
        <v>2021</v>
      </c>
      <c r="P381" s="28">
        <v>20221020118933</v>
      </c>
      <c r="Q381" s="73">
        <v>44630</v>
      </c>
      <c r="R381" s="64" t="s">
        <v>436</v>
      </c>
      <c r="S381" s="65" t="s">
        <v>1591</v>
      </c>
      <c r="T381" s="75">
        <v>44207</v>
      </c>
      <c r="U381" s="75" t="s">
        <v>1592</v>
      </c>
      <c r="V381" s="45" t="s">
        <v>1593</v>
      </c>
      <c r="W381" s="45" t="s">
        <v>1594</v>
      </c>
      <c r="X381" s="66">
        <v>1</v>
      </c>
      <c r="Y381" s="69" t="s">
        <v>45</v>
      </c>
      <c r="Z381" s="63" t="s">
        <v>108</v>
      </c>
      <c r="AA381" s="63">
        <v>10</v>
      </c>
      <c r="AB381" s="63">
        <v>2022</v>
      </c>
      <c r="AC381" s="68">
        <v>44447</v>
      </c>
      <c r="AD381" s="79">
        <f ca="1">TODAY()-TABLA345[[#This Row],[Fecha radicación informe]]</f>
        <v>1013</v>
      </c>
      <c r="AE381" s="22" t="s">
        <v>758</v>
      </c>
      <c r="AF381" s="34" t="s">
        <v>1595</v>
      </c>
    </row>
    <row r="382" spans="1:32" ht="409.5" x14ac:dyDescent="0.25">
      <c r="A382" s="44">
        <v>3900</v>
      </c>
      <c r="B382" s="45">
        <v>28</v>
      </c>
      <c r="C382" s="45">
        <v>2021</v>
      </c>
      <c r="D382" s="60" t="s">
        <v>1596</v>
      </c>
      <c r="E382" s="10" t="s">
        <v>315</v>
      </c>
      <c r="F382" s="45"/>
      <c r="G382" s="45"/>
      <c r="H382" s="45" t="s">
        <v>85</v>
      </c>
      <c r="I382" s="61" t="s">
        <v>49</v>
      </c>
      <c r="J382" s="70" t="s">
        <v>50</v>
      </c>
      <c r="K382" s="45" t="s">
        <v>1029</v>
      </c>
      <c r="L382" s="45" t="s">
        <v>765</v>
      </c>
      <c r="M382" s="62" t="s">
        <v>1573</v>
      </c>
      <c r="N382" s="62" t="s">
        <v>971</v>
      </c>
      <c r="O382" s="63">
        <v>2021</v>
      </c>
      <c r="P382" s="63" t="s">
        <v>1597</v>
      </c>
      <c r="Q382" s="73">
        <v>44905</v>
      </c>
      <c r="R382" s="64" t="s">
        <v>42</v>
      </c>
      <c r="S382" s="65" t="s">
        <v>1598</v>
      </c>
      <c r="T382" s="75">
        <v>44387</v>
      </c>
      <c r="U382" s="75" t="s">
        <v>1599</v>
      </c>
      <c r="V382" s="45" t="s">
        <v>1600</v>
      </c>
      <c r="W382" s="45" t="s">
        <v>1601</v>
      </c>
      <c r="X382" s="66">
        <v>1</v>
      </c>
      <c r="Y382" s="69" t="s">
        <v>45</v>
      </c>
      <c r="Z382" s="63" t="s">
        <v>108</v>
      </c>
      <c r="AA382" s="63">
        <v>10</v>
      </c>
      <c r="AB382" s="63">
        <v>2022</v>
      </c>
      <c r="AC382" s="68" t="s">
        <v>1602</v>
      </c>
      <c r="AD382" s="79">
        <f ca="1">TODAY()-TABLA345[[#This Row],[Fecha radicación informe]]</f>
        <v>1021</v>
      </c>
      <c r="AE382" s="82" t="s">
        <v>758</v>
      </c>
      <c r="AF382" s="83" t="s">
        <v>1603</v>
      </c>
    </row>
    <row r="383" spans="1:32" ht="409.5" x14ac:dyDescent="0.25">
      <c r="A383" s="44">
        <v>3901</v>
      </c>
      <c r="B383" s="45">
        <v>29</v>
      </c>
      <c r="C383" s="45">
        <v>2021</v>
      </c>
      <c r="D383" s="60" t="s">
        <v>1604</v>
      </c>
      <c r="E383" s="10" t="s">
        <v>719</v>
      </c>
      <c r="F383" s="45"/>
      <c r="G383" s="45"/>
      <c r="H383" s="45" t="s">
        <v>85</v>
      </c>
      <c r="I383" s="61" t="s">
        <v>170</v>
      </c>
      <c r="J383" s="70" t="s">
        <v>77</v>
      </c>
      <c r="K383" s="45" t="s">
        <v>251</v>
      </c>
      <c r="L383" s="45" t="s">
        <v>63</v>
      </c>
      <c r="M383" s="62" t="s">
        <v>1573</v>
      </c>
      <c r="N383" s="62" t="s">
        <v>971</v>
      </c>
      <c r="O383" s="63">
        <v>2021</v>
      </c>
      <c r="P383" s="63"/>
      <c r="Q383" s="63"/>
      <c r="R383" s="64" t="s">
        <v>358</v>
      </c>
      <c r="S383" s="65" t="s">
        <v>1605</v>
      </c>
      <c r="T383" s="75" t="s">
        <v>1560</v>
      </c>
      <c r="U383" s="75" t="s">
        <v>1383</v>
      </c>
      <c r="V383" s="63"/>
      <c r="W383" s="45" t="s">
        <v>1606</v>
      </c>
      <c r="X383" s="66">
        <v>1</v>
      </c>
      <c r="Y383" s="19" t="s">
        <v>318</v>
      </c>
      <c r="Z383" s="63"/>
      <c r="AA383" s="63">
        <v>2</v>
      </c>
      <c r="AB383" s="63">
        <v>2022</v>
      </c>
      <c r="AC383" s="68">
        <v>44440</v>
      </c>
      <c r="AD383" s="79">
        <f ca="1">TODAY()-TABLA345[[#This Row],[Fecha radicación informe]]</f>
        <v>1020</v>
      </c>
      <c r="AE383" s="22" t="s">
        <v>58</v>
      </c>
      <c r="AF383" s="29" t="s">
        <v>1607</v>
      </c>
    </row>
    <row r="384" spans="1:32" ht="267.75" x14ac:dyDescent="0.25">
      <c r="A384" s="44">
        <v>3902</v>
      </c>
      <c r="B384" s="45">
        <v>30</v>
      </c>
      <c r="C384" s="45">
        <v>2021</v>
      </c>
      <c r="D384" s="60" t="s">
        <v>1608</v>
      </c>
      <c r="E384" s="10" t="s">
        <v>719</v>
      </c>
      <c r="F384" s="45"/>
      <c r="G384" s="45"/>
      <c r="H384" s="45" t="s">
        <v>85</v>
      </c>
      <c r="I384" s="61" t="s">
        <v>170</v>
      </c>
      <c r="J384" s="12" t="s">
        <v>188</v>
      </c>
      <c r="K384" s="45" t="s">
        <v>251</v>
      </c>
      <c r="L384" s="45" t="s">
        <v>63</v>
      </c>
      <c r="M384" s="62" t="s">
        <v>1573</v>
      </c>
      <c r="N384" s="62" t="s">
        <v>971</v>
      </c>
      <c r="O384" s="63">
        <v>2021</v>
      </c>
      <c r="P384" s="63"/>
      <c r="Q384" s="63"/>
      <c r="R384" s="64" t="s">
        <v>358</v>
      </c>
      <c r="S384" s="65" t="s">
        <v>1609</v>
      </c>
      <c r="T384" s="75" t="s">
        <v>1610</v>
      </c>
      <c r="U384" s="75">
        <v>44681</v>
      </c>
      <c r="V384" s="63"/>
      <c r="W384" s="45" t="s">
        <v>1611</v>
      </c>
      <c r="X384" s="66">
        <v>1</v>
      </c>
      <c r="Y384" s="69" t="s">
        <v>318</v>
      </c>
      <c r="Z384" s="63"/>
      <c r="AA384" s="63">
        <v>6</v>
      </c>
      <c r="AB384" s="63">
        <v>2022</v>
      </c>
      <c r="AC384" s="68">
        <v>44440</v>
      </c>
      <c r="AD384" s="79">
        <f ca="1">TODAY()-TABLA345[[#This Row],[Fecha radicación informe]]</f>
        <v>1020</v>
      </c>
      <c r="AE384" s="84" t="s">
        <v>58</v>
      </c>
      <c r="AF384" s="85" t="s">
        <v>1612</v>
      </c>
    </row>
    <row r="385" spans="1:32" ht="252" x14ac:dyDescent="0.25">
      <c r="A385" s="44">
        <v>3903</v>
      </c>
      <c r="B385" s="45">
        <v>31</v>
      </c>
      <c r="C385" s="45">
        <v>2021</v>
      </c>
      <c r="D385" s="60" t="s">
        <v>1613</v>
      </c>
      <c r="E385" s="10" t="s">
        <v>719</v>
      </c>
      <c r="F385" s="45"/>
      <c r="G385" s="45"/>
      <c r="H385" s="45" t="s">
        <v>85</v>
      </c>
      <c r="I385" s="61" t="s">
        <v>170</v>
      </c>
      <c r="J385" s="12" t="s">
        <v>188</v>
      </c>
      <c r="K385" s="45" t="s">
        <v>251</v>
      </c>
      <c r="L385" s="45" t="s">
        <v>63</v>
      </c>
      <c r="M385" s="62" t="s">
        <v>1573</v>
      </c>
      <c r="N385" s="62" t="s">
        <v>971</v>
      </c>
      <c r="O385" s="63">
        <v>2021</v>
      </c>
      <c r="P385" s="63"/>
      <c r="Q385" s="63"/>
      <c r="R385" s="64" t="s">
        <v>436</v>
      </c>
      <c r="S385" s="65" t="s">
        <v>1614</v>
      </c>
      <c r="T385" s="75" t="s">
        <v>1610</v>
      </c>
      <c r="U385" s="75">
        <v>44681</v>
      </c>
      <c r="V385" s="63"/>
      <c r="W385" s="45" t="s">
        <v>1615</v>
      </c>
      <c r="X385" s="66">
        <v>1</v>
      </c>
      <c r="Y385" s="69" t="s">
        <v>318</v>
      </c>
      <c r="Z385" s="63"/>
      <c r="AA385" s="63">
        <v>6</v>
      </c>
      <c r="AB385" s="63">
        <v>2022</v>
      </c>
      <c r="AC385" s="68">
        <v>44440</v>
      </c>
      <c r="AD385" s="79">
        <f ca="1">TODAY()-TABLA345[[#This Row],[Fecha radicación informe]]</f>
        <v>1020</v>
      </c>
      <c r="AE385" s="82" t="s">
        <v>58</v>
      </c>
      <c r="AF385" s="83" t="s">
        <v>1616</v>
      </c>
    </row>
    <row r="386" spans="1:32" ht="252" x14ac:dyDescent="0.25">
      <c r="A386" s="44">
        <v>3904</v>
      </c>
      <c r="B386" s="45">
        <v>32</v>
      </c>
      <c r="C386" s="45">
        <v>2021</v>
      </c>
      <c r="D386" s="60" t="s">
        <v>1617</v>
      </c>
      <c r="E386" s="10" t="s">
        <v>719</v>
      </c>
      <c r="F386" s="45"/>
      <c r="G386" s="45"/>
      <c r="H386" s="45" t="s">
        <v>85</v>
      </c>
      <c r="I386" s="61" t="s">
        <v>170</v>
      </c>
      <c r="J386" s="12" t="s">
        <v>133</v>
      </c>
      <c r="K386" s="45" t="s">
        <v>481</v>
      </c>
      <c r="L386" s="45" t="s">
        <v>63</v>
      </c>
      <c r="M386" s="62" t="s">
        <v>1573</v>
      </c>
      <c r="N386" s="62" t="s">
        <v>971</v>
      </c>
      <c r="O386" s="63">
        <v>2021</v>
      </c>
      <c r="P386" s="63"/>
      <c r="Q386" s="63"/>
      <c r="R386" s="64" t="s">
        <v>42</v>
      </c>
      <c r="S386" s="65" t="s">
        <v>1618</v>
      </c>
      <c r="T386" s="75" t="s">
        <v>1327</v>
      </c>
      <c r="U386" s="75">
        <v>44620</v>
      </c>
      <c r="V386" s="63"/>
      <c r="W386" s="45" t="s">
        <v>1619</v>
      </c>
      <c r="X386" s="66">
        <v>1</v>
      </c>
      <c r="Y386" s="19" t="s">
        <v>318</v>
      </c>
      <c r="Z386" s="63"/>
      <c r="AA386" s="63">
        <v>4</v>
      </c>
      <c r="AB386" s="63">
        <v>2022</v>
      </c>
      <c r="AC386" s="68">
        <v>44440</v>
      </c>
      <c r="AD386" s="79">
        <f ca="1">TODAY()-TABLA345[[#This Row],[Fecha radicación informe]]</f>
        <v>1020</v>
      </c>
      <c r="AE386" s="22" t="s">
        <v>58</v>
      </c>
      <c r="AF386" s="29" t="s">
        <v>1620</v>
      </c>
    </row>
    <row r="387" spans="1:32" ht="204.75" x14ac:dyDescent="0.25">
      <c r="A387" s="44">
        <v>3905</v>
      </c>
      <c r="B387" s="45">
        <v>33</v>
      </c>
      <c r="C387" s="45">
        <v>2021</v>
      </c>
      <c r="D387" s="60" t="s">
        <v>1621</v>
      </c>
      <c r="E387" s="10" t="s">
        <v>719</v>
      </c>
      <c r="F387" s="45"/>
      <c r="G387" s="45"/>
      <c r="H387" s="45" t="s">
        <v>85</v>
      </c>
      <c r="I387" s="61" t="s">
        <v>170</v>
      </c>
      <c r="J387" s="12" t="s">
        <v>133</v>
      </c>
      <c r="K387" s="45" t="s">
        <v>481</v>
      </c>
      <c r="L387" s="45" t="s">
        <v>63</v>
      </c>
      <c r="M387" s="62" t="s">
        <v>1573</v>
      </c>
      <c r="N387" s="62" t="s">
        <v>971</v>
      </c>
      <c r="O387" s="63">
        <v>2021</v>
      </c>
      <c r="P387" s="63"/>
      <c r="Q387" s="63"/>
      <c r="R387" s="64" t="s">
        <v>42</v>
      </c>
      <c r="S387" s="65" t="s">
        <v>1622</v>
      </c>
      <c r="T387" s="75" t="s">
        <v>1327</v>
      </c>
      <c r="U387" s="75" t="s">
        <v>1449</v>
      </c>
      <c r="V387" s="63"/>
      <c r="W387" s="45" t="s">
        <v>1623</v>
      </c>
      <c r="X387" s="66">
        <v>1</v>
      </c>
      <c r="Y387" s="69" t="s">
        <v>318</v>
      </c>
      <c r="Z387" s="63"/>
      <c r="AA387" s="63">
        <v>9</v>
      </c>
      <c r="AB387" s="63">
        <v>2022</v>
      </c>
      <c r="AC387" s="68">
        <v>44440</v>
      </c>
      <c r="AD387" s="79">
        <f ca="1">TODAY()-TABLA345[[#This Row],[Fecha radicación informe]]</f>
        <v>1020</v>
      </c>
      <c r="AE387" s="84" t="s">
        <v>58</v>
      </c>
      <c r="AF387" s="85" t="s">
        <v>1624</v>
      </c>
    </row>
    <row r="388" spans="1:32" ht="252" x14ac:dyDescent="0.25">
      <c r="A388" s="44">
        <v>3906</v>
      </c>
      <c r="B388" s="45">
        <v>34</v>
      </c>
      <c r="C388" s="45">
        <v>2021</v>
      </c>
      <c r="D388" s="60" t="s">
        <v>1625</v>
      </c>
      <c r="E388" s="10" t="s">
        <v>34</v>
      </c>
      <c r="F388" s="45"/>
      <c r="G388" s="45"/>
      <c r="H388" s="45" t="s">
        <v>85</v>
      </c>
      <c r="I388" s="61" t="s">
        <v>170</v>
      </c>
      <c r="J388" s="70" t="s">
        <v>98</v>
      </c>
      <c r="K388" s="45" t="s">
        <v>677</v>
      </c>
      <c r="L388" s="45" t="s">
        <v>63</v>
      </c>
      <c r="M388" s="62" t="s">
        <v>1573</v>
      </c>
      <c r="N388" s="62" t="s">
        <v>971</v>
      </c>
      <c r="O388" s="63">
        <v>2021</v>
      </c>
      <c r="P388" s="63"/>
      <c r="Q388" s="63"/>
      <c r="R388" s="64" t="s">
        <v>42</v>
      </c>
      <c r="S388" s="65" t="s">
        <v>1626</v>
      </c>
      <c r="T388" s="75" t="s">
        <v>1627</v>
      </c>
      <c r="U388" s="75">
        <v>44592</v>
      </c>
      <c r="V388" s="63"/>
      <c r="W388" s="45" t="s">
        <v>1628</v>
      </c>
      <c r="X388" s="66">
        <v>1</v>
      </c>
      <c r="Y388" s="69" t="s">
        <v>45</v>
      </c>
      <c r="Z388" s="63"/>
      <c r="AA388" s="63">
        <v>11</v>
      </c>
      <c r="AB388" s="63">
        <v>2021</v>
      </c>
      <c r="AC388" s="68">
        <v>44440</v>
      </c>
      <c r="AD388" s="79">
        <f ca="1">TODAY()-TABLA345[[#This Row],[Fecha radicación informe]]</f>
        <v>1020</v>
      </c>
      <c r="AE388" s="22" t="s">
        <v>58</v>
      </c>
      <c r="AF388" s="14"/>
    </row>
    <row r="389" spans="1:32" ht="378" x14ac:dyDescent="0.25">
      <c r="A389" s="44">
        <v>3907</v>
      </c>
      <c r="B389" s="45">
        <v>35</v>
      </c>
      <c r="C389" s="45">
        <v>2021</v>
      </c>
      <c r="D389" s="60" t="s">
        <v>1629</v>
      </c>
      <c r="E389" s="10" t="s">
        <v>34</v>
      </c>
      <c r="F389" s="45"/>
      <c r="G389" s="45"/>
      <c r="H389" s="45" t="s">
        <v>85</v>
      </c>
      <c r="I389" s="61" t="s">
        <v>49</v>
      </c>
      <c r="J389" s="70" t="s">
        <v>50</v>
      </c>
      <c r="K389" s="45" t="s">
        <v>1029</v>
      </c>
      <c r="L389" s="45" t="s">
        <v>765</v>
      </c>
      <c r="M389" s="62" t="s">
        <v>1630</v>
      </c>
      <c r="N389" s="62" t="s">
        <v>1046</v>
      </c>
      <c r="O389" s="63">
        <v>2021</v>
      </c>
      <c r="P389" s="63"/>
      <c r="Q389" s="63"/>
      <c r="R389" s="64" t="s">
        <v>358</v>
      </c>
      <c r="S389" s="65" t="s">
        <v>1631</v>
      </c>
      <c r="T389" s="75">
        <v>44540</v>
      </c>
      <c r="U389" s="75" t="s">
        <v>1383</v>
      </c>
      <c r="V389" s="63"/>
      <c r="W389" s="45" t="s">
        <v>1632</v>
      </c>
      <c r="X389" s="66">
        <v>1</v>
      </c>
      <c r="Y389" s="69" t="s">
        <v>45</v>
      </c>
      <c r="Z389" s="63"/>
      <c r="AA389" s="63">
        <v>1</v>
      </c>
      <c r="AB389" s="63">
        <v>2022</v>
      </c>
      <c r="AC389" s="68" t="s">
        <v>1633</v>
      </c>
      <c r="AD389" s="79">
        <f ca="1">TODAY()-TABLA345[[#This Row],[Fecha radicación informe]]</f>
        <v>965</v>
      </c>
      <c r="AE389" s="22" t="s">
        <v>758</v>
      </c>
      <c r="AF389" s="14"/>
    </row>
    <row r="390" spans="1:32" ht="267.75" x14ac:dyDescent="0.25">
      <c r="A390" s="44">
        <v>3908</v>
      </c>
      <c r="B390" s="45">
        <v>36</v>
      </c>
      <c r="C390" s="45">
        <v>2021</v>
      </c>
      <c r="D390" s="60" t="s">
        <v>1634</v>
      </c>
      <c r="E390" s="10" t="s">
        <v>333</v>
      </c>
      <c r="F390" s="45"/>
      <c r="G390" s="45"/>
      <c r="H390" s="45" t="s">
        <v>48</v>
      </c>
      <c r="I390" s="61" t="s">
        <v>308</v>
      </c>
      <c r="J390" s="12" t="s">
        <v>133</v>
      </c>
      <c r="K390" s="45" t="s">
        <v>927</v>
      </c>
      <c r="L390" s="45" t="s">
        <v>279</v>
      </c>
      <c r="M390" s="62" t="s">
        <v>1630</v>
      </c>
      <c r="N390" s="62" t="s">
        <v>1046</v>
      </c>
      <c r="O390" s="63">
        <v>2021</v>
      </c>
      <c r="P390" s="63"/>
      <c r="Q390" s="63"/>
      <c r="R390" s="64" t="s">
        <v>436</v>
      </c>
      <c r="S390" s="65" t="s">
        <v>1635</v>
      </c>
      <c r="T390" s="75" t="s">
        <v>1636</v>
      </c>
      <c r="U390" s="75" t="s">
        <v>1567</v>
      </c>
      <c r="V390" s="63"/>
      <c r="W390" s="45" t="s">
        <v>1637</v>
      </c>
      <c r="X390" s="66">
        <v>1</v>
      </c>
      <c r="Y390" s="69" t="s">
        <v>318</v>
      </c>
      <c r="Z390" s="63"/>
      <c r="AA390" s="63">
        <v>5</v>
      </c>
      <c r="AB390" s="63">
        <v>2022</v>
      </c>
      <c r="AC390" s="68" t="s">
        <v>1638</v>
      </c>
      <c r="AD390" s="79">
        <f ca="1">TODAY()-TABLA345[[#This Row],[Fecha radicación informe]]</f>
        <v>962</v>
      </c>
      <c r="AE390" s="22" t="s">
        <v>58</v>
      </c>
      <c r="AF390" s="34" t="s">
        <v>1639</v>
      </c>
    </row>
    <row r="391" spans="1:32" ht="409.5" x14ac:dyDescent="0.25">
      <c r="A391" s="44">
        <v>3909</v>
      </c>
      <c r="B391" s="45">
        <v>37</v>
      </c>
      <c r="C391" s="45">
        <v>2021</v>
      </c>
      <c r="D391" s="60" t="s">
        <v>1640</v>
      </c>
      <c r="E391" s="10" t="s">
        <v>333</v>
      </c>
      <c r="F391" s="45"/>
      <c r="G391" s="45"/>
      <c r="H391" s="45" t="s">
        <v>48</v>
      </c>
      <c r="I391" s="61" t="s">
        <v>308</v>
      </c>
      <c r="J391" s="12" t="s">
        <v>133</v>
      </c>
      <c r="K391" s="45" t="s">
        <v>927</v>
      </c>
      <c r="L391" s="45" t="s">
        <v>279</v>
      </c>
      <c r="M391" s="62" t="s">
        <v>1630</v>
      </c>
      <c r="N391" s="62" t="s">
        <v>1046</v>
      </c>
      <c r="O391" s="63">
        <v>2021</v>
      </c>
      <c r="P391" s="63"/>
      <c r="Q391" s="63"/>
      <c r="R391" s="64" t="s">
        <v>436</v>
      </c>
      <c r="S391" s="65" t="s">
        <v>1641</v>
      </c>
      <c r="T391" s="75" t="s">
        <v>1636</v>
      </c>
      <c r="U391" s="75" t="s">
        <v>444</v>
      </c>
      <c r="V391" s="63"/>
      <c r="W391" s="45" t="s">
        <v>1642</v>
      </c>
      <c r="X391" s="66">
        <v>1</v>
      </c>
      <c r="Y391" s="69" t="s">
        <v>318</v>
      </c>
      <c r="Z391" s="63"/>
      <c r="AA391" s="63">
        <v>12</v>
      </c>
      <c r="AB391" s="63">
        <v>2023</v>
      </c>
      <c r="AC391" s="68" t="s">
        <v>1638</v>
      </c>
      <c r="AD391" s="79">
        <f ca="1">TODAY()-TABLA345[[#This Row],[Fecha radicación informe]]</f>
        <v>962</v>
      </c>
      <c r="AE391" s="22" t="s">
        <v>58</v>
      </c>
      <c r="AF391" s="34" t="s">
        <v>1643</v>
      </c>
    </row>
    <row r="392" spans="1:32" ht="409.5" x14ac:dyDescent="0.25">
      <c r="A392" s="44">
        <v>3910</v>
      </c>
      <c r="B392" s="45">
        <v>38</v>
      </c>
      <c r="C392" s="45">
        <v>2021</v>
      </c>
      <c r="D392" s="60" t="s">
        <v>1644</v>
      </c>
      <c r="E392" s="10" t="s">
        <v>315</v>
      </c>
      <c r="F392" s="45"/>
      <c r="G392" s="45"/>
      <c r="H392" s="45" t="s">
        <v>301</v>
      </c>
      <c r="I392" s="61" t="s">
        <v>308</v>
      </c>
      <c r="J392" s="12" t="s">
        <v>133</v>
      </c>
      <c r="K392" s="45" t="s">
        <v>927</v>
      </c>
      <c r="L392" s="45" t="s">
        <v>279</v>
      </c>
      <c r="M392" s="62" t="s">
        <v>1630</v>
      </c>
      <c r="N392" s="62" t="s">
        <v>1046</v>
      </c>
      <c r="O392" s="63">
        <v>2021</v>
      </c>
      <c r="P392" s="63"/>
      <c r="Q392" s="63"/>
      <c r="R392" s="64" t="s">
        <v>358</v>
      </c>
      <c r="S392" s="65" t="s">
        <v>1645</v>
      </c>
      <c r="T392" s="75" t="s">
        <v>1636</v>
      </c>
      <c r="U392" s="75" t="s">
        <v>1503</v>
      </c>
      <c r="V392" s="63"/>
      <c r="W392" s="45" t="s">
        <v>1646</v>
      </c>
      <c r="X392" s="66">
        <v>1</v>
      </c>
      <c r="Y392" s="69" t="s">
        <v>318</v>
      </c>
      <c r="Z392" s="63"/>
      <c r="AA392" s="63">
        <v>3</v>
      </c>
      <c r="AB392" s="63">
        <v>2023</v>
      </c>
      <c r="AC392" s="68" t="s">
        <v>1638</v>
      </c>
      <c r="AD392" s="79">
        <f ca="1">TODAY()-TABLA345[[#This Row],[Fecha radicación informe]]</f>
        <v>962</v>
      </c>
      <c r="AE392" s="22" t="s">
        <v>58</v>
      </c>
      <c r="AF392" s="34" t="s">
        <v>1647</v>
      </c>
    </row>
    <row r="393" spans="1:32" ht="409.5" x14ac:dyDescent="0.25">
      <c r="A393" s="44">
        <v>3911</v>
      </c>
      <c r="B393" s="45">
        <v>39</v>
      </c>
      <c r="C393" s="45">
        <v>2021</v>
      </c>
      <c r="D393" s="60" t="s">
        <v>1648</v>
      </c>
      <c r="E393" s="10" t="s">
        <v>719</v>
      </c>
      <c r="F393" s="45"/>
      <c r="G393" s="45"/>
      <c r="H393" s="45" t="s">
        <v>48</v>
      </c>
      <c r="I393" s="61" t="s">
        <v>121</v>
      </c>
      <c r="J393" s="70" t="s">
        <v>77</v>
      </c>
      <c r="K393" s="45" t="s">
        <v>1649</v>
      </c>
      <c r="L393" s="45" t="s">
        <v>770</v>
      </c>
      <c r="M393" s="62" t="s">
        <v>1630</v>
      </c>
      <c r="N393" s="62" t="s">
        <v>1046</v>
      </c>
      <c r="O393" s="63">
        <v>2021</v>
      </c>
      <c r="P393" s="63">
        <v>20231020131693</v>
      </c>
      <c r="Q393" s="73">
        <v>45025</v>
      </c>
      <c r="R393" s="64" t="s">
        <v>436</v>
      </c>
      <c r="S393" s="65" t="s">
        <v>1650</v>
      </c>
      <c r="T393" s="75">
        <v>44531</v>
      </c>
      <c r="U393" s="75">
        <v>44979</v>
      </c>
      <c r="V393" s="45" t="s">
        <v>1651</v>
      </c>
      <c r="W393" s="45" t="s">
        <v>1652</v>
      </c>
      <c r="X393" s="66">
        <v>1</v>
      </c>
      <c r="Y393" s="69" t="s">
        <v>45</v>
      </c>
      <c r="Z393" s="63" t="s">
        <v>108</v>
      </c>
      <c r="AA393" s="63">
        <v>9</v>
      </c>
      <c r="AB393" s="63">
        <v>2023</v>
      </c>
      <c r="AC393" s="68">
        <v>44505</v>
      </c>
      <c r="AD393" s="79">
        <f ca="1">TODAY()-TABLA345[[#This Row],[Fecha radicación informe]]</f>
        <v>955</v>
      </c>
      <c r="AE393" s="82" t="s">
        <v>758</v>
      </c>
      <c r="AF393" s="83" t="s">
        <v>1653</v>
      </c>
    </row>
    <row r="394" spans="1:32" ht="409.5" x14ac:dyDescent="0.25">
      <c r="A394" s="44">
        <v>3912</v>
      </c>
      <c r="B394" s="45">
        <v>40</v>
      </c>
      <c r="C394" s="45">
        <v>2021</v>
      </c>
      <c r="D394" s="60" t="s">
        <v>1654</v>
      </c>
      <c r="E394" s="10" t="s">
        <v>719</v>
      </c>
      <c r="F394" s="45"/>
      <c r="G394" s="45"/>
      <c r="H394" s="45" t="s">
        <v>48</v>
      </c>
      <c r="I394" s="61" t="s">
        <v>121</v>
      </c>
      <c r="J394" s="70" t="s">
        <v>77</v>
      </c>
      <c r="K394" s="45" t="s">
        <v>1655</v>
      </c>
      <c r="L394" s="45" t="s">
        <v>770</v>
      </c>
      <c r="M394" s="62" t="s">
        <v>1630</v>
      </c>
      <c r="N394" s="62" t="s">
        <v>1046</v>
      </c>
      <c r="O394" s="63">
        <v>2021</v>
      </c>
      <c r="P394" s="63">
        <v>20231020131693</v>
      </c>
      <c r="Q394" s="73">
        <v>45025</v>
      </c>
      <c r="R394" s="64" t="s">
        <v>436</v>
      </c>
      <c r="S394" s="65" t="s">
        <v>1656</v>
      </c>
      <c r="T394" s="75" t="s">
        <v>1657</v>
      </c>
      <c r="U394" s="75" t="s">
        <v>1610</v>
      </c>
      <c r="V394" s="45" t="s">
        <v>1658</v>
      </c>
      <c r="W394" s="45" t="s">
        <v>1659</v>
      </c>
      <c r="X394" s="66">
        <v>1</v>
      </c>
      <c r="Y394" s="19" t="s">
        <v>45</v>
      </c>
      <c r="Z394" s="63" t="s">
        <v>108</v>
      </c>
      <c r="AA394" s="63">
        <v>9</v>
      </c>
      <c r="AB394" s="63">
        <v>2023</v>
      </c>
      <c r="AC394" s="68">
        <v>44505</v>
      </c>
      <c r="AD394" s="79">
        <f ca="1">TODAY()-TABLA345[[#This Row],[Fecha radicación informe]]</f>
        <v>955</v>
      </c>
      <c r="AE394" s="22" t="s">
        <v>758</v>
      </c>
      <c r="AF394" s="29" t="s">
        <v>1660</v>
      </c>
    </row>
    <row r="395" spans="1:32" ht="409.5" x14ac:dyDescent="0.25">
      <c r="A395" s="44">
        <v>3913</v>
      </c>
      <c r="B395" s="45">
        <v>41</v>
      </c>
      <c r="C395" s="45">
        <v>2021</v>
      </c>
      <c r="D395" s="60" t="s">
        <v>1661</v>
      </c>
      <c r="E395" s="10" t="s">
        <v>719</v>
      </c>
      <c r="F395" s="45"/>
      <c r="G395" s="45"/>
      <c r="H395" s="45" t="s">
        <v>48</v>
      </c>
      <c r="I395" s="61" t="s">
        <v>121</v>
      </c>
      <c r="J395" s="70" t="s">
        <v>77</v>
      </c>
      <c r="K395" s="45" t="s">
        <v>1662</v>
      </c>
      <c r="L395" s="45" t="s">
        <v>770</v>
      </c>
      <c r="M395" s="62" t="s">
        <v>1630</v>
      </c>
      <c r="N395" s="62" t="s">
        <v>1046</v>
      </c>
      <c r="O395" s="63">
        <v>2021</v>
      </c>
      <c r="P395" s="63">
        <v>20231020131693</v>
      </c>
      <c r="Q395" s="73">
        <v>45025</v>
      </c>
      <c r="R395" s="64" t="s">
        <v>436</v>
      </c>
      <c r="S395" s="65" t="s">
        <v>1663</v>
      </c>
      <c r="T395" s="75" t="s">
        <v>1657</v>
      </c>
      <c r="U395" s="75" t="s">
        <v>1610</v>
      </c>
      <c r="V395" s="45" t="s">
        <v>1664</v>
      </c>
      <c r="W395" s="45" t="s">
        <v>1665</v>
      </c>
      <c r="X395" s="66">
        <v>1</v>
      </c>
      <c r="Y395" s="19" t="s">
        <v>45</v>
      </c>
      <c r="Z395" s="63" t="s">
        <v>108</v>
      </c>
      <c r="AA395" s="63">
        <v>9</v>
      </c>
      <c r="AB395" s="63">
        <v>2023</v>
      </c>
      <c r="AC395" s="68">
        <v>44505</v>
      </c>
      <c r="AD395" s="79">
        <f ca="1">TODAY()-TABLA345[[#This Row],[Fecha radicación informe]]</f>
        <v>955</v>
      </c>
      <c r="AE395" s="22" t="s">
        <v>758</v>
      </c>
      <c r="AF395" s="29" t="s">
        <v>1666</v>
      </c>
    </row>
    <row r="396" spans="1:32" ht="409.5" x14ac:dyDescent="0.25">
      <c r="A396" s="44">
        <v>3914</v>
      </c>
      <c r="B396" s="45">
        <v>42</v>
      </c>
      <c r="C396" s="45">
        <v>2021</v>
      </c>
      <c r="D396" s="60" t="s">
        <v>1667</v>
      </c>
      <c r="E396" s="10" t="s">
        <v>719</v>
      </c>
      <c r="F396" s="45"/>
      <c r="G396" s="45"/>
      <c r="H396" s="45" t="s">
        <v>48</v>
      </c>
      <c r="I396" s="61" t="s">
        <v>121</v>
      </c>
      <c r="J396" s="70" t="s">
        <v>77</v>
      </c>
      <c r="K396" s="45" t="s">
        <v>1649</v>
      </c>
      <c r="L396" s="45" t="s">
        <v>770</v>
      </c>
      <c r="M396" s="62" t="s">
        <v>1630</v>
      </c>
      <c r="N396" s="62" t="s">
        <v>1046</v>
      </c>
      <c r="O396" s="63">
        <v>2021</v>
      </c>
      <c r="P396" s="63">
        <v>20231020131693</v>
      </c>
      <c r="Q396" s="73">
        <v>45025</v>
      </c>
      <c r="R396" s="64" t="s">
        <v>436</v>
      </c>
      <c r="S396" s="65" t="s">
        <v>1668</v>
      </c>
      <c r="T396" s="75" t="s">
        <v>1669</v>
      </c>
      <c r="U396" s="75" t="s">
        <v>1610</v>
      </c>
      <c r="V396" s="45" t="s">
        <v>1670</v>
      </c>
      <c r="W396" s="45" t="s">
        <v>1671</v>
      </c>
      <c r="X396" s="66">
        <v>1</v>
      </c>
      <c r="Y396" s="69" t="s">
        <v>45</v>
      </c>
      <c r="Z396" s="63" t="s">
        <v>108</v>
      </c>
      <c r="AA396" s="63">
        <v>9</v>
      </c>
      <c r="AB396" s="63">
        <v>2023</v>
      </c>
      <c r="AC396" s="68">
        <v>44505</v>
      </c>
      <c r="AD396" s="79">
        <f ca="1">TODAY()-TABLA345[[#This Row],[Fecha radicación informe]]</f>
        <v>955</v>
      </c>
      <c r="AE396" s="84" t="s">
        <v>758</v>
      </c>
      <c r="AF396" s="85" t="s">
        <v>1672</v>
      </c>
    </row>
    <row r="397" spans="1:32" ht="409.5" x14ac:dyDescent="0.25">
      <c r="A397" s="44">
        <v>3915</v>
      </c>
      <c r="B397" s="45">
        <v>43</v>
      </c>
      <c r="C397" s="45">
        <v>2021</v>
      </c>
      <c r="D397" s="60" t="s">
        <v>1673</v>
      </c>
      <c r="E397" s="10" t="s">
        <v>333</v>
      </c>
      <c r="F397" s="45"/>
      <c r="G397" s="45" t="s">
        <v>1674</v>
      </c>
      <c r="H397" s="45" t="s">
        <v>48</v>
      </c>
      <c r="I397" s="61" t="s">
        <v>60</v>
      </c>
      <c r="J397" s="70" t="s">
        <v>61</v>
      </c>
      <c r="K397" s="45" t="s">
        <v>952</v>
      </c>
      <c r="L397" s="45" t="s">
        <v>492</v>
      </c>
      <c r="M397" s="62" t="s">
        <v>1675</v>
      </c>
      <c r="N397" s="62" t="s">
        <v>1109</v>
      </c>
      <c r="O397" s="63">
        <v>2021</v>
      </c>
      <c r="P397" s="63"/>
      <c r="Q397" s="63"/>
      <c r="R397" s="64" t="s">
        <v>436</v>
      </c>
      <c r="S397" s="65" t="s">
        <v>1676</v>
      </c>
      <c r="T397" s="75" t="s">
        <v>105</v>
      </c>
      <c r="U397" s="75">
        <v>45504</v>
      </c>
      <c r="V397" s="63"/>
      <c r="W397" s="45" t="s">
        <v>1677</v>
      </c>
      <c r="X397" s="66">
        <v>0</v>
      </c>
      <c r="Y397" s="69" t="s">
        <v>305</v>
      </c>
      <c r="Z397" s="63"/>
      <c r="AA397" s="63"/>
      <c r="AB397" s="63"/>
      <c r="AC397" s="68">
        <v>44509</v>
      </c>
      <c r="AD397" s="79">
        <f ca="1">TODAY()-TABLA345[[#This Row],[Fecha radicación informe]]</f>
        <v>951</v>
      </c>
      <c r="AE397" s="82" t="s">
        <v>58</v>
      </c>
      <c r="AF397" s="83" t="s">
        <v>1678</v>
      </c>
    </row>
    <row r="398" spans="1:32" ht="252" x14ac:dyDescent="0.25">
      <c r="A398" s="44">
        <v>3916</v>
      </c>
      <c r="B398" s="45">
        <v>44</v>
      </c>
      <c r="C398" s="45">
        <v>2021</v>
      </c>
      <c r="D398" s="60" t="s">
        <v>1679</v>
      </c>
      <c r="E398" s="10" t="s">
        <v>333</v>
      </c>
      <c r="F398" s="45"/>
      <c r="G398" s="45"/>
      <c r="H398" s="45" t="s">
        <v>48</v>
      </c>
      <c r="I398" s="61" t="s">
        <v>76</v>
      </c>
      <c r="J398" s="70" t="s">
        <v>98</v>
      </c>
      <c r="K398" s="45" t="s">
        <v>1680</v>
      </c>
      <c r="L398" s="45" t="s">
        <v>63</v>
      </c>
      <c r="M398" s="62" t="s">
        <v>1630</v>
      </c>
      <c r="N398" s="62" t="s">
        <v>1046</v>
      </c>
      <c r="O398" s="63">
        <v>2021</v>
      </c>
      <c r="P398" s="63"/>
      <c r="Q398" s="63"/>
      <c r="R398" s="64" t="s">
        <v>42</v>
      </c>
      <c r="S398" s="65" t="s">
        <v>1681</v>
      </c>
      <c r="T398" s="75" t="s">
        <v>1610</v>
      </c>
      <c r="U398" s="75" t="s">
        <v>1682</v>
      </c>
      <c r="V398" s="63"/>
      <c r="W398" s="45" t="s">
        <v>1683</v>
      </c>
      <c r="X398" s="66">
        <v>1</v>
      </c>
      <c r="Y398" s="19" t="s">
        <v>318</v>
      </c>
      <c r="Z398" s="63"/>
      <c r="AA398" s="63">
        <v>2</v>
      </c>
      <c r="AB398" s="63">
        <v>2022</v>
      </c>
      <c r="AC398" s="68">
        <v>44498</v>
      </c>
      <c r="AD398" s="79">
        <f ca="1">TODAY()-TABLA345[[#This Row],[Fecha radicación informe]]</f>
        <v>962</v>
      </c>
      <c r="AE398" s="22" t="s">
        <v>58</v>
      </c>
      <c r="AF398" s="29" t="s">
        <v>1684</v>
      </c>
    </row>
    <row r="399" spans="1:32" ht="409.5" x14ac:dyDescent="0.25">
      <c r="A399" s="44">
        <v>3917</v>
      </c>
      <c r="B399" s="45">
        <v>45</v>
      </c>
      <c r="C399" s="45">
        <v>2021</v>
      </c>
      <c r="D399" s="60" t="s">
        <v>1685</v>
      </c>
      <c r="E399" s="10" t="s">
        <v>719</v>
      </c>
      <c r="F399" s="45"/>
      <c r="G399" s="45"/>
      <c r="H399" s="45" t="s">
        <v>301</v>
      </c>
      <c r="I399" s="61" t="s">
        <v>308</v>
      </c>
      <c r="J399" s="12" t="s">
        <v>133</v>
      </c>
      <c r="K399" s="45" t="s">
        <v>927</v>
      </c>
      <c r="L399" s="45" t="s">
        <v>279</v>
      </c>
      <c r="M399" s="62" t="s">
        <v>1675</v>
      </c>
      <c r="N399" s="62" t="s">
        <v>1109</v>
      </c>
      <c r="O399" s="63">
        <v>2021</v>
      </c>
      <c r="P399" s="63" t="s">
        <v>1686</v>
      </c>
      <c r="Q399" s="73">
        <v>44995</v>
      </c>
      <c r="R399" s="64" t="s">
        <v>436</v>
      </c>
      <c r="S399" s="65" t="s">
        <v>1687</v>
      </c>
      <c r="T399" s="75" t="s">
        <v>1688</v>
      </c>
      <c r="U399" s="75" t="s">
        <v>1599</v>
      </c>
      <c r="V399" s="45" t="s">
        <v>1689</v>
      </c>
      <c r="W399" s="45" t="s">
        <v>1690</v>
      </c>
      <c r="X399" s="66">
        <v>1</v>
      </c>
      <c r="Y399" s="69" t="s">
        <v>45</v>
      </c>
      <c r="Z399" s="63" t="s">
        <v>108</v>
      </c>
      <c r="AA399" s="63">
        <v>10</v>
      </c>
      <c r="AB399" s="63">
        <v>2023</v>
      </c>
      <c r="AC399" s="68">
        <v>44537</v>
      </c>
      <c r="AD399" s="79">
        <f ca="1">TODAY()-TABLA345[[#This Row],[Fecha radicación informe]]</f>
        <v>923</v>
      </c>
      <c r="AE399" s="84" t="s">
        <v>758</v>
      </c>
      <c r="AF399" s="85" t="s">
        <v>1691</v>
      </c>
    </row>
    <row r="400" spans="1:32" ht="220.5" x14ac:dyDescent="0.25">
      <c r="A400" s="44">
        <v>3918</v>
      </c>
      <c r="B400" s="45">
        <v>46</v>
      </c>
      <c r="C400" s="45">
        <v>2021</v>
      </c>
      <c r="D400" s="60" t="s">
        <v>1692</v>
      </c>
      <c r="E400" s="10" t="s">
        <v>34</v>
      </c>
      <c r="F400" s="45"/>
      <c r="G400" s="45"/>
      <c r="H400" s="45" t="s">
        <v>35</v>
      </c>
      <c r="I400" s="61" t="s">
        <v>187</v>
      </c>
      <c r="J400" s="12" t="s">
        <v>37</v>
      </c>
      <c r="K400" s="45" t="s">
        <v>278</v>
      </c>
      <c r="L400" s="45" t="s">
        <v>63</v>
      </c>
      <c r="M400" s="62" t="s">
        <v>1675</v>
      </c>
      <c r="N400" s="62" t="s">
        <v>1109</v>
      </c>
      <c r="O400" s="63">
        <v>2021</v>
      </c>
      <c r="P400" s="63"/>
      <c r="Q400" s="63"/>
      <c r="R400" s="64" t="s">
        <v>42</v>
      </c>
      <c r="S400" s="65" t="s">
        <v>1693</v>
      </c>
      <c r="T400" s="75" t="s">
        <v>1694</v>
      </c>
      <c r="U400" s="75" t="s">
        <v>1695</v>
      </c>
      <c r="V400" s="63"/>
      <c r="W400" s="45" t="s">
        <v>1696</v>
      </c>
      <c r="X400" s="66">
        <v>1</v>
      </c>
      <c r="Y400" s="69" t="s">
        <v>45</v>
      </c>
      <c r="Z400" s="63"/>
      <c r="AA400" s="63">
        <v>12</v>
      </c>
      <c r="AB400" s="63">
        <v>2021</v>
      </c>
      <c r="AC400" s="68">
        <v>44536</v>
      </c>
      <c r="AD400" s="79">
        <f ca="1">TODAY()-TABLA345[[#This Row],[Fecha radicación informe]]</f>
        <v>924</v>
      </c>
      <c r="AE400" s="22" t="s">
        <v>58</v>
      </c>
      <c r="AF400" s="14"/>
    </row>
    <row r="401" spans="1:32" ht="409.5" x14ac:dyDescent="0.25">
      <c r="A401" s="44">
        <v>3919</v>
      </c>
      <c r="B401" s="45">
        <v>47</v>
      </c>
      <c r="C401" s="45">
        <v>2021</v>
      </c>
      <c r="D401" s="60" t="s">
        <v>1697</v>
      </c>
      <c r="E401" s="10" t="s">
        <v>719</v>
      </c>
      <c r="F401" s="45"/>
      <c r="G401" s="45"/>
      <c r="H401" s="45" t="s">
        <v>48</v>
      </c>
      <c r="I401" s="61" t="s">
        <v>140</v>
      </c>
      <c r="J401" s="70" t="s">
        <v>77</v>
      </c>
      <c r="K401" s="45" t="s">
        <v>251</v>
      </c>
      <c r="L401" s="45" t="s">
        <v>210</v>
      </c>
      <c r="M401" s="62" t="s">
        <v>1698</v>
      </c>
      <c r="N401" s="62" t="s">
        <v>1151</v>
      </c>
      <c r="O401" s="63">
        <v>2021</v>
      </c>
      <c r="P401" s="63"/>
      <c r="Q401" s="63"/>
      <c r="R401" s="64" t="s">
        <v>358</v>
      </c>
      <c r="S401" s="65" t="s">
        <v>1699</v>
      </c>
      <c r="T401" s="75">
        <v>44630</v>
      </c>
      <c r="U401" s="75" t="s">
        <v>444</v>
      </c>
      <c r="V401" s="63"/>
      <c r="W401" s="45" t="s">
        <v>1700</v>
      </c>
      <c r="X401" s="66">
        <v>1</v>
      </c>
      <c r="Y401" s="69" t="s">
        <v>318</v>
      </c>
      <c r="Z401" s="63"/>
      <c r="AA401" s="63">
        <v>4</v>
      </c>
      <c r="AB401" s="63">
        <v>2023</v>
      </c>
      <c r="AC401" s="68" t="s">
        <v>1701</v>
      </c>
      <c r="AD401" s="79">
        <f ca="1">TODAY()-TABLA345[[#This Row],[Fecha radicación informe]]</f>
        <v>914</v>
      </c>
      <c r="AE401" s="22" t="s">
        <v>758</v>
      </c>
      <c r="AF401" s="34" t="s">
        <v>1702</v>
      </c>
    </row>
    <row r="402" spans="1:32" ht="409.5" x14ac:dyDescent="0.25">
      <c r="A402" s="44">
        <v>3920</v>
      </c>
      <c r="B402" s="45">
        <v>48</v>
      </c>
      <c r="C402" s="45">
        <v>2021</v>
      </c>
      <c r="D402" s="60" t="s">
        <v>1703</v>
      </c>
      <c r="E402" s="10" t="s">
        <v>315</v>
      </c>
      <c r="F402" s="45"/>
      <c r="G402" s="45"/>
      <c r="H402" s="45" t="s">
        <v>48</v>
      </c>
      <c r="I402" s="61" t="s">
        <v>140</v>
      </c>
      <c r="J402" s="70" t="s">
        <v>77</v>
      </c>
      <c r="K402" s="45" t="s">
        <v>251</v>
      </c>
      <c r="L402" s="45" t="s">
        <v>210</v>
      </c>
      <c r="M402" s="62" t="s">
        <v>1698</v>
      </c>
      <c r="N402" s="62" t="s">
        <v>1151</v>
      </c>
      <c r="O402" s="63">
        <v>2021</v>
      </c>
      <c r="P402" s="63"/>
      <c r="Q402" s="63"/>
      <c r="R402" s="64" t="s">
        <v>358</v>
      </c>
      <c r="S402" s="65" t="s">
        <v>1704</v>
      </c>
      <c r="T402" s="75">
        <v>44630</v>
      </c>
      <c r="U402" s="75" t="s">
        <v>444</v>
      </c>
      <c r="V402" s="63"/>
      <c r="W402" s="45" t="s">
        <v>1705</v>
      </c>
      <c r="X402" s="66">
        <v>1</v>
      </c>
      <c r="Y402" s="69" t="s">
        <v>318</v>
      </c>
      <c r="Z402" s="63"/>
      <c r="AA402" s="63">
        <v>10</v>
      </c>
      <c r="AB402" s="63">
        <v>2023</v>
      </c>
      <c r="AC402" s="68" t="s">
        <v>1701</v>
      </c>
      <c r="AD402" s="79">
        <f ca="1">TODAY()-TABLA345[[#This Row],[Fecha radicación informe]]</f>
        <v>914</v>
      </c>
      <c r="AE402" s="22" t="s">
        <v>758</v>
      </c>
      <c r="AF402" s="34" t="s">
        <v>1706</v>
      </c>
    </row>
    <row r="403" spans="1:32" ht="409.5" x14ac:dyDescent="0.25">
      <c r="A403" s="44">
        <v>3921</v>
      </c>
      <c r="B403" s="45">
        <v>49</v>
      </c>
      <c r="C403" s="45">
        <v>2021</v>
      </c>
      <c r="D403" s="60" t="s">
        <v>1707</v>
      </c>
      <c r="E403" s="10" t="s">
        <v>333</v>
      </c>
      <c r="F403" s="45"/>
      <c r="G403" s="45"/>
      <c r="H403" s="45" t="s">
        <v>120</v>
      </c>
      <c r="I403" s="61" t="s">
        <v>140</v>
      </c>
      <c r="J403" s="12" t="s">
        <v>188</v>
      </c>
      <c r="K403" s="45" t="s">
        <v>1708</v>
      </c>
      <c r="L403" s="45" t="s">
        <v>210</v>
      </c>
      <c r="M403" s="62" t="s">
        <v>1698</v>
      </c>
      <c r="N403" s="62" t="s">
        <v>1151</v>
      </c>
      <c r="O403" s="63">
        <v>2021</v>
      </c>
      <c r="P403" s="63"/>
      <c r="Q403" s="63"/>
      <c r="R403" s="64" t="s">
        <v>358</v>
      </c>
      <c r="S403" s="65" t="s">
        <v>1709</v>
      </c>
      <c r="T403" s="75">
        <v>44630</v>
      </c>
      <c r="U403" s="75" t="s">
        <v>444</v>
      </c>
      <c r="V403" s="63"/>
      <c r="W403" s="45" t="s">
        <v>1710</v>
      </c>
      <c r="X403" s="66">
        <v>1</v>
      </c>
      <c r="Y403" s="69" t="s">
        <v>318</v>
      </c>
      <c r="Z403" s="63"/>
      <c r="AA403" s="63">
        <v>8</v>
      </c>
      <c r="AB403" s="63">
        <v>2023</v>
      </c>
      <c r="AC403" s="68" t="s">
        <v>1701</v>
      </c>
      <c r="AD403" s="79">
        <f ca="1">TODAY()-TABLA345[[#This Row],[Fecha radicación informe]]</f>
        <v>914</v>
      </c>
      <c r="AE403" s="22" t="s">
        <v>758</v>
      </c>
      <c r="AF403" s="34" t="s">
        <v>1711</v>
      </c>
    </row>
    <row r="404" spans="1:32" ht="409.5" x14ac:dyDescent="0.25">
      <c r="A404" s="44">
        <v>3922</v>
      </c>
      <c r="B404" s="45">
        <v>50</v>
      </c>
      <c r="C404" s="45">
        <v>2021</v>
      </c>
      <c r="D404" s="60" t="s">
        <v>1712</v>
      </c>
      <c r="E404" s="10" t="s">
        <v>333</v>
      </c>
      <c r="F404" s="45"/>
      <c r="G404" s="45"/>
      <c r="H404" s="45" t="s">
        <v>48</v>
      </c>
      <c r="I404" s="61" t="s">
        <v>140</v>
      </c>
      <c r="J404" s="70" t="s">
        <v>77</v>
      </c>
      <c r="K404" s="45" t="s">
        <v>251</v>
      </c>
      <c r="L404" s="45" t="s">
        <v>210</v>
      </c>
      <c r="M404" s="62" t="s">
        <v>1698</v>
      </c>
      <c r="N404" s="62" t="s">
        <v>1151</v>
      </c>
      <c r="O404" s="63">
        <v>2021</v>
      </c>
      <c r="P404" s="63"/>
      <c r="Q404" s="63"/>
      <c r="R404" s="64" t="s">
        <v>358</v>
      </c>
      <c r="S404" s="65" t="s">
        <v>1713</v>
      </c>
      <c r="T404" s="75">
        <v>44630</v>
      </c>
      <c r="U404" s="75" t="s">
        <v>444</v>
      </c>
      <c r="V404" s="63"/>
      <c r="W404" s="45" t="s">
        <v>1714</v>
      </c>
      <c r="X404" s="66">
        <v>1</v>
      </c>
      <c r="Y404" s="69" t="s">
        <v>318</v>
      </c>
      <c r="Z404" s="63"/>
      <c r="AA404" s="63">
        <v>4</v>
      </c>
      <c r="AB404" s="63">
        <v>2023</v>
      </c>
      <c r="AC404" s="68" t="s">
        <v>1701</v>
      </c>
      <c r="AD404" s="79">
        <f ca="1">TODAY()-TABLA345[[#This Row],[Fecha radicación informe]]</f>
        <v>914</v>
      </c>
      <c r="AE404" s="22" t="s">
        <v>758</v>
      </c>
      <c r="AF404" s="34" t="s">
        <v>1715</v>
      </c>
    </row>
    <row r="405" spans="1:32" ht="409.5" x14ac:dyDescent="0.25">
      <c r="A405" s="44">
        <v>3923</v>
      </c>
      <c r="B405" s="45">
        <v>51</v>
      </c>
      <c r="C405" s="45">
        <v>2021</v>
      </c>
      <c r="D405" s="60" t="s">
        <v>1716</v>
      </c>
      <c r="E405" s="10" t="s">
        <v>315</v>
      </c>
      <c r="F405" s="45"/>
      <c r="G405" s="45"/>
      <c r="H405" s="45" t="s">
        <v>48</v>
      </c>
      <c r="I405" s="61" t="s">
        <v>140</v>
      </c>
      <c r="J405" s="70" t="s">
        <v>77</v>
      </c>
      <c r="K405" s="45" t="s">
        <v>251</v>
      </c>
      <c r="L405" s="45" t="s">
        <v>210</v>
      </c>
      <c r="M405" s="62" t="s">
        <v>1698</v>
      </c>
      <c r="N405" s="62" t="s">
        <v>1151</v>
      </c>
      <c r="O405" s="63">
        <v>2021</v>
      </c>
      <c r="P405" s="63"/>
      <c r="Q405" s="63"/>
      <c r="R405" s="64" t="s">
        <v>358</v>
      </c>
      <c r="S405" s="65" t="s">
        <v>1717</v>
      </c>
      <c r="T405" s="75">
        <v>44630</v>
      </c>
      <c r="U405" s="75" t="s">
        <v>444</v>
      </c>
      <c r="V405" s="63"/>
      <c r="W405" s="45" t="s">
        <v>1718</v>
      </c>
      <c r="X405" s="66">
        <v>1</v>
      </c>
      <c r="Y405" s="69" t="s">
        <v>318</v>
      </c>
      <c r="Z405" s="63"/>
      <c r="AA405" s="63">
        <v>10</v>
      </c>
      <c r="AB405" s="63">
        <v>2023</v>
      </c>
      <c r="AC405" s="68" t="s">
        <v>1701</v>
      </c>
      <c r="AD405" s="79">
        <f ca="1">TODAY()-TABLA345[[#This Row],[Fecha radicación informe]]</f>
        <v>914</v>
      </c>
      <c r="AE405" s="82" t="s">
        <v>758</v>
      </c>
      <c r="AF405" s="83" t="s">
        <v>1719</v>
      </c>
    </row>
    <row r="406" spans="1:32" ht="409.5" x14ac:dyDescent="0.25">
      <c r="A406" s="44">
        <v>3924</v>
      </c>
      <c r="B406" s="45">
        <v>1</v>
      </c>
      <c r="C406" s="45">
        <v>2022</v>
      </c>
      <c r="D406" s="60" t="s">
        <v>1720</v>
      </c>
      <c r="E406" s="10" t="s">
        <v>315</v>
      </c>
      <c r="F406" s="45"/>
      <c r="G406" s="45"/>
      <c r="H406" s="45" t="s">
        <v>85</v>
      </c>
      <c r="I406" s="61" t="s">
        <v>49</v>
      </c>
      <c r="J406" s="70" t="s">
        <v>50</v>
      </c>
      <c r="K406" s="45" t="s">
        <v>1091</v>
      </c>
      <c r="L406" s="45" t="s">
        <v>492</v>
      </c>
      <c r="M406" s="62" t="s">
        <v>1721</v>
      </c>
      <c r="N406" s="62" t="s">
        <v>1454</v>
      </c>
      <c r="O406" s="63">
        <v>2022</v>
      </c>
      <c r="P406" s="86">
        <v>20231020046853</v>
      </c>
      <c r="Q406" s="63" t="s">
        <v>1722</v>
      </c>
      <c r="R406" s="64"/>
      <c r="S406" s="65" t="s">
        <v>1723</v>
      </c>
      <c r="T406" s="75">
        <v>44721</v>
      </c>
      <c r="U406" s="75" t="s">
        <v>1599</v>
      </c>
      <c r="V406" s="45" t="s">
        <v>1724</v>
      </c>
      <c r="W406" s="45" t="s">
        <v>1725</v>
      </c>
      <c r="X406" s="66">
        <v>1</v>
      </c>
      <c r="Y406" s="69" t="s">
        <v>45</v>
      </c>
      <c r="Z406" s="63" t="s">
        <v>108</v>
      </c>
      <c r="AA406" s="63">
        <v>4</v>
      </c>
      <c r="AB406" s="63">
        <v>2023</v>
      </c>
      <c r="AC406" s="68" t="s">
        <v>1726</v>
      </c>
      <c r="AD406" s="79">
        <f ca="1">TODAY()-TABLA345[[#This Row],[Fecha radicación informe]]</f>
        <v>811</v>
      </c>
      <c r="AE406" s="22" t="s">
        <v>758</v>
      </c>
      <c r="AF406" s="29" t="s">
        <v>1727</v>
      </c>
    </row>
    <row r="407" spans="1:32" ht="409.5" x14ac:dyDescent="0.25">
      <c r="A407" s="44">
        <v>3925</v>
      </c>
      <c r="B407" s="45">
        <v>2</v>
      </c>
      <c r="C407" s="45">
        <v>2022</v>
      </c>
      <c r="D407" s="60" t="s">
        <v>1728</v>
      </c>
      <c r="E407" s="10" t="s">
        <v>719</v>
      </c>
      <c r="F407" s="45"/>
      <c r="G407" s="45" t="s">
        <v>1729</v>
      </c>
      <c r="H407" s="45" t="s">
        <v>48</v>
      </c>
      <c r="I407" s="61" t="s">
        <v>140</v>
      </c>
      <c r="J407" s="70" t="s">
        <v>77</v>
      </c>
      <c r="K407" s="45" t="s">
        <v>251</v>
      </c>
      <c r="L407" s="45" t="s">
        <v>210</v>
      </c>
      <c r="M407" s="62" t="s">
        <v>1730</v>
      </c>
      <c r="N407" s="62" t="s">
        <v>802</v>
      </c>
      <c r="O407" s="63">
        <v>2022</v>
      </c>
      <c r="P407" s="63"/>
      <c r="Q407" s="63"/>
      <c r="R407" s="64" t="s">
        <v>358</v>
      </c>
      <c r="S407" s="65" t="s">
        <v>1731</v>
      </c>
      <c r="T407" s="75">
        <v>44815</v>
      </c>
      <c r="U407" s="75" t="s">
        <v>444</v>
      </c>
      <c r="V407" s="63"/>
      <c r="W407" s="45" t="s">
        <v>1732</v>
      </c>
      <c r="X407" s="66">
        <v>1</v>
      </c>
      <c r="Y407" s="69" t="s">
        <v>318</v>
      </c>
      <c r="Z407" s="63"/>
      <c r="AA407" s="63">
        <v>4</v>
      </c>
      <c r="AB407" s="63">
        <v>2023</v>
      </c>
      <c r="AC407" s="68">
        <v>44719</v>
      </c>
      <c r="AD407" s="79">
        <f ca="1">TODAY()-TABLA345[[#This Row],[Fecha radicación informe]]</f>
        <v>741</v>
      </c>
      <c r="AE407" s="22" t="s">
        <v>758</v>
      </c>
      <c r="AF407" s="29" t="s">
        <v>1733</v>
      </c>
    </row>
    <row r="408" spans="1:32" ht="409.5" x14ac:dyDescent="0.25">
      <c r="A408" s="44">
        <v>3926</v>
      </c>
      <c r="B408" s="45">
        <v>3</v>
      </c>
      <c r="C408" s="45">
        <v>2022</v>
      </c>
      <c r="D408" s="60" t="s">
        <v>1734</v>
      </c>
      <c r="E408" s="10" t="s">
        <v>719</v>
      </c>
      <c r="F408" s="45"/>
      <c r="G408" s="45" t="s">
        <v>1735</v>
      </c>
      <c r="H408" s="45" t="s">
        <v>85</v>
      </c>
      <c r="I408" s="61" t="s">
        <v>36</v>
      </c>
      <c r="J408" s="70" t="s">
        <v>77</v>
      </c>
      <c r="K408" s="45" t="s">
        <v>1736</v>
      </c>
      <c r="L408" s="45" t="s">
        <v>765</v>
      </c>
      <c r="M408" s="62" t="s">
        <v>1737</v>
      </c>
      <c r="N408" s="62" t="s">
        <v>971</v>
      </c>
      <c r="O408" s="63">
        <v>2022</v>
      </c>
      <c r="P408" s="63"/>
      <c r="Q408" s="63"/>
      <c r="R408" s="64" t="s">
        <v>358</v>
      </c>
      <c r="S408" s="65" t="s">
        <v>1738</v>
      </c>
      <c r="T408" s="75">
        <v>44813</v>
      </c>
      <c r="U408" s="75">
        <v>45107</v>
      </c>
      <c r="V408" s="63"/>
      <c r="W408" s="45" t="s">
        <v>1739</v>
      </c>
      <c r="X408" s="66">
        <v>1</v>
      </c>
      <c r="Y408" s="69" t="s">
        <v>318</v>
      </c>
      <c r="Z408" s="63"/>
      <c r="AA408" s="63">
        <v>10</v>
      </c>
      <c r="AB408" s="63">
        <v>2023</v>
      </c>
      <c r="AC408" s="68">
        <v>44778</v>
      </c>
      <c r="AD408" s="79">
        <f ca="1">TODAY()-TABLA345[[#This Row],[Fecha radicación informe]]</f>
        <v>682</v>
      </c>
      <c r="AE408" s="22" t="s">
        <v>58</v>
      </c>
      <c r="AF408" s="29" t="s">
        <v>1740</v>
      </c>
    </row>
    <row r="409" spans="1:32" ht="283.5" x14ac:dyDescent="0.25">
      <c r="A409" s="44">
        <v>3927</v>
      </c>
      <c r="B409" s="45">
        <v>4</v>
      </c>
      <c r="C409" s="45">
        <v>2022</v>
      </c>
      <c r="D409" s="60" t="s">
        <v>1741</v>
      </c>
      <c r="E409" s="10" t="s">
        <v>719</v>
      </c>
      <c r="F409" s="45"/>
      <c r="G409" s="45" t="s">
        <v>1742</v>
      </c>
      <c r="H409" s="45" t="s">
        <v>85</v>
      </c>
      <c r="I409" s="61" t="s">
        <v>170</v>
      </c>
      <c r="J409" s="70" t="s">
        <v>50</v>
      </c>
      <c r="K409" s="45" t="s">
        <v>1411</v>
      </c>
      <c r="L409" s="45" t="s">
        <v>210</v>
      </c>
      <c r="M409" s="62" t="s">
        <v>1743</v>
      </c>
      <c r="N409" s="62" t="s">
        <v>1031</v>
      </c>
      <c r="O409" s="63">
        <v>2022</v>
      </c>
      <c r="P409" s="63"/>
      <c r="Q409" s="63"/>
      <c r="R409" s="64" t="s">
        <v>42</v>
      </c>
      <c r="S409" s="65" t="s">
        <v>1744</v>
      </c>
      <c r="T409" s="75" t="s">
        <v>1745</v>
      </c>
      <c r="U409" s="75" t="s">
        <v>444</v>
      </c>
      <c r="V409" s="63"/>
      <c r="W409" s="45" t="s">
        <v>1746</v>
      </c>
      <c r="X409" s="66">
        <v>1</v>
      </c>
      <c r="Y409" s="69" t="s">
        <v>318</v>
      </c>
      <c r="Z409" s="63"/>
      <c r="AA409" s="63">
        <v>5</v>
      </c>
      <c r="AB409" s="63">
        <v>2023</v>
      </c>
      <c r="AC409" s="68" t="s">
        <v>1747</v>
      </c>
      <c r="AD409" s="79">
        <f ca="1">TODAY()-TABLA345[[#This Row],[Fecha radicación informe]]</f>
        <v>640</v>
      </c>
      <c r="AE409" s="87" t="s">
        <v>758</v>
      </c>
      <c r="AF409" s="88" t="s">
        <v>1748</v>
      </c>
    </row>
    <row r="410" spans="1:32" ht="409.5" x14ac:dyDescent="0.25">
      <c r="A410" s="44">
        <v>3928</v>
      </c>
      <c r="B410" s="45">
        <v>5</v>
      </c>
      <c r="C410" s="45">
        <v>2022</v>
      </c>
      <c r="D410" s="60" t="s">
        <v>1749</v>
      </c>
      <c r="E410" s="45" t="s">
        <v>1750</v>
      </c>
      <c r="F410" s="45" t="s">
        <v>1751</v>
      </c>
      <c r="G410" s="45" t="s">
        <v>1752</v>
      </c>
      <c r="H410" s="45" t="s">
        <v>48</v>
      </c>
      <c r="I410" s="61" t="s">
        <v>36</v>
      </c>
      <c r="J410" s="70" t="s">
        <v>188</v>
      </c>
      <c r="K410" s="45" t="s">
        <v>1753</v>
      </c>
      <c r="L410" s="45" t="s">
        <v>100</v>
      </c>
      <c r="M410" s="62" t="s">
        <v>1754</v>
      </c>
      <c r="N410" s="62" t="s">
        <v>1109</v>
      </c>
      <c r="O410" s="63">
        <v>2022</v>
      </c>
      <c r="P410" s="63"/>
      <c r="Q410" s="63"/>
      <c r="R410" s="64" t="s">
        <v>42</v>
      </c>
      <c r="S410" s="65" t="s">
        <v>1755</v>
      </c>
      <c r="T410" s="75" t="s">
        <v>1756</v>
      </c>
      <c r="U410" s="75" t="s">
        <v>1001</v>
      </c>
      <c r="V410" s="63"/>
      <c r="W410" s="45" t="s">
        <v>1757</v>
      </c>
      <c r="X410" s="66">
        <v>0</v>
      </c>
      <c r="Y410" s="69" t="s">
        <v>305</v>
      </c>
      <c r="Z410" s="63"/>
      <c r="AA410" s="63"/>
      <c r="AB410" s="63"/>
      <c r="AC410" s="68" t="s">
        <v>1509</v>
      </c>
      <c r="AD410" s="79">
        <f ca="1">TODAY()-TABLA345[[#This Row],[Fecha radicación informe]]</f>
        <v>566</v>
      </c>
      <c r="AE410" s="87" t="s">
        <v>46</v>
      </c>
      <c r="AF410" s="88" t="s">
        <v>1758</v>
      </c>
    </row>
    <row r="411" spans="1:32" ht="409.5" x14ac:dyDescent="0.25">
      <c r="A411" s="44">
        <v>3929</v>
      </c>
      <c r="B411" s="45">
        <v>6</v>
      </c>
      <c r="C411" s="45">
        <v>2022</v>
      </c>
      <c r="D411" s="60" t="s">
        <v>1759</v>
      </c>
      <c r="E411" s="45" t="s">
        <v>1750</v>
      </c>
      <c r="F411" s="45" t="s">
        <v>1751</v>
      </c>
      <c r="G411" s="45" t="s">
        <v>1752</v>
      </c>
      <c r="H411" s="45" t="s">
        <v>48</v>
      </c>
      <c r="I411" s="61" t="s">
        <v>36</v>
      </c>
      <c r="J411" s="70" t="s">
        <v>98</v>
      </c>
      <c r="K411" s="45" t="s">
        <v>1753</v>
      </c>
      <c r="L411" s="45" t="s">
        <v>100</v>
      </c>
      <c r="M411" s="62" t="s">
        <v>1754</v>
      </c>
      <c r="N411" s="62" t="s">
        <v>1109</v>
      </c>
      <c r="O411" s="63">
        <v>2022</v>
      </c>
      <c r="P411" s="63"/>
      <c r="Q411" s="63"/>
      <c r="R411" s="64" t="s">
        <v>358</v>
      </c>
      <c r="S411" s="65" t="s">
        <v>1760</v>
      </c>
      <c r="T411" s="75" t="s">
        <v>1761</v>
      </c>
      <c r="U411" s="75" t="s">
        <v>1001</v>
      </c>
      <c r="V411" s="63"/>
      <c r="W411" s="45" t="s">
        <v>1762</v>
      </c>
      <c r="X411" s="66">
        <v>0.5</v>
      </c>
      <c r="Y411" s="69" t="s">
        <v>305</v>
      </c>
      <c r="Z411" s="63"/>
      <c r="AA411" s="63"/>
      <c r="AB411" s="63"/>
      <c r="AC411" s="68" t="s">
        <v>1509</v>
      </c>
      <c r="AD411" s="79">
        <f ca="1">TODAY()-TABLA345[[#This Row],[Fecha radicación informe]]</f>
        <v>566</v>
      </c>
      <c r="AE411" s="87" t="s">
        <v>46</v>
      </c>
      <c r="AF411" s="88" t="s">
        <v>1763</v>
      </c>
    </row>
    <row r="412" spans="1:32" ht="409.5" x14ac:dyDescent="0.25">
      <c r="A412" s="44">
        <v>3930</v>
      </c>
      <c r="B412" s="45">
        <v>7</v>
      </c>
      <c r="C412" s="45">
        <v>2022</v>
      </c>
      <c r="D412" s="60" t="s">
        <v>1764</v>
      </c>
      <c r="E412" s="45" t="s">
        <v>333</v>
      </c>
      <c r="F412" s="45" t="s">
        <v>1765</v>
      </c>
      <c r="G412" s="45" t="s">
        <v>1766</v>
      </c>
      <c r="H412" s="45" t="s">
        <v>48</v>
      </c>
      <c r="I412" s="61" t="s">
        <v>308</v>
      </c>
      <c r="J412" s="70" t="s">
        <v>133</v>
      </c>
      <c r="K412" s="45" t="s">
        <v>927</v>
      </c>
      <c r="L412" s="45" t="s">
        <v>279</v>
      </c>
      <c r="M412" s="62" t="s">
        <v>1754</v>
      </c>
      <c r="N412" s="62" t="s">
        <v>1109</v>
      </c>
      <c r="O412" s="63">
        <v>2022</v>
      </c>
      <c r="P412" s="63"/>
      <c r="Q412" s="63"/>
      <c r="R412" s="64" t="s">
        <v>436</v>
      </c>
      <c r="S412" s="65" t="s">
        <v>1767</v>
      </c>
      <c r="T412" s="75">
        <v>44988</v>
      </c>
      <c r="U412" s="75" t="s">
        <v>1768</v>
      </c>
      <c r="V412" s="63"/>
      <c r="W412" s="45" t="s">
        <v>1769</v>
      </c>
      <c r="X412" s="66">
        <v>0.33</v>
      </c>
      <c r="Y412" s="69" t="s">
        <v>305</v>
      </c>
      <c r="Z412" s="63"/>
      <c r="AA412" s="63"/>
      <c r="AB412" s="63"/>
      <c r="AC412" s="68">
        <v>44896</v>
      </c>
      <c r="AD412" s="79">
        <f ca="1">TODAY()-TABLA345[[#This Row],[Fecha radicación informe]]</f>
        <v>564</v>
      </c>
      <c r="AE412" s="87" t="s">
        <v>58</v>
      </c>
      <c r="AF412" s="88" t="s">
        <v>1770</v>
      </c>
    </row>
    <row r="413" spans="1:32" ht="409.5" x14ac:dyDescent="0.25">
      <c r="A413" s="44">
        <v>3931</v>
      </c>
      <c r="B413" s="45">
        <v>8</v>
      </c>
      <c r="C413" s="45">
        <v>2022</v>
      </c>
      <c r="D413" s="60" t="s">
        <v>1771</v>
      </c>
      <c r="E413" s="45" t="s">
        <v>333</v>
      </c>
      <c r="F413" s="45" t="s">
        <v>1772</v>
      </c>
      <c r="G413" s="45" t="s">
        <v>1773</v>
      </c>
      <c r="H413" s="45" t="s">
        <v>186</v>
      </c>
      <c r="I413" s="61" t="s">
        <v>187</v>
      </c>
      <c r="J413" s="70" t="s">
        <v>61</v>
      </c>
      <c r="K413" s="45" t="s">
        <v>952</v>
      </c>
      <c r="L413" s="45" t="s">
        <v>492</v>
      </c>
      <c r="M413" s="62" t="s">
        <v>1754</v>
      </c>
      <c r="N413" s="62" t="s">
        <v>1109</v>
      </c>
      <c r="O413" s="63">
        <v>2022</v>
      </c>
      <c r="P413" s="63"/>
      <c r="Q413" s="63"/>
      <c r="R413" s="64" t="s">
        <v>436</v>
      </c>
      <c r="S413" s="65" t="s">
        <v>1774</v>
      </c>
      <c r="T413" s="75" t="s">
        <v>1775</v>
      </c>
      <c r="U413" s="75">
        <v>45504</v>
      </c>
      <c r="V413" s="63"/>
      <c r="W413" s="45" t="s">
        <v>1776</v>
      </c>
      <c r="X413" s="66">
        <v>0.33</v>
      </c>
      <c r="Y413" s="69" t="s">
        <v>305</v>
      </c>
      <c r="Z413" s="63"/>
      <c r="AA413" s="63"/>
      <c r="AB413" s="63"/>
      <c r="AC413" s="68" t="s">
        <v>1777</v>
      </c>
      <c r="AD413" s="79">
        <f ca="1">TODAY()-TABLA345[[#This Row],[Fecha radicación informe]]</f>
        <v>567</v>
      </c>
      <c r="AE413" s="87" t="s">
        <v>758</v>
      </c>
      <c r="AF413" s="88" t="s">
        <v>1778</v>
      </c>
    </row>
    <row r="414" spans="1:32" ht="409.5" x14ac:dyDescent="0.25">
      <c r="A414" s="44">
        <v>3932</v>
      </c>
      <c r="B414" s="45">
        <v>9</v>
      </c>
      <c r="C414" s="45">
        <v>2022</v>
      </c>
      <c r="D414" s="60" t="s">
        <v>1779</v>
      </c>
      <c r="E414" s="45" t="s">
        <v>333</v>
      </c>
      <c r="F414" s="45" t="s">
        <v>1772</v>
      </c>
      <c r="G414" s="45" t="s">
        <v>1780</v>
      </c>
      <c r="H414" s="45" t="s">
        <v>186</v>
      </c>
      <c r="I414" s="61" t="s">
        <v>187</v>
      </c>
      <c r="J414" s="70" t="s">
        <v>61</v>
      </c>
      <c r="K414" s="45" t="s">
        <v>952</v>
      </c>
      <c r="L414" s="45" t="s">
        <v>492</v>
      </c>
      <c r="M414" s="62" t="s">
        <v>1754</v>
      </c>
      <c r="N414" s="62" t="s">
        <v>1109</v>
      </c>
      <c r="O414" s="63">
        <v>2022</v>
      </c>
      <c r="P414" s="63"/>
      <c r="Q414" s="63"/>
      <c r="R414" s="64" t="s">
        <v>436</v>
      </c>
      <c r="S414" s="65" t="s">
        <v>1774</v>
      </c>
      <c r="T414" s="75" t="s">
        <v>1775</v>
      </c>
      <c r="U414" s="75">
        <v>45504</v>
      </c>
      <c r="V414" s="63"/>
      <c r="W414" s="45" t="s">
        <v>1776</v>
      </c>
      <c r="X414" s="66">
        <v>0.33</v>
      </c>
      <c r="Y414" s="69" t="s">
        <v>305</v>
      </c>
      <c r="Z414" s="63"/>
      <c r="AA414" s="63"/>
      <c r="AB414" s="63"/>
      <c r="AC414" s="68" t="s">
        <v>1777</v>
      </c>
      <c r="AD414" s="79">
        <f ca="1">TODAY()-TABLA345[[#This Row],[Fecha radicación informe]]</f>
        <v>567</v>
      </c>
      <c r="AE414" s="87" t="s">
        <v>758</v>
      </c>
      <c r="AF414" s="88" t="s">
        <v>1781</v>
      </c>
    </row>
    <row r="415" spans="1:32" ht="409.5" x14ac:dyDescent="0.25">
      <c r="A415" s="44">
        <v>3933</v>
      </c>
      <c r="B415" s="45">
        <v>10</v>
      </c>
      <c r="C415" s="45">
        <v>2022</v>
      </c>
      <c r="D415" s="60" t="s">
        <v>1782</v>
      </c>
      <c r="E415" s="45" t="s">
        <v>333</v>
      </c>
      <c r="F415" s="45" t="s">
        <v>1783</v>
      </c>
      <c r="G415" s="45" t="s">
        <v>1784</v>
      </c>
      <c r="H415" s="45" t="s">
        <v>48</v>
      </c>
      <c r="I415" s="61" t="s">
        <v>308</v>
      </c>
      <c r="J415" s="70" t="s">
        <v>133</v>
      </c>
      <c r="K415" s="45" t="s">
        <v>927</v>
      </c>
      <c r="L415" s="45" t="s">
        <v>210</v>
      </c>
      <c r="M415" s="62" t="s">
        <v>1754</v>
      </c>
      <c r="N415" s="62" t="s">
        <v>1109</v>
      </c>
      <c r="O415" s="63">
        <v>2022</v>
      </c>
      <c r="P415" s="63"/>
      <c r="Q415" s="63"/>
      <c r="R415" s="64" t="s">
        <v>358</v>
      </c>
      <c r="S415" s="65" t="s">
        <v>1785</v>
      </c>
      <c r="T415" s="75" t="s">
        <v>1786</v>
      </c>
      <c r="U415" s="75" t="s">
        <v>1787</v>
      </c>
      <c r="V415" s="63"/>
      <c r="W415" s="45" t="s">
        <v>1788</v>
      </c>
      <c r="X415" s="66">
        <v>1</v>
      </c>
      <c r="Y415" s="69" t="s">
        <v>318</v>
      </c>
      <c r="Z415" s="63"/>
      <c r="AA415" s="63">
        <v>11</v>
      </c>
      <c r="AB415" s="63">
        <v>2023</v>
      </c>
      <c r="AC415" s="68">
        <v>44902</v>
      </c>
      <c r="AD415" s="79">
        <f ca="1">TODAY()-TABLA345[[#This Row],[Fecha radicación informe]]</f>
        <v>558</v>
      </c>
      <c r="AE415" s="87" t="s">
        <v>58</v>
      </c>
      <c r="AF415" s="88" t="s">
        <v>1789</v>
      </c>
    </row>
    <row r="416" spans="1:32" ht="409.5" x14ac:dyDescent="0.25">
      <c r="A416" s="44">
        <v>3934</v>
      </c>
      <c r="B416" s="45">
        <v>11</v>
      </c>
      <c r="C416" s="45">
        <v>2022</v>
      </c>
      <c r="D416" s="60" t="s">
        <v>1790</v>
      </c>
      <c r="E416" s="45" t="s">
        <v>719</v>
      </c>
      <c r="F416" s="45" t="s">
        <v>1791</v>
      </c>
      <c r="G416" s="45" t="s">
        <v>1792</v>
      </c>
      <c r="H416" s="45" t="s">
        <v>85</v>
      </c>
      <c r="I416" s="61" t="s">
        <v>132</v>
      </c>
      <c r="J416" s="70" t="s">
        <v>133</v>
      </c>
      <c r="K416" s="45" t="s">
        <v>865</v>
      </c>
      <c r="L416" s="45" t="s">
        <v>770</v>
      </c>
      <c r="M416" s="62" t="s">
        <v>1793</v>
      </c>
      <c r="N416" s="62" t="s">
        <v>1151</v>
      </c>
      <c r="O416" s="63">
        <v>2022</v>
      </c>
      <c r="P416" s="63">
        <v>20231020207743</v>
      </c>
      <c r="Q416" s="63" t="s">
        <v>1794</v>
      </c>
      <c r="R416" s="64" t="s">
        <v>358</v>
      </c>
      <c r="S416" s="65" t="s">
        <v>1795</v>
      </c>
      <c r="T416" s="75">
        <v>44990</v>
      </c>
      <c r="U416" s="75">
        <v>45204</v>
      </c>
      <c r="V416" s="45" t="s">
        <v>1796</v>
      </c>
      <c r="W416" s="45" t="s">
        <v>1797</v>
      </c>
      <c r="X416" s="66">
        <v>1</v>
      </c>
      <c r="Y416" s="69" t="s">
        <v>45</v>
      </c>
      <c r="Z416" s="63" t="s">
        <v>108</v>
      </c>
      <c r="AA416" s="63">
        <v>12</v>
      </c>
      <c r="AB416" s="63">
        <v>2023</v>
      </c>
      <c r="AC416" s="68">
        <v>44907</v>
      </c>
      <c r="AD416" s="79">
        <f ca="1">TODAY()-TABLA345[[#This Row],[Fecha radicación informe]]</f>
        <v>553</v>
      </c>
      <c r="AE416" s="87" t="s">
        <v>758</v>
      </c>
      <c r="AF416" s="88" t="s">
        <v>1798</v>
      </c>
    </row>
    <row r="417" spans="1:32" ht="409.5" x14ac:dyDescent="0.25">
      <c r="A417" s="44">
        <v>3935</v>
      </c>
      <c r="B417" s="45">
        <v>12</v>
      </c>
      <c r="C417" s="45">
        <v>2022</v>
      </c>
      <c r="D417" s="60" t="s">
        <v>1799</v>
      </c>
      <c r="E417" s="45" t="s">
        <v>719</v>
      </c>
      <c r="F417" s="45" t="s">
        <v>1800</v>
      </c>
      <c r="G417" s="45" t="s">
        <v>1792</v>
      </c>
      <c r="H417" s="45" t="s">
        <v>85</v>
      </c>
      <c r="I417" s="61" t="s">
        <v>132</v>
      </c>
      <c r="J417" s="70" t="s">
        <v>133</v>
      </c>
      <c r="K417" s="45" t="s">
        <v>865</v>
      </c>
      <c r="L417" s="45" t="s">
        <v>770</v>
      </c>
      <c r="M417" s="62" t="s">
        <v>1793</v>
      </c>
      <c r="N417" s="62" t="s">
        <v>1151</v>
      </c>
      <c r="O417" s="63">
        <v>2022</v>
      </c>
      <c r="P417" s="63">
        <v>20231020207743</v>
      </c>
      <c r="Q417" s="63" t="s">
        <v>1801</v>
      </c>
      <c r="R417" s="64" t="s">
        <v>358</v>
      </c>
      <c r="S417" s="65" t="s">
        <v>1802</v>
      </c>
      <c r="T417" s="75">
        <v>44990</v>
      </c>
      <c r="U417" s="75">
        <v>45021</v>
      </c>
      <c r="V417" s="45" t="s">
        <v>1803</v>
      </c>
      <c r="W417" s="45" t="s">
        <v>1804</v>
      </c>
      <c r="X417" s="66">
        <v>1</v>
      </c>
      <c r="Y417" s="69" t="s">
        <v>45</v>
      </c>
      <c r="Z417" s="63" t="s">
        <v>108</v>
      </c>
      <c r="AA417" s="63">
        <v>12</v>
      </c>
      <c r="AB417" s="63">
        <v>2023</v>
      </c>
      <c r="AC417" s="68">
        <v>44907</v>
      </c>
      <c r="AD417" s="79">
        <f ca="1">TODAY()-TABLA345[[#This Row],[Fecha radicación informe]]</f>
        <v>553</v>
      </c>
      <c r="AE417" s="87" t="s">
        <v>758</v>
      </c>
      <c r="AF417" s="88" t="s">
        <v>1805</v>
      </c>
    </row>
    <row r="418" spans="1:32" ht="409.5" x14ac:dyDescent="0.25">
      <c r="A418" s="44">
        <v>3936</v>
      </c>
      <c r="B418" s="45">
        <v>13</v>
      </c>
      <c r="C418" s="45">
        <v>2022</v>
      </c>
      <c r="D418" s="60" t="s">
        <v>1806</v>
      </c>
      <c r="E418" s="45" t="s">
        <v>315</v>
      </c>
      <c r="F418" s="45" t="s">
        <v>1807</v>
      </c>
      <c r="G418" s="45" t="s">
        <v>1808</v>
      </c>
      <c r="H418" s="45" t="s">
        <v>85</v>
      </c>
      <c r="I418" s="61" t="s">
        <v>49</v>
      </c>
      <c r="J418" s="70" t="s">
        <v>50</v>
      </c>
      <c r="K418" s="45" t="s">
        <v>1029</v>
      </c>
      <c r="L418" s="45" t="s">
        <v>492</v>
      </c>
      <c r="M418" s="62" t="s">
        <v>1793</v>
      </c>
      <c r="N418" s="62" t="s">
        <v>1151</v>
      </c>
      <c r="O418" s="63">
        <v>2022</v>
      </c>
      <c r="P418" s="63"/>
      <c r="Q418" s="63"/>
      <c r="R418" s="64" t="s">
        <v>436</v>
      </c>
      <c r="S418" s="65" t="s">
        <v>1809</v>
      </c>
      <c r="T418" s="75">
        <v>44962</v>
      </c>
      <c r="U418" s="75">
        <v>45657</v>
      </c>
      <c r="V418" s="63"/>
      <c r="W418" s="45" t="s">
        <v>1810</v>
      </c>
      <c r="X418" s="66">
        <v>0.33</v>
      </c>
      <c r="Y418" s="69" t="s">
        <v>305</v>
      </c>
      <c r="Z418" s="63"/>
      <c r="AA418" s="63"/>
      <c r="AB418" s="63"/>
      <c r="AC418" s="68" t="s">
        <v>1811</v>
      </c>
      <c r="AD418" s="79">
        <f ca="1">TODAY()-TABLA345[[#This Row],[Fecha radicación informe]]</f>
        <v>551</v>
      </c>
      <c r="AE418" s="87" t="s">
        <v>58</v>
      </c>
      <c r="AF418" s="88" t="s">
        <v>1812</v>
      </c>
    </row>
    <row r="419" spans="1:32" ht="409.5" x14ac:dyDescent="0.25">
      <c r="A419" s="44">
        <v>3937</v>
      </c>
      <c r="B419" s="45">
        <v>14</v>
      </c>
      <c r="C419" s="45">
        <v>2022</v>
      </c>
      <c r="D419" s="60" t="s">
        <v>1813</v>
      </c>
      <c r="E419" s="45" t="s">
        <v>333</v>
      </c>
      <c r="F419" s="45" t="s">
        <v>1814</v>
      </c>
      <c r="G419" s="45" t="s">
        <v>1815</v>
      </c>
      <c r="H419" s="45" t="s">
        <v>48</v>
      </c>
      <c r="I419" s="61" t="s">
        <v>140</v>
      </c>
      <c r="J419" s="70" t="s">
        <v>77</v>
      </c>
      <c r="K419" s="45" t="s">
        <v>1816</v>
      </c>
      <c r="L419" s="45" t="s">
        <v>210</v>
      </c>
      <c r="M419" s="62" t="s">
        <v>1754</v>
      </c>
      <c r="N419" s="62" t="s">
        <v>1109</v>
      </c>
      <c r="O419" s="63">
        <v>2022</v>
      </c>
      <c r="P419" s="63"/>
      <c r="Q419" s="63"/>
      <c r="R419" s="64" t="s">
        <v>358</v>
      </c>
      <c r="S419" s="65" t="s">
        <v>1817</v>
      </c>
      <c r="T419" s="75" t="s">
        <v>1786</v>
      </c>
      <c r="U419" s="75" t="s">
        <v>992</v>
      </c>
      <c r="V419" s="63"/>
      <c r="W419" s="45" t="s">
        <v>1818</v>
      </c>
      <c r="X419" s="66">
        <v>1</v>
      </c>
      <c r="Y419" s="69" t="s">
        <v>318</v>
      </c>
      <c r="Z419" s="63"/>
      <c r="AA419" s="63">
        <v>10</v>
      </c>
      <c r="AB419" s="63">
        <v>2023</v>
      </c>
      <c r="AC419" s="68" t="s">
        <v>1819</v>
      </c>
      <c r="AD419" s="79">
        <f ca="1">TODAY()-TABLA345[[#This Row],[Fecha radicación informe]]</f>
        <v>550</v>
      </c>
      <c r="AE419" s="87" t="s">
        <v>758</v>
      </c>
      <c r="AF419" s="88" t="s">
        <v>1820</v>
      </c>
    </row>
    <row r="420" spans="1:32" ht="409.5" x14ac:dyDescent="0.25">
      <c r="A420" s="44">
        <v>3938</v>
      </c>
      <c r="B420" s="45">
        <v>15</v>
      </c>
      <c r="C420" s="45">
        <v>2022</v>
      </c>
      <c r="D420" s="60" t="s">
        <v>1821</v>
      </c>
      <c r="E420" s="45" t="s">
        <v>333</v>
      </c>
      <c r="F420" s="45" t="s">
        <v>1814</v>
      </c>
      <c r="G420" s="45" t="s">
        <v>1815</v>
      </c>
      <c r="H420" s="45" t="s">
        <v>48</v>
      </c>
      <c r="I420" s="61" t="s">
        <v>140</v>
      </c>
      <c r="J420" s="70" t="s">
        <v>77</v>
      </c>
      <c r="K420" s="45" t="s">
        <v>251</v>
      </c>
      <c r="L420" s="45" t="s">
        <v>210</v>
      </c>
      <c r="M420" s="62" t="s">
        <v>1754</v>
      </c>
      <c r="N420" s="62" t="s">
        <v>1109</v>
      </c>
      <c r="O420" s="63">
        <v>2022</v>
      </c>
      <c r="P420" s="63"/>
      <c r="Q420" s="63"/>
      <c r="R420" s="64" t="s">
        <v>358</v>
      </c>
      <c r="S420" s="65" t="s">
        <v>1822</v>
      </c>
      <c r="T420" s="75" t="s">
        <v>1722</v>
      </c>
      <c r="U420" s="75" t="s">
        <v>1823</v>
      </c>
      <c r="V420" s="63"/>
      <c r="W420" s="45" t="s">
        <v>1824</v>
      </c>
      <c r="X420" s="66">
        <v>1</v>
      </c>
      <c r="Y420" s="69" t="s">
        <v>318</v>
      </c>
      <c r="Z420" s="63"/>
      <c r="AA420" s="63">
        <v>10</v>
      </c>
      <c r="AB420" s="63">
        <v>2023</v>
      </c>
      <c r="AC420" s="68" t="s">
        <v>1775</v>
      </c>
      <c r="AD420" s="79">
        <f ca="1">TODAY()-TABLA345[[#This Row],[Fecha radicación informe]]</f>
        <v>549</v>
      </c>
      <c r="AE420" s="87" t="s">
        <v>758</v>
      </c>
      <c r="AF420" s="88" t="s">
        <v>1825</v>
      </c>
    </row>
    <row r="421" spans="1:32" ht="409.5" x14ac:dyDescent="0.25">
      <c r="A421" s="44">
        <v>3939</v>
      </c>
      <c r="B421" s="45">
        <v>16</v>
      </c>
      <c r="C421" s="45">
        <v>2022</v>
      </c>
      <c r="D421" s="60" t="s">
        <v>1826</v>
      </c>
      <c r="E421" s="45" t="s">
        <v>333</v>
      </c>
      <c r="F421" s="45" t="s">
        <v>1827</v>
      </c>
      <c r="G421" s="45" t="s">
        <v>1815</v>
      </c>
      <c r="H421" s="45" t="s">
        <v>48</v>
      </c>
      <c r="I421" s="61" t="s">
        <v>140</v>
      </c>
      <c r="J421" s="70" t="s">
        <v>77</v>
      </c>
      <c r="K421" s="45" t="s">
        <v>251</v>
      </c>
      <c r="L421" s="45" t="s">
        <v>210</v>
      </c>
      <c r="M421" s="62" t="s">
        <v>1754</v>
      </c>
      <c r="N421" s="62" t="s">
        <v>1109</v>
      </c>
      <c r="O421" s="63">
        <v>2022</v>
      </c>
      <c r="P421" s="63"/>
      <c r="Q421" s="63"/>
      <c r="R421" s="64" t="s">
        <v>358</v>
      </c>
      <c r="S421" s="65" t="s">
        <v>1828</v>
      </c>
      <c r="T421" s="75" t="s">
        <v>1722</v>
      </c>
      <c r="U421" s="75" t="s">
        <v>1823</v>
      </c>
      <c r="V421" s="63"/>
      <c r="W421" s="45" t="s">
        <v>1829</v>
      </c>
      <c r="X421" s="66">
        <v>1</v>
      </c>
      <c r="Y421" s="69" t="s">
        <v>318</v>
      </c>
      <c r="Z421" s="63"/>
      <c r="AA421" s="63">
        <v>10</v>
      </c>
      <c r="AB421" s="63">
        <v>2023</v>
      </c>
      <c r="AC421" s="68" t="s">
        <v>1775</v>
      </c>
      <c r="AD421" s="79">
        <f ca="1">TODAY()-TABLA345[[#This Row],[Fecha radicación informe]]</f>
        <v>549</v>
      </c>
      <c r="AE421" s="87" t="s">
        <v>758</v>
      </c>
      <c r="AF421" s="88" t="s">
        <v>1830</v>
      </c>
    </row>
    <row r="422" spans="1:32" ht="409.5" x14ac:dyDescent="0.25">
      <c r="A422" s="44">
        <v>3940</v>
      </c>
      <c r="B422" s="45">
        <v>17</v>
      </c>
      <c r="C422" s="45">
        <v>2022</v>
      </c>
      <c r="D422" s="60" t="s">
        <v>1831</v>
      </c>
      <c r="E422" s="45" t="s">
        <v>1271</v>
      </c>
      <c r="F422" s="45" t="s">
        <v>1832</v>
      </c>
      <c r="G422" s="45" t="s">
        <v>1833</v>
      </c>
      <c r="H422" s="45" t="s">
        <v>48</v>
      </c>
      <c r="I422" s="61" t="s">
        <v>36</v>
      </c>
      <c r="J422" s="70" t="s">
        <v>37</v>
      </c>
      <c r="K422" s="45" t="s">
        <v>496</v>
      </c>
      <c r="L422" s="45" t="s">
        <v>39</v>
      </c>
      <c r="M422" s="62" t="s">
        <v>1754</v>
      </c>
      <c r="N422" s="62" t="s">
        <v>1109</v>
      </c>
      <c r="O422" s="63">
        <v>2022</v>
      </c>
      <c r="P422" s="63"/>
      <c r="Q422" s="63"/>
      <c r="R422" s="64" t="s">
        <v>358</v>
      </c>
      <c r="S422" s="65" t="s">
        <v>1834</v>
      </c>
      <c r="T422" s="75" t="s">
        <v>1835</v>
      </c>
      <c r="U422" s="75" t="s">
        <v>1263</v>
      </c>
      <c r="V422" s="63"/>
      <c r="W422" s="45" t="s">
        <v>1836</v>
      </c>
      <c r="X422" s="66">
        <v>1</v>
      </c>
      <c r="Y422" s="69" t="s">
        <v>318</v>
      </c>
      <c r="Z422" s="63"/>
      <c r="AA422" s="63">
        <v>5</v>
      </c>
      <c r="AB422" s="63">
        <v>2024</v>
      </c>
      <c r="AC422" s="68">
        <v>44902</v>
      </c>
      <c r="AD422" s="79">
        <f ca="1">TODAY()-TABLA345[[#This Row],[Fecha radicación informe]]</f>
        <v>558</v>
      </c>
      <c r="AE422" s="87" t="s">
        <v>46</v>
      </c>
      <c r="AF422" s="88" t="s">
        <v>1837</v>
      </c>
    </row>
    <row r="423" spans="1:32" ht="409.5" x14ac:dyDescent="0.25">
      <c r="A423" s="44">
        <v>3941</v>
      </c>
      <c r="B423" s="45">
        <v>18</v>
      </c>
      <c r="C423" s="45">
        <v>2022</v>
      </c>
      <c r="D423" s="60" t="s">
        <v>1838</v>
      </c>
      <c r="E423" s="45" t="s">
        <v>1271</v>
      </c>
      <c r="F423" s="45" t="s">
        <v>1832</v>
      </c>
      <c r="G423" s="45" t="s">
        <v>1839</v>
      </c>
      <c r="H423" s="45" t="s">
        <v>48</v>
      </c>
      <c r="I423" s="61" t="s">
        <v>36</v>
      </c>
      <c r="J423" s="70" t="s">
        <v>37</v>
      </c>
      <c r="K423" s="45" t="s">
        <v>496</v>
      </c>
      <c r="L423" s="45" t="s">
        <v>39</v>
      </c>
      <c r="M423" s="62" t="s">
        <v>1754</v>
      </c>
      <c r="N423" s="62" t="s">
        <v>1109</v>
      </c>
      <c r="O423" s="63">
        <v>2022</v>
      </c>
      <c r="P423" s="63"/>
      <c r="Q423" s="63"/>
      <c r="R423" s="64" t="s">
        <v>42</v>
      </c>
      <c r="S423" s="65" t="s">
        <v>1840</v>
      </c>
      <c r="T423" s="75" t="s">
        <v>1841</v>
      </c>
      <c r="U423" s="75" t="s">
        <v>1823</v>
      </c>
      <c r="V423" s="63"/>
      <c r="W423" s="45" t="s">
        <v>1842</v>
      </c>
      <c r="X423" s="66">
        <v>1</v>
      </c>
      <c r="Y423" s="69" t="s">
        <v>318</v>
      </c>
      <c r="Z423" s="63"/>
      <c r="AA423" s="63">
        <v>5</v>
      </c>
      <c r="AB423" s="63">
        <v>2024</v>
      </c>
      <c r="AC423" s="68">
        <v>44902</v>
      </c>
      <c r="AD423" s="79">
        <f ca="1">TODAY()-TABLA345[[#This Row],[Fecha radicación informe]]</f>
        <v>558</v>
      </c>
      <c r="AE423" s="87" t="s">
        <v>46</v>
      </c>
      <c r="AF423" s="88" t="s">
        <v>1843</v>
      </c>
    </row>
    <row r="424" spans="1:32" ht="409.5" x14ac:dyDescent="0.25">
      <c r="A424" s="44">
        <v>3942</v>
      </c>
      <c r="B424" s="45">
        <v>19</v>
      </c>
      <c r="C424" s="45">
        <v>2022</v>
      </c>
      <c r="D424" s="60" t="s">
        <v>1844</v>
      </c>
      <c r="E424" s="45" t="s">
        <v>1845</v>
      </c>
      <c r="F424" s="45" t="s">
        <v>1846</v>
      </c>
      <c r="G424" s="45" t="s">
        <v>1847</v>
      </c>
      <c r="H424" s="45" t="s">
        <v>301</v>
      </c>
      <c r="I424" s="61" t="s">
        <v>60</v>
      </c>
      <c r="J424" s="70" t="s">
        <v>61</v>
      </c>
      <c r="K424" s="45" t="s">
        <v>952</v>
      </c>
      <c r="L424" s="45" t="s">
        <v>527</v>
      </c>
      <c r="M424" s="62" t="s">
        <v>1793</v>
      </c>
      <c r="N424" s="62" t="s">
        <v>1151</v>
      </c>
      <c r="O424" s="63">
        <v>2022</v>
      </c>
      <c r="P424" s="63"/>
      <c r="Q424" s="63"/>
      <c r="R424" s="64" t="s">
        <v>436</v>
      </c>
      <c r="S424" s="65" t="s">
        <v>1848</v>
      </c>
      <c r="T424" s="75">
        <v>44988</v>
      </c>
      <c r="U424" s="75" t="s">
        <v>1768</v>
      </c>
      <c r="V424" s="63"/>
      <c r="W424" s="45" t="s">
        <v>1849</v>
      </c>
      <c r="X424" s="66">
        <v>1</v>
      </c>
      <c r="Y424" s="69" t="s">
        <v>318</v>
      </c>
      <c r="Z424" s="63"/>
      <c r="AA424" s="63">
        <v>6</v>
      </c>
      <c r="AB424" s="63">
        <v>2024</v>
      </c>
      <c r="AC424" s="68">
        <v>44909</v>
      </c>
      <c r="AD424" s="79">
        <f ca="1">TODAY()-TABLA345[[#This Row],[Fecha radicación informe]]</f>
        <v>551</v>
      </c>
      <c r="AE424" s="87" t="s">
        <v>46</v>
      </c>
      <c r="AF424" s="88" t="s">
        <v>1850</v>
      </c>
    </row>
    <row r="425" spans="1:32" ht="409.5" x14ac:dyDescent="0.25">
      <c r="A425" s="44">
        <v>3943</v>
      </c>
      <c r="B425" s="45">
        <v>20</v>
      </c>
      <c r="C425" s="45">
        <v>2022</v>
      </c>
      <c r="D425" s="60" t="s">
        <v>1851</v>
      </c>
      <c r="E425" s="45" t="s">
        <v>1852</v>
      </c>
      <c r="F425" s="45" t="s">
        <v>1853</v>
      </c>
      <c r="G425" s="45" t="s">
        <v>1847</v>
      </c>
      <c r="H425" s="45" t="s">
        <v>48</v>
      </c>
      <c r="I425" s="61" t="s">
        <v>60</v>
      </c>
      <c r="J425" s="70" t="s">
        <v>61</v>
      </c>
      <c r="K425" s="45" t="s">
        <v>952</v>
      </c>
      <c r="L425" s="45" t="s">
        <v>527</v>
      </c>
      <c r="M425" s="62" t="s">
        <v>1793</v>
      </c>
      <c r="N425" s="62" t="s">
        <v>1151</v>
      </c>
      <c r="O425" s="63">
        <v>2022</v>
      </c>
      <c r="P425" s="63"/>
      <c r="Q425" s="63"/>
      <c r="R425" s="64" t="s">
        <v>436</v>
      </c>
      <c r="S425" s="65" t="s">
        <v>1854</v>
      </c>
      <c r="T425" s="75">
        <v>44988</v>
      </c>
      <c r="U425" s="75">
        <v>45504</v>
      </c>
      <c r="V425" s="63"/>
      <c r="W425" s="45" t="s">
        <v>1855</v>
      </c>
      <c r="X425" s="66">
        <v>0</v>
      </c>
      <c r="Y425" s="69" t="s">
        <v>305</v>
      </c>
      <c r="Z425" s="63"/>
      <c r="AA425" s="63"/>
      <c r="AB425" s="63"/>
      <c r="AC425" s="68" t="s">
        <v>1811</v>
      </c>
      <c r="AD425" s="79">
        <f ca="1">TODAY()-TABLA345[[#This Row],[Fecha radicación informe]]</f>
        <v>551</v>
      </c>
      <c r="AE425" s="87" t="s">
        <v>46</v>
      </c>
      <c r="AF425" s="88" t="s">
        <v>1856</v>
      </c>
    </row>
    <row r="426" spans="1:32" ht="409.5" x14ac:dyDescent="0.25">
      <c r="A426" s="44">
        <v>3944</v>
      </c>
      <c r="B426" s="45">
        <v>21</v>
      </c>
      <c r="C426" s="45">
        <v>2022</v>
      </c>
      <c r="D426" s="60" t="s">
        <v>1857</v>
      </c>
      <c r="E426" s="45" t="s">
        <v>1852</v>
      </c>
      <c r="F426" s="45" t="s">
        <v>1853</v>
      </c>
      <c r="G426" s="45" t="s">
        <v>1847</v>
      </c>
      <c r="H426" s="45" t="s">
        <v>48</v>
      </c>
      <c r="I426" s="61" t="s">
        <v>60</v>
      </c>
      <c r="J426" s="70" t="s">
        <v>61</v>
      </c>
      <c r="K426" s="45" t="s">
        <v>952</v>
      </c>
      <c r="L426" s="45" t="s">
        <v>527</v>
      </c>
      <c r="M426" s="62" t="s">
        <v>1793</v>
      </c>
      <c r="N426" s="62" t="s">
        <v>1151</v>
      </c>
      <c r="O426" s="63">
        <v>2022</v>
      </c>
      <c r="P426" s="63"/>
      <c r="Q426" s="63"/>
      <c r="R426" s="64" t="s">
        <v>436</v>
      </c>
      <c r="S426" s="65" t="s">
        <v>1858</v>
      </c>
      <c r="T426" s="75">
        <v>44988</v>
      </c>
      <c r="U426" s="75">
        <v>45504</v>
      </c>
      <c r="V426" s="63"/>
      <c r="W426" s="45" t="s">
        <v>1859</v>
      </c>
      <c r="X426" s="66">
        <v>0</v>
      </c>
      <c r="Y426" s="69" t="s">
        <v>305</v>
      </c>
      <c r="Z426" s="63"/>
      <c r="AA426" s="63"/>
      <c r="AB426" s="63"/>
      <c r="AC426" s="68" t="s">
        <v>1811</v>
      </c>
      <c r="AD426" s="79">
        <f ca="1">TODAY()-TABLA345[[#This Row],[Fecha radicación informe]]</f>
        <v>551</v>
      </c>
      <c r="AE426" s="87" t="s">
        <v>46</v>
      </c>
      <c r="AF426" s="88" t="s">
        <v>1860</v>
      </c>
    </row>
    <row r="427" spans="1:32" ht="409.5" x14ac:dyDescent="0.25">
      <c r="A427" s="44">
        <v>3945</v>
      </c>
      <c r="B427" s="45">
        <v>22</v>
      </c>
      <c r="C427" s="45">
        <v>2022</v>
      </c>
      <c r="D427" s="60" t="s">
        <v>1861</v>
      </c>
      <c r="E427" s="45" t="s">
        <v>1750</v>
      </c>
      <c r="F427" s="45" t="s">
        <v>1862</v>
      </c>
      <c r="G427" s="45" t="s">
        <v>1863</v>
      </c>
      <c r="H427" s="45" t="s">
        <v>48</v>
      </c>
      <c r="I427" s="61" t="s">
        <v>36</v>
      </c>
      <c r="J427" s="70" t="s">
        <v>98</v>
      </c>
      <c r="K427" s="45" t="s">
        <v>1178</v>
      </c>
      <c r="L427" s="45" t="s">
        <v>39</v>
      </c>
      <c r="M427" s="62" t="s">
        <v>1793</v>
      </c>
      <c r="N427" s="62" t="s">
        <v>1151</v>
      </c>
      <c r="O427" s="63">
        <v>2022</v>
      </c>
      <c r="P427" s="63"/>
      <c r="Q427" s="63"/>
      <c r="R427" s="64" t="s">
        <v>42</v>
      </c>
      <c r="S427" s="65" t="s">
        <v>1864</v>
      </c>
      <c r="T427" s="75">
        <v>44965</v>
      </c>
      <c r="U427" s="75">
        <v>45171</v>
      </c>
      <c r="V427" s="63"/>
      <c r="W427" s="45" t="s">
        <v>1865</v>
      </c>
      <c r="X427" s="66">
        <v>1</v>
      </c>
      <c r="Y427" s="69" t="s">
        <v>318</v>
      </c>
      <c r="Z427" s="63"/>
      <c r="AA427" s="63">
        <v>2</v>
      </c>
      <c r="AB427" s="63">
        <v>2023</v>
      </c>
      <c r="AC427" s="68" t="s">
        <v>1819</v>
      </c>
      <c r="AD427" s="79">
        <f ca="1">TODAY()-TABLA345[[#This Row],[Fecha radicación informe]]</f>
        <v>550</v>
      </c>
      <c r="AE427" s="87" t="s">
        <v>46</v>
      </c>
      <c r="AF427" s="88" t="s">
        <v>1866</v>
      </c>
    </row>
    <row r="428" spans="1:32" ht="409.5" x14ac:dyDescent="0.25">
      <c r="A428" s="44">
        <v>3946</v>
      </c>
      <c r="B428" s="45">
        <v>1</v>
      </c>
      <c r="C428" s="45">
        <v>2023</v>
      </c>
      <c r="D428" s="60" t="s">
        <v>1867</v>
      </c>
      <c r="E428" s="45" t="s">
        <v>1852</v>
      </c>
      <c r="F428" s="45" t="s">
        <v>1868</v>
      </c>
      <c r="G428" s="45" t="s">
        <v>1869</v>
      </c>
      <c r="H428" s="45" t="s">
        <v>48</v>
      </c>
      <c r="I428" s="61" t="s">
        <v>132</v>
      </c>
      <c r="J428" s="70" t="s">
        <v>133</v>
      </c>
      <c r="K428" s="45" t="s">
        <v>865</v>
      </c>
      <c r="L428" s="45" t="s">
        <v>279</v>
      </c>
      <c r="M428" s="62" t="s">
        <v>1870</v>
      </c>
      <c r="N428" s="62" t="s">
        <v>1454</v>
      </c>
      <c r="O428" s="63">
        <v>2023</v>
      </c>
      <c r="P428" s="63"/>
      <c r="Q428" s="63"/>
      <c r="R428" s="64" t="s">
        <v>358</v>
      </c>
      <c r="S428" s="65" t="s">
        <v>1871</v>
      </c>
      <c r="T428" s="75" t="s">
        <v>1872</v>
      </c>
      <c r="U428" s="75" t="s">
        <v>1873</v>
      </c>
      <c r="V428" s="63"/>
      <c r="W428" s="45" t="s">
        <v>1874</v>
      </c>
      <c r="X428" s="66">
        <v>1</v>
      </c>
      <c r="Y428" s="69" t="s">
        <v>318</v>
      </c>
      <c r="Z428" s="63"/>
      <c r="AA428" s="63">
        <v>3</v>
      </c>
      <c r="AB428" s="63">
        <v>2024</v>
      </c>
      <c r="AC428" s="68">
        <v>45021</v>
      </c>
      <c r="AD428" s="79">
        <f ca="1">TODAY()-TABLA345[[#This Row],[Fecha radicación informe]]</f>
        <v>439</v>
      </c>
      <c r="AE428" s="87" t="s">
        <v>758</v>
      </c>
      <c r="AF428" s="88" t="s">
        <v>1875</v>
      </c>
    </row>
    <row r="429" spans="1:32" ht="409.5" x14ac:dyDescent="0.25">
      <c r="A429" s="44">
        <v>3947</v>
      </c>
      <c r="B429" s="45">
        <v>2</v>
      </c>
      <c r="C429" s="45">
        <v>2023</v>
      </c>
      <c r="D429" s="60" t="s">
        <v>1876</v>
      </c>
      <c r="E429" s="45" t="s">
        <v>1877</v>
      </c>
      <c r="F429" s="45" t="s">
        <v>1853</v>
      </c>
      <c r="G429" s="45" t="s">
        <v>1878</v>
      </c>
      <c r="H429" s="45" t="s">
        <v>48</v>
      </c>
      <c r="I429" s="61" t="s">
        <v>36</v>
      </c>
      <c r="J429" s="70" t="s">
        <v>37</v>
      </c>
      <c r="K429" s="45" t="s">
        <v>578</v>
      </c>
      <c r="L429" s="45" t="s">
        <v>100</v>
      </c>
      <c r="M429" s="62" t="s">
        <v>1879</v>
      </c>
      <c r="N429" s="62" t="s">
        <v>802</v>
      </c>
      <c r="O429" s="63">
        <v>2023</v>
      </c>
      <c r="P429" s="63"/>
      <c r="Q429" s="63"/>
      <c r="R429" s="64" t="s">
        <v>358</v>
      </c>
      <c r="S429" s="65" t="s">
        <v>1880</v>
      </c>
      <c r="T429" s="75">
        <v>45104</v>
      </c>
      <c r="U429" s="75">
        <v>45291</v>
      </c>
      <c r="V429" s="63"/>
      <c r="W429" s="45" t="s">
        <v>1881</v>
      </c>
      <c r="X429" s="66">
        <v>1</v>
      </c>
      <c r="Y429" s="69" t="s">
        <v>318</v>
      </c>
      <c r="Z429" s="63"/>
      <c r="AA429" s="63">
        <v>12</v>
      </c>
      <c r="AB429" s="63">
        <v>2023</v>
      </c>
      <c r="AC429" s="68" t="s">
        <v>1882</v>
      </c>
      <c r="AD429" s="79">
        <f ca="1">TODAY()-TABLA345[[#This Row],[Fecha radicación informe]]</f>
        <v>397</v>
      </c>
      <c r="AE429" s="87" t="s">
        <v>46</v>
      </c>
      <c r="AF429" s="88" t="s">
        <v>1883</v>
      </c>
    </row>
    <row r="430" spans="1:32" ht="220.5" x14ac:dyDescent="0.25">
      <c r="A430" s="44">
        <v>3948</v>
      </c>
      <c r="B430" s="45">
        <v>3</v>
      </c>
      <c r="C430" s="45">
        <v>2023</v>
      </c>
      <c r="D430" s="60" t="s">
        <v>1884</v>
      </c>
      <c r="E430" s="45" t="s">
        <v>315</v>
      </c>
      <c r="F430" s="45" t="s">
        <v>1885</v>
      </c>
      <c r="G430" s="45" t="s">
        <v>1886</v>
      </c>
      <c r="H430" s="45" t="s">
        <v>120</v>
      </c>
      <c r="I430" s="61" t="s">
        <v>1887</v>
      </c>
      <c r="J430" s="70" t="s">
        <v>188</v>
      </c>
      <c r="K430" s="45" t="s">
        <v>1888</v>
      </c>
      <c r="L430" s="45" t="s">
        <v>123</v>
      </c>
      <c r="M430" s="62" t="s">
        <v>1879</v>
      </c>
      <c r="N430" s="62" t="s">
        <v>802</v>
      </c>
      <c r="O430" s="63">
        <v>2023</v>
      </c>
      <c r="P430" s="63"/>
      <c r="Q430" s="63"/>
      <c r="R430" s="64" t="s">
        <v>358</v>
      </c>
      <c r="S430" s="65" t="s">
        <v>1889</v>
      </c>
      <c r="T430" s="75">
        <v>45106</v>
      </c>
      <c r="U430" s="75">
        <v>45199</v>
      </c>
      <c r="V430" s="45" t="s">
        <v>1890</v>
      </c>
      <c r="W430" s="45" t="s">
        <v>1891</v>
      </c>
      <c r="X430" s="66">
        <v>1</v>
      </c>
      <c r="Y430" s="69" t="s">
        <v>45</v>
      </c>
      <c r="Z430" s="63" t="s">
        <v>108</v>
      </c>
      <c r="AA430" s="63">
        <v>11</v>
      </c>
      <c r="AB430" s="63">
        <v>2023</v>
      </c>
      <c r="AC430" s="68" t="s">
        <v>1892</v>
      </c>
      <c r="AD430" s="79">
        <f ca="1">TODAY()-TABLA345[[#This Row],[Fecha radicación informe]]</f>
        <v>383</v>
      </c>
      <c r="AE430" s="87" t="s">
        <v>758</v>
      </c>
      <c r="AF430" s="88" t="s">
        <v>1893</v>
      </c>
    </row>
    <row r="431" spans="1:32" ht="217.5" customHeight="1" x14ac:dyDescent="0.25">
      <c r="A431" s="44">
        <v>3949</v>
      </c>
      <c r="B431" s="45">
        <v>4</v>
      </c>
      <c r="C431" s="45">
        <v>2023</v>
      </c>
      <c r="D431" s="60" t="s">
        <v>1894</v>
      </c>
      <c r="E431" s="45" t="s">
        <v>315</v>
      </c>
      <c r="F431" s="45" t="s">
        <v>1885</v>
      </c>
      <c r="G431" s="45" t="s">
        <v>1895</v>
      </c>
      <c r="H431" s="45" t="s">
        <v>120</v>
      </c>
      <c r="I431" s="61" t="s">
        <v>1887</v>
      </c>
      <c r="J431" s="70" t="s">
        <v>188</v>
      </c>
      <c r="K431" s="45" t="s">
        <v>1888</v>
      </c>
      <c r="L431" s="45" t="s">
        <v>123</v>
      </c>
      <c r="M431" s="62" t="s">
        <v>1879</v>
      </c>
      <c r="N431" s="62" t="s">
        <v>802</v>
      </c>
      <c r="O431" s="63">
        <v>2023</v>
      </c>
      <c r="P431" s="63"/>
      <c r="Q431" s="63"/>
      <c r="R431" s="64" t="s">
        <v>358</v>
      </c>
      <c r="S431" s="65" t="s">
        <v>1896</v>
      </c>
      <c r="T431" s="75">
        <v>45106</v>
      </c>
      <c r="U431" s="75">
        <v>45199</v>
      </c>
      <c r="V431" s="63"/>
      <c r="W431" s="45" t="s">
        <v>1897</v>
      </c>
      <c r="X431" s="66">
        <v>1</v>
      </c>
      <c r="Y431" s="69" t="s">
        <v>318</v>
      </c>
      <c r="Z431" s="63"/>
      <c r="AA431" s="63">
        <v>9</v>
      </c>
      <c r="AB431" s="63">
        <v>2023</v>
      </c>
      <c r="AC431" s="68" t="s">
        <v>1892</v>
      </c>
      <c r="AD431" s="79">
        <f ca="1">TODAY()-TABLA345[[#This Row],[Fecha radicación informe]]</f>
        <v>383</v>
      </c>
      <c r="AE431" s="87" t="s">
        <v>758</v>
      </c>
      <c r="AF431" s="88" t="s">
        <v>1898</v>
      </c>
    </row>
    <row r="432" spans="1:32" ht="409.5" x14ac:dyDescent="0.25">
      <c r="A432" s="44">
        <v>3950</v>
      </c>
      <c r="B432" s="45">
        <v>5</v>
      </c>
      <c r="C432" s="45">
        <v>2023</v>
      </c>
      <c r="D432" s="60" t="s">
        <v>1899</v>
      </c>
      <c r="E432" s="45" t="s">
        <v>333</v>
      </c>
      <c r="F432" s="45"/>
      <c r="G432" s="45" t="s">
        <v>1900</v>
      </c>
      <c r="H432" s="45" t="s">
        <v>48</v>
      </c>
      <c r="I432" s="61" t="s">
        <v>36</v>
      </c>
      <c r="J432" s="70" t="s">
        <v>98</v>
      </c>
      <c r="K432" s="45" t="s">
        <v>1252</v>
      </c>
      <c r="L432" s="45" t="s">
        <v>1107</v>
      </c>
      <c r="M432" s="62" t="s">
        <v>1901</v>
      </c>
      <c r="N432" s="62" t="s">
        <v>852</v>
      </c>
      <c r="O432" s="63">
        <v>2023</v>
      </c>
      <c r="P432" s="63"/>
      <c r="Q432" s="63"/>
      <c r="R432" s="64" t="s">
        <v>358</v>
      </c>
      <c r="S432" s="65" t="s">
        <v>1902</v>
      </c>
      <c r="T432" s="75">
        <v>45149</v>
      </c>
      <c r="U432" s="75" t="s">
        <v>1903</v>
      </c>
      <c r="V432" s="63"/>
      <c r="W432" s="45" t="s">
        <v>1904</v>
      </c>
      <c r="X432" s="66">
        <v>1</v>
      </c>
      <c r="Y432" s="69" t="s">
        <v>318</v>
      </c>
      <c r="Z432" s="63"/>
      <c r="AA432" s="63">
        <v>5</v>
      </c>
      <c r="AB432" s="63">
        <v>2024</v>
      </c>
      <c r="AC432" s="68" t="s">
        <v>1905</v>
      </c>
      <c r="AD432" s="79">
        <f ca="1">TODAY()-TABLA345[[#This Row],[Fecha radicación informe]]</f>
        <v>357</v>
      </c>
      <c r="AE432" s="87" t="s">
        <v>46</v>
      </c>
      <c r="AF432" s="88" t="s">
        <v>1906</v>
      </c>
    </row>
    <row r="433" spans="1:32" ht="409.5" x14ac:dyDescent="0.25">
      <c r="A433" s="44">
        <v>3951</v>
      </c>
      <c r="B433" s="45">
        <v>6</v>
      </c>
      <c r="C433" s="45">
        <v>2023</v>
      </c>
      <c r="D433" s="60" t="s">
        <v>1907</v>
      </c>
      <c r="E433" s="45" t="s">
        <v>333</v>
      </c>
      <c r="F433" s="45"/>
      <c r="G433" s="45" t="s">
        <v>1900</v>
      </c>
      <c r="H433" s="45" t="s">
        <v>48</v>
      </c>
      <c r="I433" s="61" t="s">
        <v>36</v>
      </c>
      <c r="J433" s="70" t="s">
        <v>98</v>
      </c>
      <c r="K433" s="45" t="s">
        <v>1252</v>
      </c>
      <c r="L433" s="45" t="s">
        <v>1107</v>
      </c>
      <c r="M433" s="62" t="s">
        <v>1901</v>
      </c>
      <c r="N433" s="62" t="s">
        <v>852</v>
      </c>
      <c r="O433" s="63">
        <v>2023</v>
      </c>
      <c r="P433" s="63"/>
      <c r="Q433" s="63"/>
      <c r="R433" s="64" t="s">
        <v>358</v>
      </c>
      <c r="S433" s="65" t="s">
        <v>1908</v>
      </c>
      <c r="T433" s="75">
        <v>45149</v>
      </c>
      <c r="U433" s="75" t="s">
        <v>992</v>
      </c>
      <c r="V433" s="63"/>
      <c r="W433" s="45" t="s">
        <v>1909</v>
      </c>
      <c r="X433" s="66">
        <v>1</v>
      </c>
      <c r="Y433" s="69" t="s">
        <v>318</v>
      </c>
      <c r="Z433" s="63"/>
      <c r="AA433" s="63">
        <v>5</v>
      </c>
      <c r="AB433" s="63">
        <v>2024</v>
      </c>
      <c r="AC433" s="68" t="s">
        <v>1905</v>
      </c>
      <c r="AD433" s="79">
        <f ca="1">TODAY()-TABLA345[[#This Row],[Fecha radicación informe]]</f>
        <v>357</v>
      </c>
      <c r="AE433" s="87" t="s">
        <v>46</v>
      </c>
      <c r="AF433" s="88" t="s">
        <v>1910</v>
      </c>
    </row>
    <row r="434" spans="1:32" ht="409.5" x14ac:dyDescent="0.25">
      <c r="A434" s="44">
        <v>3952</v>
      </c>
      <c r="B434" s="45">
        <v>7</v>
      </c>
      <c r="C434" s="45">
        <v>2023</v>
      </c>
      <c r="D434" s="60" t="s">
        <v>1911</v>
      </c>
      <c r="E434" s="45" t="s">
        <v>1912</v>
      </c>
      <c r="F434" s="45"/>
      <c r="G434" s="45" t="s">
        <v>1900</v>
      </c>
      <c r="H434" s="45" t="s">
        <v>35</v>
      </c>
      <c r="I434" s="61" t="s">
        <v>36</v>
      </c>
      <c r="J434" s="70" t="s">
        <v>98</v>
      </c>
      <c r="K434" s="45" t="s">
        <v>1252</v>
      </c>
      <c r="L434" s="45" t="s">
        <v>1107</v>
      </c>
      <c r="M434" s="62" t="s">
        <v>1901</v>
      </c>
      <c r="N434" s="62" t="s">
        <v>852</v>
      </c>
      <c r="O434" s="63">
        <v>2023</v>
      </c>
      <c r="P434" s="63"/>
      <c r="Q434" s="63"/>
      <c r="R434" s="64" t="s">
        <v>358</v>
      </c>
      <c r="S434" s="65" t="s">
        <v>1913</v>
      </c>
      <c r="T434" s="75">
        <v>45149</v>
      </c>
      <c r="U434" s="75" t="s">
        <v>992</v>
      </c>
      <c r="V434" s="63"/>
      <c r="W434" s="45" t="s">
        <v>1914</v>
      </c>
      <c r="X434" s="66">
        <v>1</v>
      </c>
      <c r="Y434" s="69" t="s">
        <v>318</v>
      </c>
      <c r="Z434" s="63"/>
      <c r="AA434" s="63">
        <v>5</v>
      </c>
      <c r="AB434" s="63">
        <v>2024</v>
      </c>
      <c r="AC434" s="68" t="s">
        <v>1905</v>
      </c>
      <c r="AD434" s="79">
        <f ca="1">TODAY()-TABLA345[[#This Row],[Fecha radicación informe]]</f>
        <v>357</v>
      </c>
      <c r="AE434" s="87" t="s">
        <v>46</v>
      </c>
      <c r="AF434" s="88" t="s">
        <v>1915</v>
      </c>
    </row>
    <row r="435" spans="1:32" ht="409.5" x14ac:dyDescent="0.25">
      <c r="A435" s="44">
        <v>3953</v>
      </c>
      <c r="B435" s="45">
        <v>8</v>
      </c>
      <c r="C435" s="45">
        <v>2023</v>
      </c>
      <c r="D435" s="60" t="s">
        <v>1916</v>
      </c>
      <c r="E435" s="45" t="s">
        <v>719</v>
      </c>
      <c r="F435" s="45"/>
      <c r="G435" s="45" t="s">
        <v>1917</v>
      </c>
      <c r="H435" s="45" t="s">
        <v>85</v>
      </c>
      <c r="I435" s="61" t="s">
        <v>49</v>
      </c>
      <c r="J435" s="70" t="s">
        <v>50</v>
      </c>
      <c r="K435" s="45" t="s">
        <v>1029</v>
      </c>
      <c r="L435" s="45" t="s">
        <v>770</v>
      </c>
      <c r="M435" s="62" t="s">
        <v>1901</v>
      </c>
      <c r="N435" s="62" t="s">
        <v>852</v>
      </c>
      <c r="O435" s="63">
        <v>2023</v>
      </c>
      <c r="P435" s="63"/>
      <c r="Q435" s="63"/>
      <c r="R435" s="64" t="s">
        <v>358</v>
      </c>
      <c r="S435" s="65" t="s">
        <v>1918</v>
      </c>
      <c r="T435" s="75">
        <v>45142</v>
      </c>
      <c r="U435" s="75">
        <v>45657</v>
      </c>
      <c r="V435" s="63"/>
      <c r="W435" s="45" t="s">
        <v>1919</v>
      </c>
      <c r="X435" s="66">
        <v>0.3</v>
      </c>
      <c r="Y435" s="69" t="s">
        <v>305</v>
      </c>
      <c r="Z435" s="63"/>
      <c r="AA435" s="63"/>
      <c r="AB435" s="63"/>
      <c r="AC435" s="68">
        <v>45112</v>
      </c>
      <c r="AD435" s="79">
        <f ca="1">TODAY()-TABLA345[[#This Row],[Fecha radicación informe]]</f>
        <v>348</v>
      </c>
      <c r="AE435" s="87" t="s">
        <v>58</v>
      </c>
      <c r="AF435" s="88" t="s">
        <v>1920</v>
      </c>
    </row>
    <row r="436" spans="1:32" ht="409.5" x14ac:dyDescent="0.25">
      <c r="A436" s="44">
        <v>3954</v>
      </c>
      <c r="B436" s="45">
        <v>9</v>
      </c>
      <c r="C436" s="45">
        <v>2023</v>
      </c>
      <c r="D436" s="60" t="s">
        <v>1921</v>
      </c>
      <c r="E436" s="45" t="s">
        <v>719</v>
      </c>
      <c r="F436" s="45"/>
      <c r="G436" s="45" t="s">
        <v>1917</v>
      </c>
      <c r="H436" s="45" t="s">
        <v>85</v>
      </c>
      <c r="I436" s="61" t="s">
        <v>49</v>
      </c>
      <c r="J436" s="70" t="s">
        <v>50</v>
      </c>
      <c r="K436" s="45" t="s">
        <v>1029</v>
      </c>
      <c r="L436" s="45" t="s">
        <v>770</v>
      </c>
      <c r="M436" s="62" t="s">
        <v>1901</v>
      </c>
      <c r="N436" s="62" t="s">
        <v>852</v>
      </c>
      <c r="O436" s="63">
        <v>2023</v>
      </c>
      <c r="P436" s="63"/>
      <c r="Q436" s="63"/>
      <c r="R436" s="64" t="s">
        <v>358</v>
      </c>
      <c r="S436" s="65" t="s">
        <v>1922</v>
      </c>
      <c r="T436" s="75">
        <v>45142</v>
      </c>
      <c r="U436" s="75">
        <v>45657</v>
      </c>
      <c r="V436" s="63"/>
      <c r="W436" s="45" t="s">
        <v>1923</v>
      </c>
      <c r="X436" s="66">
        <v>0.3</v>
      </c>
      <c r="Y436" s="69" t="s">
        <v>305</v>
      </c>
      <c r="Z436" s="63"/>
      <c r="AA436" s="63"/>
      <c r="AB436" s="63"/>
      <c r="AC436" s="68">
        <v>45112</v>
      </c>
      <c r="AD436" s="79">
        <f ca="1">TODAY()-TABLA345[[#This Row],[Fecha radicación informe]]</f>
        <v>348</v>
      </c>
      <c r="AE436" s="87" t="s">
        <v>58</v>
      </c>
      <c r="AF436" s="88" t="s">
        <v>1924</v>
      </c>
    </row>
    <row r="437" spans="1:32" ht="409.5" x14ac:dyDescent="0.25">
      <c r="A437" s="44">
        <v>3955</v>
      </c>
      <c r="B437" s="45">
        <v>10</v>
      </c>
      <c r="C437" s="45">
        <v>2023</v>
      </c>
      <c r="D437" s="60" t="s">
        <v>1925</v>
      </c>
      <c r="E437" s="45" t="s">
        <v>719</v>
      </c>
      <c r="F437" s="45"/>
      <c r="G437" s="45" t="s">
        <v>1917</v>
      </c>
      <c r="H437" s="45" t="s">
        <v>85</v>
      </c>
      <c r="I437" s="61" t="s">
        <v>49</v>
      </c>
      <c r="J437" s="70" t="s">
        <v>50</v>
      </c>
      <c r="K437" s="45" t="s">
        <v>1029</v>
      </c>
      <c r="L437" s="45" t="s">
        <v>770</v>
      </c>
      <c r="M437" s="62" t="s">
        <v>1901</v>
      </c>
      <c r="N437" s="62" t="s">
        <v>852</v>
      </c>
      <c r="O437" s="63">
        <v>2023</v>
      </c>
      <c r="P437" s="63"/>
      <c r="Q437" s="63"/>
      <c r="R437" s="64" t="s">
        <v>358</v>
      </c>
      <c r="S437" s="65" t="s">
        <v>1926</v>
      </c>
      <c r="T437" s="75">
        <v>45142</v>
      </c>
      <c r="U437" s="75">
        <v>45657</v>
      </c>
      <c r="V437" s="63"/>
      <c r="W437" s="45" t="s">
        <v>1927</v>
      </c>
      <c r="X437" s="66">
        <v>0.3</v>
      </c>
      <c r="Y437" s="69" t="s">
        <v>305</v>
      </c>
      <c r="Z437" s="63"/>
      <c r="AA437" s="63"/>
      <c r="AB437" s="63"/>
      <c r="AC437" s="68">
        <v>45112</v>
      </c>
      <c r="AD437" s="79">
        <f ca="1">TODAY()-TABLA345[[#This Row],[Fecha radicación informe]]</f>
        <v>348</v>
      </c>
      <c r="AE437" s="87" t="s">
        <v>58</v>
      </c>
      <c r="AF437" s="88" t="s">
        <v>1928</v>
      </c>
    </row>
    <row r="438" spans="1:32" ht="409.5" x14ac:dyDescent="0.25">
      <c r="A438" s="44">
        <v>3956</v>
      </c>
      <c r="B438" s="45">
        <v>11</v>
      </c>
      <c r="C438" s="45">
        <v>2023</v>
      </c>
      <c r="D438" s="60" t="s">
        <v>1929</v>
      </c>
      <c r="E438" s="45" t="s">
        <v>333</v>
      </c>
      <c r="F438" s="45"/>
      <c r="G438" s="45" t="s">
        <v>1930</v>
      </c>
      <c r="H438" s="45" t="s">
        <v>781</v>
      </c>
      <c r="I438" s="61" t="s">
        <v>140</v>
      </c>
      <c r="J438" s="70" t="s">
        <v>77</v>
      </c>
      <c r="K438" s="45" t="s">
        <v>1931</v>
      </c>
      <c r="L438" s="45" t="s">
        <v>79</v>
      </c>
      <c r="M438" s="62" t="s">
        <v>1932</v>
      </c>
      <c r="N438" s="62" t="s">
        <v>1933</v>
      </c>
      <c r="O438" s="63">
        <v>2023</v>
      </c>
      <c r="P438" s="63"/>
      <c r="Q438" s="63"/>
      <c r="R438" s="64" t="s">
        <v>42</v>
      </c>
      <c r="S438" s="65" t="s">
        <v>1934</v>
      </c>
      <c r="T438" s="75">
        <v>45148</v>
      </c>
      <c r="U438" s="75" t="s">
        <v>1823</v>
      </c>
      <c r="V438" s="63"/>
      <c r="W438" s="45" t="s">
        <v>1935</v>
      </c>
      <c r="X438" s="66">
        <v>0.65</v>
      </c>
      <c r="Y438" s="69" t="s">
        <v>305</v>
      </c>
      <c r="Z438" s="63"/>
      <c r="AA438" s="63"/>
      <c r="AB438" s="63"/>
      <c r="AC438" s="68">
        <v>45114</v>
      </c>
      <c r="AD438" s="79">
        <f ca="1">TODAY()-TABLA345[[#This Row],[Fecha radicación informe]]</f>
        <v>346</v>
      </c>
      <c r="AE438" s="87" t="s">
        <v>758</v>
      </c>
      <c r="AF438" s="88" t="s">
        <v>1936</v>
      </c>
    </row>
    <row r="439" spans="1:32" ht="409.5" x14ac:dyDescent="0.25">
      <c r="A439" s="44">
        <v>3957</v>
      </c>
      <c r="B439" s="45">
        <v>12</v>
      </c>
      <c r="C439" s="45">
        <v>2023</v>
      </c>
      <c r="D439" s="60" t="s">
        <v>1937</v>
      </c>
      <c r="E439" s="45" t="s">
        <v>333</v>
      </c>
      <c r="F439" s="45"/>
      <c r="G439" s="45" t="s">
        <v>1930</v>
      </c>
      <c r="H439" s="45" t="s">
        <v>48</v>
      </c>
      <c r="I439" s="61" t="s">
        <v>140</v>
      </c>
      <c r="J439" s="70" t="s">
        <v>77</v>
      </c>
      <c r="K439" s="45" t="s">
        <v>251</v>
      </c>
      <c r="L439" s="45" t="s">
        <v>210</v>
      </c>
      <c r="M439" s="62" t="s">
        <v>1938</v>
      </c>
      <c r="N439" s="62" t="s">
        <v>1939</v>
      </c>
      <c r="O439" s="63">
        <v>2023</v>
      </c>
      <c r="P439" s="63"/>
      <c r="Q439" s="63"/>
      <c r="R439" s="64" t="s">
        <v>436</v>
      </c>
      <c r="S439" s="65" t="s">
        <v>1940</v>
      </c>
      <c r="T439" s="75">
        <v>45148</v>
      </c>
      <c r="U439" s="75" t="s">
        <v>1823</v>
      </c>
      <c r="V439" s="63"/>
      <c r="W439" s="45" t="s">
        <v>1941</v>
      </c>
      <c r="X439" s="66">
        <v>1</v>
      </c>
      <c r="Y439" s="69" t="s">
        <v>318</v>
      </c>
      <c r="Z439" s="63"/>
      <c r="AA439" s="63"/>
      <c r="AB439" s="63"/>
      <c r="AC439" s="68">
        <v>45114</v>
      </c>
      <c r="AD439" s="79">
        <f ca="1">TODAY()-TABLA345[[#This Row],[Fecha radicación informe]]</f>
        <v>346</v>
      </c>
      <c r="AE439" s="87" t="s">
        <v>758</v>
      </c>
      <c r="AF439" s="88" t="s">
        <v>1942</v>
      </c>
    </row>
    <row r="440" spans="1:32" ht="409.5" x14ac:dyDescent="0.25">
      <c r="A440" s="44">
        <v>3958</v>
      </c>
      <c r="B440" s="45">
        <v>13</v>
      </c>
      <c r="C440" s="45">
        <v>2023</v>
      </c>
      <c r="D440" s="60" t="s">
        <v>1943</v>
      </c>
      <c r="E440" s="45" t="s">
        <v>333</v>
      </c>
      <c r="F440" s="45"/>
      <c r="G440" s="45" t="s">
        <v>1930</v>
      </c>
      <c r="H440" s="45" t="s">
        <v>48</v>
      </c>
      <c r="I440" s="61" t="s">
        <v>140</v>
      </c>
      <c r="J440" s="70" t="s">
        <v>77</v>
      </c>
      <c r="K440" s="45" t="s">
        <v>1944</v>
      </c>
      <c r="L440" s="45" t="s">
        <v>79</v>
      </c>
      <c r="M440" s="62" t="s">
        <v>1945</v>
      </c>
      <c r="N440" s="62" t="s">
        <v>1946</v>
      </c>
      <c r="O440" s="63">
        <v>2023</v>
      </c>
      <c r="P440" s="63"/>
      <c r="Q440" s="63"/>
      <c r="R440" s="64" t="s">
        <v>358</v>
      </c>
      <c r="S440" s="65" t="s">
        <v>1947</v>
      </c>
      <c r="T440" s="75">
        <v>45149</v>
      </c>
      <c r="U440" s="75">
        <v>45443</v>
      </c>
      <c r="V440" s="63"/>
      <c r="W440" s="45" t="s">
        <v>2266</v>
      </c>
      <c r="X440" s="66">
        <v>1</v>
      </c>
      <c r="Y440" s="69" t="s">
        <v>45</v>
      </c>
      <c r="Z440" s="63"/>
      <c r="AA440" s="63">
        <v>5</v>
      </c>
      <c r="AB440" s="63">
        <v>2024</v>
      </c>
      <c r="AC440" s="68">
        <v>45114</v>
      </c>
      <c r="AD440" s="79">
        <f ca="1">TODAY()-TABLA345[[#This Row],[Fecha radicación informe]]</f>
        <v>346</v>
      </c>
      <c r="AE440" s="87" t="s">
        <v>758</v>
      </c>
      <c r="AF440" s="88" t="s">
        <v>1948</v>
      </c>
    </row>
    <row r="441" spans="1:32" ht="409.5" x14ac:dyDescent="0.25">
      <c r="A441" s="44">
        <v>3959</v>
      </c>
      <c r="B441" s="45">
        <v>14</v>
      </c>
      <c r="C441" s="45">
        <v>2023</v>
      </c>
      <c r="D441" s="60" t="s">
        <v>1949</v>
      </c>
      <c r="E441" s="45" t="s">
        <v>333</v>
      </c>
      <c r="F441" s="45"/>
      <c r="G441" s="45" t="s">
        <v>1930</v>
      </c>
      <c r="H441" s="45" t="s">
        <v>48</v>
      </c>
      <c r="I441" s="61" t="s">
        <v>140</v>
      </c>
      <c r="J441" s="70" t="s">
        <v>77</v>
      </c>
      <c r="K441" s="45" t="s">
        <v>1950</v>
      </c>
      <c r="L441" s="45" t="s">
        <v>79</v>
      </c>
      <c r="M441" s="62" t="s">
        <v>1945</v>
      </c>
      <c r="N441" s="62" t="s">
        <v>1946</v>
      </c>
      <c r="O441" s="63">
        <v>2023</v>
      </c>
      <c r="P441" s="63"/>
      <c r="Q441" s="63"/>
      <c r="R441" s="64" t="s">
        <v>358</v>
      </c>
      <c r="S441" s="65" t="s">
        <v>1951</v>
      </c>
      <c r="T441" s="75">
        <v>45149</v>
      </c>
      <c r="U441" s="75">
        <v>45443</v>
      </c>
      <c r="V441" s="63"/>
      <c r="W441" s="45" t="s">
        <v>2269</v>
      </c>
      <c r="X441" s="66">
        <v>1</v>
      </c>
      <c r="Y441" s="69" t="s">
        <v>45</v>
      </c>
      <c r="Z441" s="63"/>
      <c r="AA441" s="63">
        <v>5</v>
      </c>
      <c r="AB441" s="63">
        <v>2024</v>
      </c>
      <c r="AC441" s="68">
        <v>45114</v>
      </c>
      <c r="AD441" s="79">
        <f ca="1">TODAY()-TABLA345[[#This Row],[Fecha radicación informe]]</f>
        <v>346</v>
      </c>
      <c r="AE441" s="87" t="s">
        <v>758</v>
      </c>
      <c r="AF441" s="88" t="s">
        <v>1952</v>
      </c>
    </row>
    <row r="442" spans="1:32" ht="204.75" x14ac:dyDescent="0.25">
      <c r="A442" s="44">
        <v>3960</v>
      </c>
      <c r="B442" s="45">
        <v>15</v>
      </c>
      <c r="C442" s="45">
        <v>2023</v>
      </c>
      <c r="D442" s="60" t="s">
        <v>1953</v>
      </c>
      <c r="E442" s="45" t="s">
        <v>333</v>
      </c>
      <c r="F442" s="45"/>
      <c r="G442" s="45" t="s">
        <v>1930</v>
      </c>
      <c r="H442" s="45" t="s">
        <v>48</v>
      </c>
      <c r="I442" s="61" t="s">
        <v>140</v>
      </c>
      <c r="J442" s="70" t="s">
        <v>133</v>
      </c>
      <c r="K442" s="45" t="s">
        <v>481</v>
      </c>
      <c r="L442" s="45" t="s">
        <v>210</v>
      </c>
      <c r="M442" s="62" t="s">
        <v>1945</v>
      </c>
      <c r="N442" s="62" t="s">
        <v>1946</v>
      </c>
      <c r="O442" s="63">
        <v>2023</v>
      </c>
      <c r="P442" s="63"/>
      <c r="Q442" s="63"/>
      <c r="R442" s="64" t="s">
        <v>436</v>
      </c>
      <c r="S442" s="65" t="s">
        <v>1954</v>
      </c>
      <c r="T442" s="75" t="s">
        <v>1955</v>
      </c>
      <c r="U442" s="75" t="s">
        <v>1873</v>
      </c>
      <c r="V442" s="63"/>
      <c r="W442" s="45" t="s">
        <v>1956</v>
      </c>
      <c r="X442" s="66">
        <v>1</v>
      </c>
      <c r="Y442" s="69" t="s">
        <v>318</v>
      </c>
      <c r="Z442" s="63"/>
      <c r="AA442" s="63"/>
      <c r="AB442" s="63"/>
      <c r="AC442" s="68">
        <v>45114</v>
      </c>
      <c r="AD442" s="79">
        <f ca="1">TODAY()-TABLA345[[#This Row],[Fecha radicación informe]]</f>
        <v>346</v>
      </c>
      <c r="AE442" s="87" t="s">
        <v>758</v>
      </c>
      <c r="AF442" s="88" t="s">
        <v>1957</v>
      </c>
    </row>
    <row r="443" spans="1:32" ht="409.5" x14ac:dyDescent="0.25">
      <c r="A443" s="44">
        <v>3961</v>
      </c>
      <c r="B443" s="45">
        <v>16</v>
      </c>
      <c r="C443" s="45">
        <v>2023</v>
      </c>
      <c r="D443" s="60" t="s">
        <v>1958</v>
      </c>
      <c r="E443" s="45" t="s">
        <v>315</v>
      </c>
      <c r="F443" s="45"/>
      <c r="G443" s="45" t="s">
        <v>1930</v>
      </c>
      <c r="H443" s="45" t="s">
        <v>120</v>
      </c>
      <c r="I443" s="61" t="s">
        <v>140</v>
      </c>
      <c r="J443" s="70" t="s">
        <v>188</v>
      </c>
      <c r="K443" s="45" t="s">
        <v>1959</v>
      </c>
      <c r="L443" s="45" t="s">
        <v>210</v>
      </c>
      <c r="M443" s="62" t="s">
        <v>1945</v>
      </c>
      <c r="N443" s="62" t="s">
        <v>1946</v>
      </c>
      <c r="O443" s="63">
        <v>2023</v>
      </c>
      <c r="P443" s="63"/>
      <c r="Q443" s="63"/>
      <c r="R443" s="64" t="s">
        <v>436</v>
      </c>
      <c r="S443" s="65" t="s">
        <v>1934</v>
      </c>
      <c r="T443" s="75">
        <v>45148</v>
      </c>
      <c r="U443" s="75" t="s">
        <v>1823</v>
      </c>
      <c r="V443" s="63"/>
      <c r="W443" s="45" t="s">
        <v>1960</v>
      </c>
      <c r="X443" s="66">
        <v>1</v>
      </c>
      <c r="Y443" s="69" t="s">
        <v>318</v>
      </c>
      <c r="Z443" s="63"/>
      <c r="AA443" s="63">
        <v>9</v>
      </c>
      <c r="AB443" s="63">
        <v>2023</v>
      </c>
      <c r="AC443" s="68">
        <v>45114</v>
      </c>
      <c r="AD443" s="79">
        <f ca="1">TODAY()-TABLA345[[#This Row],[Fecha radicación informe]]</f>
        <v>346</v>
      </c>
      <c r="AE443" s="87" t="s">
        <v>758</v>
      </c>
      <c r="AF443" s="88" t="s">
        <v>1961</v>
      </c>
    </row>
    <row r="444" spans="1:32" ht="409.5" x14ac:dyDescent="0.25">
      <c r="A444" s="44">
        <v>3962</v>
      </c>
      <c r="B444" s="45">
        <v>17</v>
      </c>
      <c r="C444" s="45">
        <v>2023</v>
      </c>
      <c r="D444" s="60" t="s">
        <v>1962</v>
      </c>
      <c r="E444" s="45" t="s">
        <v>719</v>
      </c>
      <c r="F444" s="45"/>
      <c r="G444" s="45" t="s">
        <v>1963</v>
      </c>
      <c r="H444" s="45" t="s">
        <v>85</v>
      </c>
      <c r="I444" s="61" t="s">
        <v>49</v>
      </c>
      <c r="J444" s="70" t="s">
        <v>50</v>
      </c>
      <c r="K444" s="45" t="s">
        <v>1091</v>
      </c>
      <c r="L444" s="45" t="s">
        <v>770</v>
      </c>
      <c r="M444" s="62" t="s">
        <v>1964</v>
      </c>
      <c r="N444" s="62" t="s">
        <v>914</v>
      </c>
      <c r="O444" s="63">
        <v>2023</v>
      </c>
      <c r="P444" s="63"/>
      <c r="Q444" s="63"/>
      <c r="R444" s="64" t="s">
        <v>358</v>
      </c>
      <c r="S444" s="65" t="s">
        <v>1965</v>
      </c>
      <c r="T444" s="75">
        <v>45086</v>
      </c>
      <c r="U444" s="75" t="s">
        <v>1873</v>
      </c>
      <c r="V444" s="63"/>
      <c r="W444" s="45" t="s">
        <v>1966</v>
      </c>
      <c r="X444" s="66">
        <v>0.5</v>
      </c>
      <c r="Y444" s="69" t="s">
        <v>305</v>
      </c>
      <c r="Z444" s="63"/>
      <c r="AA444" s="63"/>
      <c r="AB444" s="63"/>
      <c r="AC444" s="68" t="s">
        <v>1967</v>
      </c>
      <c r="AD444" s="79">
        <f ca="1">TODAY()-TABLA345[[#This Row],[Fecha radicación informe]]</f>
        <v>325</v>
      </c>
      <c r="AE444" s="87" t="s">
        <v>758</v>
      </c>
      <c r="AF444" s="88" t="s">
        <v>1968</v>
      </c>
    </row>
    <row r="445" spans="1:32" ht="409.5" x14ac:dyDescent="0.25">
      <c r="A445" s="44">
        <v>3963</v>
      </c>
      <c r="B445" s="45">
        <v>18</v>
      </c>
      <c r="C445" s="45">
        <v>2023</v>
      </c>
      <c r="D445" s="60" t="s">
        <v>1969</v>
      </c>
      <c r="E445" s="45" t="s">
        <v>719</v>
      </c>
      <c r="F445" s="45"/>
      <c r="G445" s="45" t="s">
        <v>1963</v>
      </c>
      <c r="H445" s="45" t="s">
        <v>85</v>
      </c>
      <c r="I445" s="61" t="s">
        <v>49</v>
      </c>
      <c r="J445" s="70" t="s">
        <v>50</v>
      </c>
      <c r="K445" s="45" t="s">
        <v>1029</v>
      </c>
      <c r="L445" s="45" t="s">
        <v>770</v>
      </c>
      <c r="M445" s="62" t="s">
        <v>1964</v>
      </c>
      <c r="N445" s="62" t="s">
        <v>914</v>
      </c>
      <c r="O445" s="63">
        <v>2023</v>
      </c>
      <c r="P445" s="63"/>
      <c r="Q445" s="63"/>
      <c r="R445" s="64" t="s">
        <v>358</v>
      </c>
      <c r="S445" s="65" t="s">
        <v>1970</v>
      </c>
      <c r="T445" s="75">
        <v>45086</v>
      </c>
      <c r="U445" s="75" t="s">
        <v>1873</v>
      </c>
      <c r="V445" s="63"/>
      <c r="W445" s="45" t="s">
        <v>1971</v>
      </c>
      <c r="X445" s="66">
        <v>0</v>
      </c>
      <c r="Y445" s="69" t="s">
        <v>305</v>
      </c>
      <c r="Z445" s="63"/>
      <c r="AA445" s="63"/>
      <c r="AB445" s="63"/>
      <c r="AC445" s="68" t="s">
        <v>1967</v>
      </c>
      <c r="AD445" s="79">
        <f ca="1">TODAY()-TABLA345[[#This Row],[Fecha radicación informe]]</f>
        <v>325</v>
      </c>
      <c r="AE445" s="87" t="s">
        <v>758</v>
      </c>
      <c r="AF445" s="88" t="s">
        <v>1972</v>
      </c>
    </row>
    <row r="446" spans="1:32" ht="252" x14ac:dyDescent="0.25">
      <c r="A446" s="44">
        <v>3964</v>
      </c>
      <c r="B446" s="45">
        <v>19</v>
      </c>
      <c r="C446" s="45">
        <v>2023</v>
      </c>
      <c r="D446" s="60" t="s">
        <v>1973</v>
      </c>
      <c r="E446" s="45" t="s">
        <v>1271</v>
      </c>
      <c r="F446" s="45"/>
      <c r="G446" s="45" t="s">
        <v>1974</v>
      </c>
      <c r="H446" s="45" t="s">
        <v>35</v>
      </c>
      <c r="I446" s="61" t="s">
        <v>36</v>
      </c>
      <c r="J446" s="70" t="s">
        <v>37</v>
      </c>
      <c r="K446" s="45" t="s">
        <v>737</v>
      </c>
      <c r="L446" s="45" t="s">
        <v>527</v>
      </c>
      <c r="M446" s="62" t="s">
        <v>1964</v>
      </c>
      <c r="N446" s="62" t="s">
        <v>914</v>
      </c>
      <c r="O446" s="63">
        <v>2023</v>
      </c>
      <c r="P446" s="63"/>
      <c r="Q446" s="63"/>
      <c r="R446" s="64" t="s">
        <v>436</v>
      </c>
      <c r="S446" s="65" t="s">
        <v>1975</v>
      </c>
      <c r="T446" s="75">
        <v>45211</v>
      </c>
      <c r="U446" s="75" t="s">
        <v>1976</v>
      </c>
      <c r="V446" s="63"/>
      <c r="W446" s="45" t="s">
        <v>1977</v>
      </c>
      <c r="X446" s="66">
        <v>0</v>
      </c>
      <c r="Y446" s="69" t="s">
        <v>305</v>
      </c>
      <c r="Z446" s="63"/>
      <c r="AA446" s="63"/>
      <c r="AB446" s="63"/>
      <c r="AC446" s="68" t="s">
        <v>1978</v>
      </c>
      <c r="AD446" s="79">
        <f ca="1">TODAY()-TABLA345[[#This Row],[Fecha radicación informe]]</f>
        <v>332</v>
      </c>
      <c r="AE446" s="87" t="s">
        <v>46</v>
      </c>
      <c r="AF446" s="88" t="s">
        <v>1979</v>
      </c>
    </row>
    <row r="447" spans="1:32" ht="283.5" x14ac:dyDescent="0.25">
      <c r="A447" s="44">
        <v>3965</v>
      </c>
      <c r="B447" s="45">
        <v>20</v>
      </c>
      <c r="C447" s="45">
        <v>2023</v>
      </c>
      <c r="D447" s="60" t="s">
        <v>1980</v>
      </c>
      <c r="E447" s="45" t="s">
        <v>719</v>
      </c>
      <c r="F447" s="45"/>
      <c r="G447" s="45" t="s">
        <v>1974</v>
      </c>
      <c r="H447" s="45" t="s">
        <v>35</v>
      </c>
      <c r="I447" s="61" t="s">
        <v>36</v>
      </c>
      <c r="J447" s="70" t="s">
        <v>37</v>
      </c>
      <c r="K447" s="45" t="s">
        <v>737</v>
      </c>
      <c r="L447" s="45" t="s">
        <v>527</v>
      </c>
      <c r="M447" s="62" t="s">
        <v>1964</v>
      </c>
      <c r="N447" s="62" t="s">
        <v>914</v>
      </c>
      <c r="O447" s="63">
        <v>2023</v>
      </c>
      <c r="P447" s="63"/>
      <c r="Q447" s="63"/>
      <c r="R447" s="64" t="s">
        <v>436</v>
      </c>
      <c r="S447" s="65" t="s">
        <v>1981</v>
      </c>
      <c r="T447" s="75">
        <v>45211</v>
      </c>
      <c r="U447" s="75" t="s">
        <v>1976</v>
      </c>
      <c r="V447" s="63"/>
      <c r="W447" s="45" t="s">
        <v>1982</v>
      </c>
      <c r="X447" s="66">
        <v>0</v>
      </c>
      <c r="Y447" s="69" t="s">
        <v>305</v>
      </c>
      <c r="Z447" s="63"/>
      <c r="AA447" s="63"/>
      <c r="AB447" s="63"/>
      <c r="AC447" s="68" t="s">
        <v>1978</v>
      </c>
      <c r="AD447" s="79">
        <f ca="1">TODAY()-TABLA345[[#This Row],[Fecha radicación informe]]</f>
        <v>332</v>
      </c>
      <c r="AE447" s="87" t="s">
        <v>46</v>
      </c>
      <c r="AF447" s="88" t="s">
        <v>1983</v>
      </c>
    </row>
    <row r="448" spans="1:32" ht="283.5" x14ac:dyDescent="0.25">
      <c r="A448" s="44">
        <v>3966</v>
      </c>
      <c r="B448" s="45">
        <v>21</v>
      </c>
      <c r="C448" s="45">
        <v>2023</v>
      </c>
      <c r="D448" s="60" t="s">
        <v>1984</v>
      </c>
      <c r="E448" s="45" t="s">
        <v>719</v>
      </c>
      <c r="F448" s="45"/>
      <c r="G448" s="45" t="s">
        <v>1974</v>
      </c>
      <c r="H448" s="45" t="s">
        <v>35</v>
      </c>
      <c r="I448" s="61" t="s">
        <v>36</v>
      </c>
      <c r="J448" s="70" t="s">
        <v>37</v>
      </c>
      <c r="K448" s="45" t="s">
        <v>737</v>
      </c>
      <c r="L448" s="45" t="s">
        <v>527</v>
      </c>
      <c r="M448" s="62" t="s">
        <v>1964</v>
      </c>
      <c r="N448" s="62" t="s">
        <v>914</v>
      </c>
      <c r="O448" s="63">
        <v>2023</v>
      </c>
      <c r="P448" s="63"/>
      <c r="Q448" s="63"/>
      <c r="R448" s="64" t="s">
        <v>436</v>
      </c>
      <c r="S448" s="65" t="s">
        <v>1985</v>
      </c>
      <c r="T448" s="75">
        <v>45211</v>
      </c>
      <c r="U448" s="75" t="s">
        <v>1976</v>
      </c>
      <c r="V448" s="63"/>
      <c r="W448" s="45" t="s">
        <v>1982</v>
      </c>
      <c r="X448" s="66">
        <v>0</v>
      </c>
      <c r="Y448" s="69" t="s">
        <v>305</v>
      </c>
      <c r="Z448" s="63"/>
      <c r="AA448" s="63"/>
      <c r="AB448" s="63"/>
      <c r="AC448" s="68" t="s">
        <v>1978</v>
      </c>
      <c r="AD448" s="79">
        <f ca="1">TODAY()-TABLA345[[#This Row],[Fecha radicación informe]]</f>
        <v>332</v>
      </c>
      <c r="AE448" s="87" t="s">
        <v>46</v>
      </c>
      <c r="AF448" s="88" t="s">
        <v>1986</v>
      </c>
    </row>
    <row r="449" spans="1:32" ht="409.5" x14ac:dyDescent="0.25">
      <c r="A449" s="44">
        <v>3967</v>
      </c>
      <c r="B449" s="45">
        <v>22</v>
      </c>
      <c r="C449" s="45">
        <v>2023</v>
      </c>
      <c r="D449" s="60" t="s">
        <v>1987</v>
      </c>
      <c r="E449" s="45" t="s">
        <v>333</v>
      </c>
      <c r="F449" s="45"/>
      <c r="G449" s="45" t="s">
        <v>1974</v>
      </c>
      <c r="H449" s="45" t="s">
        <v>35</v>
      </c>
      <c r="I449" s="61" t="s">
        <v>60</v>
      </c>
      <c r="J449" s="70" t="s">
        <v>61</v>
      </c>
      <c r="K449" s="45" t="s">
        <v>1988</v>
      </c>
      <c r="L449" s="45" t="s">
        <v>527</v>
      </c>
      <c r="M449" s="62" t="s">
        <v>1964</v>
      </c>
      <c r="N449" s="62" t="s">
        <v>914</v>
      </c>
      <c r="O449" s="63">
        <v>2023</v>
      </c>
      <c r="P449" s="63"/>
      <c r="Q449" s="63"/>
      <c r="R449" s="64" t="s">
        <v>42</v>
      </c>
      <c r="S449" s="65" t="s">
        <v>1989</v>
      </c>
      <c r="T449" s="75" t="s">
        <v>1990</v>
      </c>
      <c r="U449" s="75" t="s">
        <v>1991</v>
      </c>
      <c r="V449" s="63"/>
      <c r="W449" s="45" t="s">
        <v>1992</v>
      </c>
      <c r="X449" s="66">
        <v>0</v>
      </c>
      <c r="Y449" s="69" t="s">
        <v>305</v>
      </c>
      <c r="Z449" s="63"/>
      <c r="AA449" s="63"/>
      <c r="AB449" s="63"/>
      <c r="AC449" s="68" t="s">
        <v>1978</v>
      </c>
      <c r="AD449" s="79">
        <f ca="1">TODAY()-TABLA345[[#This Row],[Fecha radicación informe]]</f>
        <v>332</v>
      </c>
      <c r="AE449" s="87" t="s">
        <v>46</v>
      </c>
      <c r="AF449" s="88" t="s">
        <v>1993</v>
      </c>
    </row>
    <row r="450" spans="1:32" ht="236.25" x14ac:dyDescent="0.25">
      <c r="A450" s="44">
        <v>3968</v>
      </c>
      <c r="B450" s="45">
        <v>23</v>
      </c>
      <c r="C450" s="45">
        <v>2023</v>
      </c>
      <c r="D450" s="60" t="s">
        <v>1994</v>
      </c>
      <c r="E450" s="45" t="s">
        <v>719</v>
      </c>
      <c r="F450" s="45"/>
      <c r="G450" s="45" t="s">
        <v>1995</v>
      </c>
      <c r="H450" s="45" t="s">
        <v>48</v>
      </c>
      <c r="I450" s="61" t="s">
        <v>132</v>
      </c>
      <c r="J450" s="70" t="s">
        <v>133</v>
      </c>
      <c r="K450" s="45" t="s">
        <v>865</v>
      </c>
      <c r="L450" s="45" t="s">
        <v>1996</v>
      </c>
      <c r="M450" s="62" t="s">
        <v>1997</v>
      </c>
      <c r="N450" s="62" t="s">
        <v>971</v>
      </c>
      <c r="O450" s="63">
        <v>2023</v>
      </c>
      <c r="P450" s="63"/>
      <c r="Q450" s="63"/>
      <c r="R450" s="64" t="s">
        <v>42</v>
      </c>
      <c r="S450" s="65" t="s">
        <v>1998</v>
      </c>
      <c r="T450" s="75" t="s">
        <v>1999</v>
      </c>
      <c r="U450" s="75" t="s">
        <v>1873</v>
      </c>
      <c r="V450" s="63"/>
      <c r="W450" s="45"/>
      <c r="X450" s="66">
        <v>1</v>
      </c>
      <c r="Y450" s="69" t="s">
        <v>45</v>
      </c>
      <c r="Z450" s="63"/>
      <c r="AA450" s="63"/>
      <c r="AB450" s="63"/>
      <c r="AC450" s="68" t="s">
        <v>2000</v>
      </c>
      <c r="AD450" s="79">
        <f ca="1">TODAY()-TABLA345[[#This Row],[Fecha radicación informe]]</f>
        <v>306</v>
      </c>
      <c r="AE450" s="87" t="s">
        <v>758</v>
      </c>
      <c r="AF450" s="88" t="s">
        <v>2001</v>
      </c>
    </row>
    <row r="451" spans="1:32" ht="157.5" x14ac:dyDescent="0.25">
      <c r="A451" s="44">
        <v>3969</v>
      </c>
      <c r="B451" s="45">
        <v>24</v>
      </c>
      <c r="C451" s="45">
        <v>2023</v>
      </c>
      <c r="D451" s="60" t="s">
        <v>2002</v>
      </c>
      <c r="E451" s="45" t="s">
        <v>719</v>
      </c>
      <c r="F451" s="45"/>
      <c r="G451" s="45" t="s">
        <v>2003</v>
      </c>
      <c r="H451" s="45" t="s">
        <v>48</v>
      </c>
      <c r="I451" s="61" t="s">
        <v>132</v>
      </c>
      <c r="J451" s="70" t="s">
        <v>133</v>
      </c>
      <c r="K451" s="45" t="s">
        <v>865</v>
      </c>
      <c r="L451" s="45" t="s">
        <v>1996</v>
      </c>
      <c r="M451" s="62" t="s">
        <v>1997</v>
      </c>
      <c r="N451" s="62" t="s">
        <v>971</v>
      </c>
      <c r="O451" s="63">
        <v>2023</v>
      </c>
      <c r="P451" s="63"/>
      <c r="Q451" s="63"/>
      <c r="R451" s="64" t="s">
        <v>42</v>
      </c>
      <c r="S451" s="65" t="s">
        <v>2004</v>
      </c>
      <c r="T451" s="75" t="s">
        <v>1999</v>
      </c>
      <c r="U451" s="75" t="s">
        <v>1873</v>
      </c>
      <c r="V451" s="63"/>
      <c r="W451" s="45"/>
      <c r="X451" s="66">
        <v>1</v>
      </c>
      <c r="Y451" s="69" t="s">
        <v>45</v>
      </c>
      <c r="Z451" s="63"/>
      <c r="AA451" s="63"/>
      <c r="AB451" s="63"/>
      <c r="AC451" s="68" t="s">
        <v>2000</v>
      </c>
      <c r="AD451" s="79">
        <f ca="1">TODAY()-TABLA345[[#This Row],[Fecha radicación informe]]</f>
        <v>306</v>
      </c>
      <c r="AE451" s="87" t="s">
        <v>758</v>
      </c>
      <c r="AF451" s="88" t="s">
        <v>2005</v>
      </c>
    </row>
    <row r="452" spans="1:32" ht="267.75" x14ac:dyDescent="0.25">
      <c r="A452" s="44">
        <v>3970</v>
      </c>
      <c r="B452" s="45">
        <v>25</v>
      </c>
      <c r="C452" s="45">
        <v>2023</v>
      </c>
      <c r="D452" s="60" t="s">
        <v>2006</v>
      </c>
      <c r="E452" s="45" t="s">
        <v>719</v>
      </c>
      <c r="F452" s="45"/>
      <c r="G452" s="45" t="s">
        <v>2007</v>
      </c>
      <c r="H452" s="45" t="s">
        <v>48</v>
      </c>
      <c r="I452" s="61" t="s">
        <v>308</v>
      </c>
      <c r="J452" s="70" t="s">
        <v>133</v>
      </c>
      <c r="K452" s="45" t="s">
        <v>927</v>
      </c>
      <c r="L452" s="45" t="s">
        <v>279</v>
      </c>
      <c r="M452" s="62" t="s">
        <v>2008</v>
      </c>
      <c r="N452" s="62" t="s">
        <v>1031</v>
      </c>
      <c r="O452" s="63">
        <v>2023</v>
      </c>
      <c r="P452" s="63"/>
      <c r="Q452" s="63"/>
      <c r="R452" s="64" t="s">
        <v>358</v>
      </c>
      <c r="S452" s="65" t="s">
        <v>2009</v>
      </c>
      <c r="T452" s="75" t="s">
        <v>2010</v>
      </c>
      <c r="U452" s="75" t="s">
        <v>2011</v>
      </c>
      <c r="V452" s="63"/>
      <c r="W452" s="45" t="s">
        <v>2012</v>
      </c>
      <c r="X452" s="66">
        <v>1</v>
      </c>
      <c r="Y452" s="69" t="s">
        <v>318</v>
      </c>
      <c r="Z452" s="63"/>
      <c r="AA452" s="63">
        <v>3</v>
      </c>
      <c r="AB452" s="63">
        <v>2024</v>
      </c>
      <c r="AC452" s="68" t="s">
        <v>2013</v>
      </c>
      <c r="AD452" s="79">
        <f ca="1">TODAY()-TABLA345[[#This Row],[Fecha radicación informe]]</f>
        <v>262</v>
      </c>
      <c r="AE452" s="87" t="s">
        <v>58</v>
      </c>
      <c r="AF452" s="88" t="s">
        <v>2014</v>
      </c>
    </row>
    <row r="453" spans="1:32" ht="393.75" x14ac:dyDescent="0.25">
      <c r="A453" s="44">
        <v>3971</v>
      </c>
      <c r="B453" s="45">
        <v>26</v>
      </c>
      <c r="C453" s="45">
        <v>2023</v>
      </c>
      <c r="D453" s="60" t="s">
        <v>2015</v>
      </c>
      <c r="E453" s="45" t="s">
        <v>719</v>
      </c>
      <c r="F453" s="45"/>
      <c r="G453" s="45" t="s">
        <v>2016</v>
      </c>
      <c r="H453" s="45" t="s">
        <v>48</v>
      </c>
      <c r="I453" s="61" t="s">
        <v>36</v>
      </c>
      <c r="J453" s="70" t="s">
        <v>98</v>
      </c>
      <c r="K453" s="45" t="s">
        <v>1355</v>
      </c>
      <c r="L453" s="45" t="s">
        <v>100</v>
      </c>
      <c r="M453" s="62" t="s">
        <v>2008</v>
      </c>
      <c r="N453" s="62" t="s">
        <v>1031</v>
      </c>
      <c r="O453" s="63">
        <v>2023</v>
      </c>
      <c r="P453" s="63"/>
      <c r="Q453" s="63"/>
      <c r="R453" s="64" t="s">
        <v>358</v>
      </c>
      <c r="S453" s="65" t="s">
        <v>2017</v>
      </c>
      <c r="T453" s="75">
        <v>45210</v>
      </c>
      <c r="U453" s="75" t="s">
        <v>529</v>
      </c>
      <c r="V453" s="63"/>
      <c r="W453" s="45" t="s">
        <v>2018</v>
      </c>
      <c r="X453" s="66">
        <v>0.5</v>
      </c>
      <c r="Y453" s="69" t="s">
        <v>305</v>
      </c>
      <c r="Z453" s="63"/>
      <c r="AA453" s="63"/>
      <c r="AB453" s="63"/>
      <c r="AC453" s="68">
        <v>45202</v>
      </c>
      <c r="AD453" s="79">
        <f ca="1">TODAY()-TABLA345[[#This Row],[Fecha radicación informe]]</f>
        <v>258</v>
      </c>
      <c r="AE453" s="87" t="s">
        <v>46</v>
      </c>
      <c r="AF453" s="88" t="s">
        <v>2019</v>
      </c>
    </row>
    <row r="454" spans="1:32" ht="409.5" x14ac:dyDescent="0.25">
      <c r="A454" s="44">
        <v>3972</v>
      </c>
      <c r="B454" s="45">
        <v>27</v>
      </c>
      <c r="C454" s="45">
        <v>2023</v>
      </c>
      <c r="D454" s="60" t="s">
        <v>2020</v>
      </c>
      <c r="E454" s="45" t="s">
        <v>333</v>
      </c>
      <c r="F454" s="45"/>
      <c r="G454" s="45" t="s">
        <v>2021</v>
      </c>
      <c r="H454" s="45" t="s">
        <v>48</v>
      </c>
      <c r="I454" s="61" t="s">
        <v>36</v>
      </c>
      <c r="J454" s="70" t="s">
        <v>98</v>
      </c>
      <c r="K454" s="45" t="s">
        <v>2022</v>
      </c>
      <c r="L454" s="45" t="s">
        <v>39</v>
      </c>
      <c r="M454" s="62" t="s">
        <v>2008</v>
      </c>
      <c r="N454" s="62" t="s">
        <v>1031</v>
      </c>
      <c r="O454" s="63">
        <v>2023</v>
      </c>
      <c r="P454" s="63"/>
      <c r="Q454" s="63"/>
      <c r="R454" s="64" t="s">
        <v>42</v>
      </c>
      <c r="S454" s="65" t="s">
        <v>2023</v>
      </c>
      <c r="T454" s="75">
        <v>45149</v>
      </c>
      <c r="U454" s="75" t="s">
        <v>2024</v>
      </c>
      <c r="V454" s="63"/>
      <c r="W454" s="45" t="s">
        <v>2025</v>
      </c>
      <c r="X454" s="66">
        <v>1</v>
      </c>
      <c r="Y454" s="69" t="s">
        <v>318</v>
      </c>
      <c r="Z454" s="63"/>
      <c r="AA454" s="63">
        <v>5</v>
      </c>
      <c r="AB454" s="63">
        <v>2024</v>
      </c>
      <c r="AC454" s="68">
        <v>45203</v>
      </c>
      <c r="AD454" s="79">
        <f ca="1">TODAY()-TABLA345[[#This Row],[Fecha radicación informe]]</f>
        <v>257</v>
      </c>
      <c r="AE454" s="87" t="s">
        <v>46</v>
      </c>
      <c r="AF454" s="88" t="s">
        <v>2026</v>
      </c>
    </row>
    <row r="455" spans="1:32" ht="409.5" x14ac:dyDescent="0.25">
      <c r="A455" s="44">
        <v>3973</v>
      </c>
      <c r="B455" s="45">
        <v>28</v>
      </c>
      <c r="C455" s="45">
        <v>2023</v>
      </c>
      <c r="D455" s="60" t="s">
        <v>2027</v>
      </c>
      <c r="E455" s="45" t="s">
        <v>333</v>
      </c>
      <c r="F455" s="45"/>
      <c r="G455" s="45" t="s">
        <v>2021</v>
      </c>
      <c r="H455" s="45" t="s">
        <v>35</v>
      </c>
      <c r="I455" s="61" t="s">
        <v>36</v>
      </c>
      <c r="J455" s="70" t="s">
        <v>98</v>
      </c>
      <c r="K455" s="45" t="s">
        <v>2022</v>
      </c>
      <c r="L455" s="45" t="s">
        <v>39</v>
      </c>
      <c r="M455" s="62" t="s">
        <v>2008</v>
      </c>
      <c r="N455" s="62" t="s">
        <v>1031</v>
      </c>
      <c r="O455" s="63">
        <v>2023</v>
      </c>
      <c r="P455" s="63"/>
      <c r="Q455" s="63"/>
      <c r="R455" s="64" t="s">
        <v>436</v>
      </c>
      <c r="S455" s="65" t="s">
        <v>2028</v>
      </c>
      <c r="T455" s="75">
        <v>45149</v>
      </c>
      <c r="U455" s="75" t="s">
        <v>2024</v>
      </c>
      <c r="V455" s="63"/>
      <c r="W455" s="45" t="s">
        <v>2029</v>
      </c>
      <c r="X455" s="66">
        <v>1</v>
      </c>
      <c r="Y455" s="69" t="s">
        <v>318</v>
      </c>
      <c r="Z455" s="63"/>
      <c r="AA455" s="63">
        <v>5</v>
      </c>
      <c r="AB455" s="63">
        <v>2024</v>
      </c>
      <c r="AC455" s="68">
        <v>45203</v>
      </c>
      <c r="AD455" s="79">
        <f ca="1">TODAY()-TABLA345[[#This Row],[Fecha radicación informe]]</f>
        <v>257</v>
      </c>
      <c r="AE455" s="87" t="s">
        <v>46</v>
      </c>
      <c r="AF455" s="88" t="s">
        <v>2030</v>
      </c>
    </row>
    <row r="456" spans="1:32" ht="409.5" x14ac:dyDescent="0.25">
      <c r="A456" s="44">
        <v>3974</v>
      </c>
      <c r="B456" s="45">
        <v>29</v>
      </c>
      <c r="C456" s="45">
        <v>2023</v>
      </c>
      <c r="D456" s="60" t="s">
        <v>2031</v>
      </c>
      <c r="E456" s="45" t="s">
        <v>333</v>
      </c>
      <c r="F456" s="45"/>
      <c r="G456" s="45" t="s">
        <v>2021</v>
      </c>
      <c r="H456" s="45" t="s">
        <v>48</v>
      </c>
      <c r="I456" s="61" t="s">
        <v>36</v>
      </c>
      <c r="J456" s="70" t="s">
        <v>98</v>
      </c>
      <c r="K456" s="45" t="s">
        <v>2022</v>
      </c>
      <c r="L456" s="45" t="s">
        <v>39</v>
      </c>
      <c r="M456" s="62" t="s">
        <v>2008</v>
      </c>
      <c r="N456" s="62" t="s">
        <v>1031</v>
      </c>
      <c r="O456" s="63">
        <v>2023</v>
      </c>
      <c r="P456" s="63"/>
      <c r="Q456" s="63"/>
      <c r="R456" s="64" t="s">
        <v>42</v>
      </c>
      <c r="S456" s="65" t="s">
        <v>2032</v>
      </c>
      <c r="T456" s="75">
        <v>45149</v>
      </c>
      <c r="U456" s="75" t="s">
        <v>1001</v>
      </c>
      <c r="V456" s="63"/>
      <c r="W456" s="45" t="s">
        <v>2033</v>
      </c>
      <c r="X456" s="66">
        <v>1</v>
      </c>
      <c r="Y456" s="69" t="s">
        <v>318</v>
      </c>
      <c r="Z456" s="63"/>
      <c r="AA456" s="63">
        <v>5</v>
      </c>
      <c r="AB456" s="63">
        <v>2024</v>
      </c>
      <c r="AC456" s="68">
        <v>45203</v>
      </c>
      <c r="AD456" s="79">
        <f ca="1">TODAY()-TABLA345[[#This Row],[Fecha radicación informe]]</f>
        <v>257</v>
      </c>
      <c r="AE456" s="87" t="s">
        <v>46</v>
      </c>
      <c r="AF456" s="88" t="s">
        <v>2034</v>
      </c>
    </row>
    <row r="457" spans="1:32" ht="409.5" x14ac:dyDescent="0.25">
      <c r="A457" s="44">
        <v>3975</v>
      </c>
      <c r="B457" s="45">
        <v>30</v>
      </c>
      <c r="C457" s="45">
        <v>2023</v>
      </c>
      <c r="D457" s="60" t="s">
        <v>2035</v>
      </c>
      <c r="E457" s="45" t="s">
        <v>1320</v>
      </c>
      <c r="F457" s="45"/>
      <c r="G457" s="45" t="s">
        <v>2021</v>
      </c>
      <c r="H457" s="45" t="s">
        <v>35</v>
      </c>
      <c r="I457" s="61" t="s">
        <v>36</v>
      </c>
      <c r="J457" s="70" t="s">
        <v>98</v>
      </c>
      <c r="K457" s="45" t="s">
        <v>2022</v>
      </c>
      <c r="L457" s="45" t="s">
        <v>39</v>
      </c>
      <c r="M457" s="62" t="s">
        <v>2008</v>
      </c>
      <c r="N457" s="62" t="s">
        <v>1031</v>
      </c>
      <c r="O457" s="63">
        <v>2023</v>
      </c>
      <c r="P457" s="63"/>
      <c r="Q457" s="63"/>
      <c r="R457" s="64" t="s">
        <v>42</v>
      </c>
      <c r="S457" s="65" t="s">
        <v>2036</v>
      </c>
      <c r="T457" s="75">
        <v>45149</v>
      </c>
      <c r="U457" s="75" t="s">
        <v>1001</v>
      </c>
      <c r="V457" s="63"/>
      <c r="W457" s="45" t="s">
        <v>2037</v>
      </c>
      <c r="X457" s="66">
        <v>0.86</v>
      </c>
      <c r="Y457" s="69" t="s">
        <v>305</v>
      </c>
      <c r="Z457" s="63"/>
      <c r="AA457" s="63"/>
      <c r="AB457" s="63"/>
      <c r="AC457" s="68">
        <v>45203</v>
      </c>
      <c r="AD457" s="79">
        <f ca="1">TODAY()-TABLA345[[#This Row],[Fecha radicación informe]]</f>
        <v>257</v>
      </c>
      <c r="AE457" s="87" t="s">
        <v>46</v>
      </c>
      <c r="AF457" s="88" t="s">
        <v>2038</v>
      </c>
    </row>
    <row r="458" spans="1:32" ht="78.75" x14ac:dyDescent="0.25">
      <c r="A458" s="44">
        <v>3976</v>
      </c>
      <c r="B458" s="45">
        <v>31</v>
      </c>
      <c r="C458" s="45">
        <v>2023</v>
      </c>
      <c r="D458" s="60" t="s">
        <v>2039</v>
      </c>
      <c r="E458" s="45" t="s">
        <v>719</v>
      </c>
      <c r="F458" s="45"/>
      <c r="G458" s="45" t="s">
        <v>2040</v>
      </c>
      <c r="H458" s="45" t="s">
        <v>48</v>
      </c>
      <c r="I458" s="61" t="s">
        <v>132</v>
      </c>
      <c r="J458" s="70" t="s">
        <v>50</v>
      </c>
      <c r="K458" s="45" t="s">
        <v>1411</v>
      </c>
      <c r="L458" s="45" t="s">
        <v>1996</v>
      </c>
      <c r="M458" s="62" t="s">
        <v>2008</v>
      </c>
      <c r="N458" s="62" t="s">
        <v>1031</v>
      </c>
      <c r="O458" s="63">
        <v>2023</v>
      </c>
      <c r="P458" s="63"/>
      <c r="Q458" s="63"/>
      <c r="R458" s="64"/>
      <c r="S458" s="65"/>
      <c r="T458" s="75"/>
      <c r="U458" s="75"/>
      <c r="V458" s="63"/>
      <c r="W458" s="45"/>
      <c r="X458" s="66">
        <v>0</v>
      </c>
      <c r="Y458" s="69" t="s">
        <v>2041</v>
      </c>
      <c r="Z458" s="63"/>
      <c r="AA458" s="63"/>
      <c r="AB458" s="63"/>
      <c r="AC458" s="68">
        <v>45204</v>
      </c>
      <c r="AD458" s="79">
        <f ca="1">TODAY()-TABLA345[[#This Row],[Fecha radicación informe]]</f>
        <v>256</v>
      </c>
      <c r="AE458" s="87" t="s">
        <v>758</v>
      </c>
      <c r="AF458" s="88" t="s">
        <v>2042</v>
      </c>
    </row>
    <row r="459" spans="1:32" ht="409.5" x14ac:dyDescent="0.25">
      <c r="A459" s="44">
        <v>3977</v>
      </c>
      <c r="B459" s="45">
        <v>32</v>
      </c>
      <c r="C459" s="45">
        <v>2023</v>
      </c>
      <c r="D459" s="60" t="s">
        <v>2043</v>
      </c>
      <c r="E459" s="45" t="s">
        <v>719</v>
      </c>
      <c r="F459" s="45"/>
      <c r="G459" s="45" t="s">
        <v>2044</v>
      </c>
      <c r="H459" s="45" t="s">
        <v>186</v>
      </c>
      <c r="I459" s="61" t="s">
        <v>187</v>
      </c>
      <c r="J459" s="70" t="s">
        <v>188</v>
      </c>
      <c r="K459" s="45" t="s">
        <v>2045</v>
      </c>
      <c r="L459" s="45" t="s">
        <v>79</v>
      </c>
      <c r="M459" s="62" t="s">
        <v>2008</v>
      </c>
      <c r="N459" s="62" t="s">
        <v>1031</v>
      </c>
      <c r="O459" s="63">
        <v>2023</v>
      </c>
      <c r="P459" s="63"/>
      <c r="Q459" s="63"/>
      <c r="R459" s="64" t="s">
        <v>358</v>
      </c>
      <c r="S459" s="65" t="s">
        <v>2046</v>
      </c>
      <c r="T459" s="75">
        <v>45180</v>
      </c>
      <c r="U459" s="75" t="s">
        <v>381</v>
      </c>
      <c r="V459" s="63"/>
      <c r="W459" s="45" t="s">
        <v>2047</v>
      </c>
      <c r="X459" s="66">
        <v>0.44</v>
      </c>
      <c r="Y459" s="69" t="s">
        <v>305</v>
      </c>
      <c r="Z459" s="63"/>
      <c r="AA459" s="63"/>
      <c r="AB459" s="63"/>
      <c r="AC459" s="68" t="s">
        <v>2048</v>
      </c>
      <c r="AD459" s="79">
        <f ca="1">TODAY()-TABLA345[[#This Row],[Fecha radicación informe]]</f>
        <v>264</v>
      </c>
      <c r="AE459" s="87" t="s">
        <v>58</v>
      </c>
      <c r="AF459" s="88" t="s">
        <v>2049</v>
      </c>
    </row>
    <row r="460" spans="1:32" ht="409.5" x14ac:dyDescent="0.25">
      <c r="A460" s="44">
        <v>3978</v>
      </c>
      <c r="B460" s="45">
        <v>33</v>
      </c>
      <c r="C460" s="45">
        <v>2023</v>
      </c>
      <c r="D460" s="60" t="s">
        <v>2050</v>
      </c>
      <c r="E460" s="45" t="s">
        <v>719</v>
      </c>
      <c r="F460" s="45"/>
      <c r="G460" s="45" t="s">
        <v>2044</v>
      </c>
      <c r="H460" s="45" t="s">
        <v>186</v>
      </c>
      <c r="I460" s="61" t="s">
        <v>187</v>
      </c>
      <c r="J460" s="70" t="s">
        <v>188</v>
      </c>
      <c r="K460" s="45" t="s">
        <v>884</v>
      </c>
      <c r="L460" s="45" t="s">
        <v>79</v>
      </c>
      <c r="M460" s="62" t="s">
        <v>2008</v>
      </c>
      <c r="N460" s="62" t="s">
        <v>1031</v>
      </c>
      <c r="O460" s="63">
        <v>2023</v>
      </c>
      <c r="P460" s="63"/>
      <c r="Q460" s="63"/>
      <c r="R460" s="64" t="s">
        <v>358</v>
      </c>
      <c r="S460" s="65" t="s">
        <v>2046</v>
      </c>
      <c r="T460" s="75">
        <v>45180</v>
      </c>
      <c r="U460" s="75" t="s">
        <v>381</v>
      </c>
      <c r="V460" s="63"/>
      <c r="W460" s="45" t="s">
        <v>2047</v>
      </c>
      <c r="X460" s="66">
        <v>0.44</v>
      </c>
      <c r="Y460" s="69" t="s">
        <v>305</v>
      </c>
      <c r="Z460" s="63"/>
      <c r="AA460" s="63"/>
      <c r="AB460" s="63"/>
      <c r="AC460" s="68" t="s">
        <v>2048</v>
      </c>
      <c r="AD460" s="79">
        <f ca="1">TODAY()-TABLA345[[#This Row],[Fecha radicación informe]]</f>
        <v>264</v>
      </c>
      <c r="AE460" s="87" t="s">
        <v>58</v>
      </c>
      <c r="AF460" s="88" t="s">
        <v>2051</v>
      </c>
    </row>
    <row r="461" spans="1:32" ht="409.5" x14ac:dyDescent="0.25">
      <c r="A461" s="44">
        <v>3979</v>
      </c>
      <c r="B461" s="45">
        <v>34</v>
      </c>
      <c r="C461" s="45">
        <v>2023</v>
      </c>
      <c r="D461" s="60" t="s">
        <v>2052</v>
      </c>
      <c r="E461" s="45" t="s">
        <v>719</v>
      </c>
      <c r="F461" s="45"/>
      <c r="G461" s="45" t="s">
        <v>2044</v>
      </c>
      <c r="H461" s="45" t="s">
        <v>48</v>
      </c>
      <c r="I461" s="61" t="s">
        <v>121</v>
      </c>
      <c r="J461" s="70" t="s">
        <v>133</v>
      </c>
      <c r="K461" s="45" t="s">
        <v>2053</v>
      </c>
      <c r="L461" s="45" t="s">
        <v>79</v>
      </c>
      <c r="M461" s="62" t="s">
        <v>2008</v>
      </c>
      <c r="N461" s="62" t="s">
        <v>1031</v>
      </c>
      <c r="O461" s="63">
        <v>2023</v>
      </c>
      <c r="P461" s="63"/>
      <c r="Q461" s="63"/>
      <c r="R461" s="64" t="s">
        <v>482</v>
      </c>
      <c r="S461" s="65" t="s">
        <v>2054</v>
      </c>
      <c r="T461" s="75">
        <v>45180</v>
      </c>
      <c r="U461" s="75" t="s">
        <v>992</v>
      </c>
      <c r="V461" s="63"/>
      <c r="W461" s="45" t="s">
        <v>2055</v>
      </c>
      <c r="X461" s="66">
        <v>1</v>
      </c>
      <c r="Y461" s="69" t="s">
        <v>318</v>
      </c>
      <c r="Z461" s="63"/>
      <c r="AA461" s="63">
        <v>12</v>
      </c>
      <c r="AB461" s="63">
        <v>2023</v>
      </c>
      <c r="AC461" s="68" t="s">
        <v>2048</v>
      </c>
      <c r="AD461" s="79">
        <f ca="1">TODAY()-TABLA345[[#This Row],[Fecha radicación informe]]</f>
        <v>264</v>
      </c>
      <c r="AE461" s="87" t="s">
        <v>58</v>
      </c>
      <c r="AF461" s="88" t="s">
        <v>2056</v>
      </c>
    </row>
    <row r="462" spans="1:32" ht="409.5" x14ac:dyDescent="0.25">
      <c r="A462" s="44">
        <v>3980</v>
      </c>
      <c r="B462" s="45">
        <v>35</v>
      </c>
      <c r="C462" s="45">
        <v>2023</v>
      </c>
      <c r="D462" s="60" t="s">
        <v>2057</v>
      </c>
      <c r="E462" s="45" t="s">
        <v>1912</v>
      </c>
      <c r="F462" s="45"/>
      <c r="G462" s="45" t="s">
        <v>2058</v>
      </c>
      <c r="H462" s="45" t="s">
        <v>35</v>
      </c>
      <c r="I462" s="61" t="s">
        <v>36</v>
      </c>
      <c r="J462" s="70" t="s">
        <v>98</v>
      </c>
      <c r="K462" s="45" t="s">
        <v>1106</v>
      </c>
      <c r="L462" s="45" t="s">
        <v>1107</v>
      </c>
      <c r="M462" s="62" t="s">
        <v>2008</v>
      </c>
      <c r="N462" s="62" t="s">
        <v>1031</v>
      </c>
      <c r="O462" s="63">
        <v>2023</v>
      </c>
      <c r="P462" s="63"/>
      <c r="Q462" s="63"/>
      <c r="R462" s="64" t="s">
        <v>358</v>
      </c>
      <c r="S462" s="65" t="s">
        <v>2059</v>
      </c>
      <c r="T462" s="75" t="s">
        <v>1873</v>
      </c>
      <c r="U462" s="75" t="s">
        <v>1903</v>
      </c>
      <c r="V462" s="63"/>
      <c r="W462" s="45" t="s">
        <v>2060</v>
      </c>
      <c r="X462" s="66">
        <v>0.5</v>
      </c>
      <c r="Y462" s="69" t="s">
        <v>305</v>
      </c>
      <c r="Z462" s="63"/>
      <c r="AA462" s="63"/>
      <c r="AB462" s="63"/>
      <c r="AC462" s="68" t="s">
        <v>2013</v>
      </c>
      <c r="AD462" s="79">
        <f ca="1">TODAY()-TABLA345[[#This Row],[Fecha radicación informe]]</f>
        <v>262</v>
      </c>
      <c r="AE462" s="87" t="s">
        <v>46</v>
      </c>
      <c r="AF462" s="88" t="s">
        <v>2061</v>
      </c>
    </row>
    <row r="463" spans="1:32" ht="252" x14ac:dyDescent="0.25">
      <c r="A463" s="44">
        <v>3981</v>
      </c>
      <c r="B463" s="45">
        <v>36</v>
      </c>
      <c r="C463" s="45">
        <v>2023</v>
      </c>
      <c r="D463" s="60" t="s">
        <v>2062</v>
      </c>
      <c r="E463" s="45" t="s">
        <v>1912</v>
      </c>
      <c r="F463" s="45"/>
      <c r="G463" s="45" t="s">
        <v>2058</v>
      </c>
      <c r="H463" s="45" t="s">
        <v>35</v>
      </c>
      <c r="I463" s="61" t="s">
        <v>36</v>
      </c>
      <c r="J463" s="70" t="s">
        <v>188</v>
      </c>
      <c r="K463" s="45" t="s">
        <v>2063</v>
      </c>
      <c r="L463" s="45" t="s">
        <v>1107</v>
      </c>
      <c r="M463" s="62" t="s">
        <v>2008</v>
      </c>
      <c r="N463" s="62" t="s">
        <v>1031</v>
      </c>
      <c r="O463" s="63">
        <v>2023</v>
      </c>
      <c r="P463" s="63"/>
      <c r="Q463" s="63"/>
      <c r="R463" s="64" t="s">
        <v>358</v>
      </c>
      <c r="S463" s="65" t="s">
        <v>2064</v>
      </c>
      <c r="T463" s="75" t="s">
        <v>1873</v>
      </c>
      <c r="U463" s="75" t="s">
        <v>1001</v>
      </c>
      <c r="V463" s="63"/>
      <c r="W463" s="45" t="s">
        <v>2065</v>
      </c>
      <c r="X463" s="66">
        <v>0</v>
      </c>
      <c r="Y463" s="69" t="s">
        <v>305</v>
      </c>
      <c r="Z463" s="63"/>
      <c r="AA463" s="63"/>
      <c r="AB463" s="63"/>
      <c r="AC463" s="68" t="s">
        <v>2013</v>
      </c>
      <c r="AD463" s="79">
        <f ca="1">TODAY()-TABLA345[[#This Row],[Fecha radicación informe]]</f>
        <v>262</v>
      </c>
      <c r="AE463" s="87" t="s">
        <v>46</v>
      </c>
      <c r="AF463" s="88" t="s">
        <v>2066</v>
      </c>
    </row>
    <row r="464" spans="1:32" ht="189" x14ac:dyDescent="0.25">
      <c r="A464" s="44">
        <v>3982</v>
      </c>
      <c r="B464" s="45">
        <v>37</v>
      </c>
      <c r="C464" s="45">
        <v>2023</v>
      </c>
      <c r="D464" s="60" t="s">
        <v>2067</v>
      </c>
      <c r="E464" s="45" t="s">
        <v>1912</v>
      </c>
      <c r="F464" s="45"/>
      <c r="G464" s="45" t="s">
        <v>2058</v>
      </c>
      <c r="H464" s="45" t="s">
        <v>35</v>
      </c>
      <c r="I464" s="61" t="s">
        <v>36</v>
      </c>
      <c r="J464" s="70" t="s">
        <v>98</v>
      </c>
      <c r="K464" s="45" t="s">
        <v>1069</v>
      </c>
      <c r="L464" s="45" t="s">
        <v>1107</v>
      </c>
      <c r="M464" s="62" t="s">
        <v>2008</v>
      </c>
      <c r="N464" s="62" t="s">
        <v>1031</v>
      </c>
      <c r="O464" s="63">
        <v>2023</v>
      </c>
      <c r="P464" s="63"/>
      <c r="Q464" s="63"/>
      <c r="R464" s="64" t="s">
        <v>358</v>
      </c>
      <c r="S464" s="65" t="s">
        <v>2068</v>
      </c>
      <c r="T464" s="75" t="s">
        <v>1873</v>
      </c>
      <c r="U464" s="75" t="s">
        <v>2069</v>
      </c>
      <c r="V464" s="63"/>
      <c r="W464" s="45" t="s">
        <v>2070</v>
      </c>
      <c r="X464" s="66">
        <v>0</v>
      </c>
      <c r="Y464" s="69" t="s">
        <v>305</v>
      </c>
      <c r="Z464" s="63"/>
      <c r="AA464" s="63"/>
      <c r="AB464" s="63"/>
      <c r="AC464" s="68" t="s">
        <v>2013</v>
      </c>
      <c r="AD464" s="79">
        <f ca="1">TODAY()-TABLA345[[#This Row],[Fecha radicación informe]]</f>
        <v>262</v>
      </c>
      <c r="AE464" s="87" t="s">
        <v>46</v>
      </c>
      <c r="AF464" s="88" t="s">
        <v>2071</v>
      </c>
    </row>
    <row r="465" spans="1:32" ht="141.75" x14ac:dyDescent="0.25">
      <c r="A465" s="44">
        <v>3983</v>
      </c>
      <c r="B465" s="45">
        <v>38</v>
      </c>
      <c r="C465" s="45">
        <v>2023</v>
      </c>
      <c r="D465" s="60" t="s">
        <v>2072</v>
      </c>
      <c r="E465" s="45" t="s">
        <v>333</v>
      </c>
      <c r="F465" s="45"/>
      <c r="G465" s="45" t="s">
        <v>2073</v>
      </c>
      <c r="H465" s="45" t="s">
        <v>120</v>
      </c>
      <c r="I465" s="61" t="s">
        <v>2074</v>
      </c>
      <c r="J465" s="70" t="s">
        <v>188</v>
      </c>
      <c r="K465" s="45" t="s">
        <v>2075</v>
      </c>
      <c r="L465" s="45" t="s">
        <v>79</v>
      </c>
      <c r="M465" s="62" t="s">
        <v>2076</v>
      </c>
      <c r="N465" s="62" t="s">
        <v>1046</v>
      </c>
      <c r="O465" s="63">
        <v>2023</v>
      </c>
      <c r="P465" s="63"/>
      <c r="Q465" s="63"/>
      <c r="R465" s="64"/>
      <c r="S465" s="65"/>
      <c r="T465" s="75"/>
      <c r="U465" s="75"/>
      <c r="V465" s="63"/>
      <c r="W465" s="45" t="s">
        <v>2077</v>
      </c>
      <c r="X465" s="66">
        <v>0</v>
      </c>
      <c r="Y465" s="69" t="s">
        <v>2041</v>
      </c>
      <c r="Z465" s="63"/>
      <c r="AA465" s="63"/>
      <c r="AB465" s="63"/>
      <c r="AC465" s="68">
        <v>45232</v>
      </c>
      <c r="AD465" s="79">
        <f ca="1">TODAY()-TABLA345[[#This Row],[Fecha radicación informe]]</f>
        <v>228</v>
      </c>
      <c r="AE465" s="87" t="s">
        <v>758</v>
      </c>
      <c r="AF465" s="88" t="s">
        <v>2078</v>
      </c>
    </row>
    <row r="466" spans="1:32" ht="409.5" x14ac:dyDescent="0.25">
      <c r="A466" s="44">
        <v>3984</v>
      </c>
      <c r="B466" s="45">
        <v>39</v>
      </c>
      <c r="C466" s="45">
        <v>2023</v>
      </c>
      <c r="D466" s="60" t="s">
        <v>2079</v>
      </c>
      <c r="E466" s="45" t="s">
        <v>333</v>
      </c>
      <c r="F466" s="45"/>
      <c r="G466" s="45" t="s">
        <v>2073</v>
      </c>
      <c r="H466" s="45" t="s">
        <v>48</v>
      </c>
      <c r="I466" s="61" t="s">
        <v>140</v>
      </c>
      <c r="J466" s="70" t="s">
        <v>77</v>
      </c>
      <c r="K466" s="45" t="s">
        <v>2080</v>
      </c>
      <c r="L466" s="45" t="s">
        <v>210</v>
      </c>
      <c r="M466" s="62" t="s">
        <v>2076</v>
      </c>
      <c r="N466" s="62" t="s">
        <v>1046</v>
      </c>
      <c r="O466" s="63">
        <v>2023</v>
      </c>
      <c r="P466" s="63"/>
      <c r="Q466" s="63"/>
      <c r="R466" s="64" t="s">
        <v>358</v>
      </c>
      <c r="S466" s="65" t="s">
        <v>2081</v>
      </c>
      <c r="T466" s="75" t="s">
        <v>2082</v>
      </c>
      <c r="U466" s="75">
        <v>45289</v>
      </c>
      <c r="V466" s="63"/>
      <c r="W466" s="45" t="s">
        <v>2083</v>
      </c>
      <c r="X466" s="66">
        <v>1</v>
      </c>
      <c r="Y466" s="69" t="s">
        <v>318</v>
      </c>
      <c r="Z466" s="63"/>
      <c r="AA466" s="63"/>
      <c r="AB466" s="63"/>
      <c r="AC466" s="68">
        <v>45232</v>
      </c>
      <c r="AD466" s="79">
        <f ca="1">TODAY()-TABLA345[[#This Row],[Fecha radicación informe]]</f>
        <v>228</v>
      </c>
      <c r="AE466" s="87" t="s">
        <v>758</v>
      </c>
      <c r="AF466" s="88" t="s">
        <v>2084</v>
      </c>
    </row>
    <row r="467" spans="1:32" ht="315" x14ac:dyDescent="0.25">
      <c r="A467" s="44">
        <v>3985</v>
      </c>
      <c r="B467" s="45">
        <v>40</v>
      </c>
      <c r="C467" s="45">
        <v>2023</v>
      </c>
      <c r="D467" s="60" t="s">
        <v>2085</v>
      </c>
      <c r="E467" s="45" t="s">
        <v>333</v>
      </c>
      <c r="F467" s="45"/>
      <c r="G467" s="45" t="s">
        <v>2073</v>
      </c>
      <c r="H467" s="45" t="s">
        <v>48</v>
      </c>
      <c r="I467" s="61" t="s">
        <v>140</v>
      </c>
      <c r="J467" s="70" t="s">
        <v>77</v>
      </c>
      <c r="K467" s="45" t="s">
        <v>2086</v>
      </c>
      <c r="L467" s="45" t="s">
        <v>79</v>
      </c>
      <c r="M467" s="62" t="s">
        <v>2076</v>
      </c>
      <c r="N467" s="62" t="s">
        <v>1046</v>
      </c>
      <c r="O467" s="63">
        <v>2023</v>
      </c>
      <c r="P467" s="63"/>
      <c r="Q467" s="63"/>
      <c r="R467" s="64" t="s">
        <v>358</v>
      </c>
      <c r="S467" s="65" t="s">
        <v>2087</v>
      </c>
      <c r="T467" s="75" t="s">
        <v>2088</v>
      </c>
      <c r="U467" s="75" t="s">
        <v>2089</v>
      </c>
      <c r="V467" s="63"/>
      <c r="W467" s="45" t="s">
        <v>2090</v>
      </c>
      <c r="X467" s="66">
        <v>0.1</v>
      </c>
      <c r="Y467" s="69" t="s">
        <v>305</v>
      </c>
      <c r="Z467" s="63"/>
      <c r="AA467" s="63"/>
      <c r="AB467" s="63"/>
      <c r="AC467" s="68">
        <v>45232</v>
      </c>
      <c r="AD467" s="79">
        <f ca="1">TODAY()-TABLA345[[#This Row],[Fecha radicación informe]]</f>
        <v>228</v>
      </c>
      <c r="AE467" s="87" t="s">
        <v>758</v>
      </c>
      <c r="AF467" s="88" t="s">
        <v>2091</v>
      </c>
    </row>
    <row r="468" spans="1:32" ht="362.25" x14ac:dyDescent="0.25">
      <c r="A468" s="44">
        <v>3986</v>
      </c>
      <c r="B468" s="45">
        <v>41</v>
      </c>
      <c r="C468" s="45">
        <v>2023</v>
      </c>
      <c r="D468" s="60" t="s">
        <v>2092</v>
      </c>
      <c r="E468" s="45" t="s">
        <v>333</v>
      </c>
      <c r="F468" s="45"/>
      <c r="G468" s="45" t="s">
        <v>2073</v>
      </c>
      <c r="H468" s="45" t="s">
        <v>48</v>
      </c>
      <c r="I468" s="61" t="s">
        <v>140</v>
      </c>
      <c r="J468" s="70" t="s">
        <v>77</v>
      </c>
      <c r="K468" s="45" t="s">
        <v>2086</v>
      </c>
      <c r="L468" s="45" t="s">
        <v>79</v>
      </c>
      <c r="M468" s="62" t="s">
        <v>2076</v>
      </c>
      <c r="N468" s="62" t="s">
        <v>1046</v>
      </c>
      <c r="O468" s="63">
        <v>2023</v>
      </c>
      <c r="P468" s="63"/>
      <c r="Q468" s="63"/>
      <c r="R468" s="64" t="s">
        <v>436</v>
      </c>
      <c r="S468" s="65" t="s">
        <v>2093</v>
      </c>
      <c r="T468" s="75" t="s">
        <v>2088</v>
      </c>
      <c r="U468" s="75" t="s">
        <v>2089</v>
      </c>
      <c r="V468" s="63"/>
      <c r="W468" s="45" t="s">
        <v>2267</v>
      </c>
      <c r="X468" s="66">
        <v>0.1</v>
      </c>
      <c r="Y468" s="69" t="s">
        <v>305</v>
      </c>
      <c r="Z468" s="63"/>
      <c r="AA468" s="63"/>
      <c r="AB468" s="63"/>
      <c r="AC468" s="68">
        <v>45232</v>
      </c>
      <c r="AD468" s="79">
        <f ca="1">TODAY()-TABLA345[[#This Row],[Fecha radicación informe]]</f>
        <v>228</v>
      </c>
      <c r="AE468" s="87" t="s">
        <v>758</v>
      </c>
      <c r="AF468" s="88" t="s">
        <v>2094</v>
      </c>
    </row>
    <row r="469" spans="1:32" ht="362.25" x14ac:dyDescent="0.25">
      <c r="A469" s="44">
        <v>3987</v>
      </c>
      <c r="B469" s="45">
        <v>42</v>
      </c>
      <c r="C469" s="45">
        <v>2023</v>
      </c>
      <c r="D469" s="60" t="s">
        <v>1949</v>
      </c>
      <c r="E469" s="45" t="s">
        <v>333</v>
      </c>
      <c r="F469" s="45"/>
      <c r="G469" s="45" t="s">
        <v>2073</v>
      </c>
      <c r="H469" s="45" t="s">
        <v>48</v>
      </c>
      <c r="I469" s="61" t="s">
        <v>140</v>
      </c>
      <c r="J469" s="70" t="s">
        <v>77</v>
      </c>
      <c r="K469" s="45" t="s">
        <v>2095</v>
      </c>
      <c r="L469" s="45" t="s">
        <v>79</v>
      </c>
      <c r="M469" s="62" t="s">
        <v>2076</v>
      </c>
      <c r="N469" s="62" t="s">
        <v>1046</v>
      </c>
      <c r="O469" s="63">
        <v>2023</v>
      </c>
      <c r="P469" s="63"/>
      <c r="Q469" s="63"/>
      <c r="R469" s="64" t="s">
        <v>436</v>
      </c>
      <c r="S469" s="65" t="s">
        <v>2096</v>
      </c>
      <c r="T469" s="75" t="s">
        <v>2088</v>
      </c>
      <c r="U469" s="75" t="s">
        <v>2089</v>
      </c>
      <c r="V469" s="63"/>
      <c r="W469" s="45" t="s">
        <v>2268</v>
      </c>
      <c r="X469" s="66">
        <v>0.1</v>
      </c>
      <c r="Y469" s="69" t="s">
        <v>305</v>
      </c>
      <c r="Z469" s="63"/>
      <c r="AA469" s="63"/>
      <c r="AB469" s="63"/>
      <c r="AC469" s="68">
        <v>45232</v>
      </c>
      <c r="AD469" s="79">
        <f ca="1">TODAY()-TABLA345[[#This Row],[Fecha radicación informe]]</f>
        <v>228</v>
      </c>
      <c r="AE469" s="87" t="s">
        <v>758</v>
      </c>
      <c r="AF469" s="88" t="s">
        <v>2097</v>
      </c>
    </row>
    <row r="470" spans="1:32" ht="346.5" x14ac:dyDescent="0.25">
      <c r="A470" s="44">
        <v>3988</v>
      </c>
      <c r="B470" s="45">
        <v>43</v>
      </c>
      <c r="C470" s="45">
        <v>2023</v>
      </c>
      <c r="D470" s="60" t="s">
        <v>2098</v>
      </c>
      <c r="E470" s="45" t="s">
        <v>1271</v>
      </c>
      <c r="F470" s="45"/>
      <c r="G470" s="45" t="s">
        <v>2099</v>
      </c>
      <c r="H470" s="45" t="s">
        <v>48</v>
      </c>
      <c r="I470" s="61" t="s">
        <v>36</v>
      </c>
      <c r="J470" s="70" t="s">
        <v>37</v>
      </c>
      <c r="K470" s="45" t="s">
        <v>2100</v>
      </c>
      <c r="L470" s="45" t="s">
        <v>39</v>
      </c>
      <c r="M470" s="62" t="s">
        <v>2101</v>
      </c>
      <c r="N470" s="62" t="s">
        <v>1151</v>
      </c>
      <c r="O470" s="63">
        <v>2023</v>
      </c>
      <c r="P470" s="63"/>
      <c r="Q470" s="63"/>
      <c r="R470" s="64" t="s">
        <v>42</v>
      </c>
      <c r="S470" s="65" t="s">
        <v>2102</v>
      </c>
      <c r="T470" s="75" t="s">
        <v>2103</v>
      </c>
      <c r="U470" s="75" t="s">
        <v>2104</v>
      </c>
      <c r="V470" s="63"/>
      <c r="W470" s="45" t="s">
        <v>2105</v>
      </c>
      <c r="X470" s="66">
        <v>1</v>
      </c>
      <c r="Y470" s="69" t="s">
        <v>318</v>
      </c>
      <c r="Z470" s="63"/>
      <c r="AA470" s="63">
        <v>6</v>
      </c>
      <c r="AB470" s="63">
        <v>2024</v>
      </c>
      <c r="AC470" s="68">
        <v>45272</v>
      </c>
      <c r="AD470" s="79">
        <f ca="1">TODAY()-TABLA345[[#This Row],[Fecha radicación informe]]</f>
        <v>188</v>
      </c>
      <c r="AE470" s="87" t="s">
        <v>46</v>
      </c>
      <c r="AF470" s="88" t="s">
        <v>2106</v>
      </c>
    </row>
    <row r="471" spans="1:32" ht="362.25" x14ac:dyDescent="0.25">
      <c r="A471" s="44">
        <v>3989</v>
      </c>
      <c r="B471" s="45">
        <v>44</v>
      </c>
      <c r="C471" s="45">
        <v>2023</v>
      </c>
      <c r="D471" s="60" t="s">
        <v>2107</v>
      </c>
      <c r="E471" s="45" t="s">
        <v>719</v>
      </c>
      <c r="F471" s="45"/>
      <c r="G471" s="45" t="s">
        <v>2108</v>
      </c>
      <c r="H471" s="45" t="s">
        <v>85</v>
      </c>
      <c r="I471" s="61" t="s">
        <v>49</v>
      </c>
      <c r="J471" s="70" t="s">
        <v>50</v>
      </c>
      <c r="K471" s="45" t="s">
        <v>847</v>
      </c>
      <c r="L471" s="45" t="s">
        <v>770</v>
      </c>
      <c r="M471" s="62" t="s">
        <v>2101</v>
      </c>
      <c r="N471" s="62" t="s">
        <v>1151</v>
      </c>
      <c r="O471" s="63">
        <v>2023</v>
      </c>
      <c r="P471" s="63"/>
      <c r="Q471" s="63"/>
      <c r="R471" s="64"/>
      <c r="S471" s="65"/>
      <c r="T471" s="75"/>
      <c r="U471" s="75"/>
      <c r="V471" s="63"/>
      <c r="W471" s="45"/>
      <c r="X471" s="66">
        <v>0</v>
      </c>
      <c r="Y471" s="69" t="s">
        <v>2041</v>
      </c>
      <c r="Z471" s="63"/>
      <c r="AA471" s="63"/>
      <c r="AB471" s="63"/>
      <c r="AC471" s="68" t="s">
        <v>1801</v>
      </c>
      <c r="AD471" s="79">
        <f ca="1">TODAY()-TABLA345[[#This Row],[Fecha radicación informe]]</f>
        <v>172</v>
      </c>
      <c r="AE471" s="87" t="s">
        <v>58</v>
      </c>
      <c r="AF471" s="88" t="s">
        <v>2109</v>
      </c>
    </row>
    <row r="472" spans="1:32" ht="346.5" x14ac:dyDescent="0.25">
      <c r="A472" s="44">
        <v>3990</v>
      </c>
      <c r="B472" s="45">
        <v>45</v>
      </c>
      <c r="C472" s="45">
        <v>2023</v>
      </c>
      <c r="D472" s="60" t="s">
        <v>2110</v>
      </c>
      <c r="E472" s="45" t="s">
        <v>719</v>
      </c>
      <c r="F472" s="45"/>
      <c r="G472" s="45" t="s">
        <v>2108</v>
      </c>
      <c r="H472" s="45" t="s">
        <v>85</v>
      </c>
      <c r="I472" s="61" t="s">
        <v>49</v>
      </c>
      <c r="J472" s="70" t="s">
        <v>98</v>
      </c>
      <c r="K472" s="45" t="s">
        <v>2111</v>
      </c>
      <c r="L472" s="45" t="s">
        <v>770</v>
      </c>
      <c r="M472" s="62" t="s">
        <v>2101</v>
      </c>
      <c r="N472" s="62" t="s">
        <v>1151</v>
      </c>
      <c r="O472" s="63">
        <v>2023</v>
      </c>
      <c r="P472" s="63"/>
      <c r="Q472" s="63"/>
      <c r="R472" s="64"/>
      <c r="S472" s="65"/>
      <c r="T472" s="75"/>
      <c r="U472" s="75"/>
      <c r="V472" s="63"/>
      <c r="W472" s="45"/>
      <c r="X472" s="66">
        <v>0</v>
      </c>
      <c r="Y472" s="69" t="s">
        <v>2041</v>
      </c>
      <c r="Z472" s="63"/>
      <c r="AA472" s="63"/>
      <c r="AB472" s="63"/>
      <c r="AC472" s="68" t="s">
        <v>1801</v>
      </c>
      <c r="AD472" s="79">
        <f ca="1">TODAY()-TABLA345[[#This Row],[Fecha radicación informe]]</f>
        <v>172</v>
      </c>
      <c r="AE472" s="87" t="s">
        <v>58</v>
      </c>
      <c r="AF472" s="88" t="s">
        <v>2112</v>
      </c>
    </row>
    <row r="473" spans="1:32" ht="378" x14ac:dyDescent="0.25">
      <c r="A473" s="44">
        <v>3991</v>
      </c>
      <c r="B473" s="45">
        <v>46</v>
      </c>
      <c r="C473" s="45">
        <v>2023</v>
      </c>
      <c r="D473" s="60" t="s">
        <v>2113</v>
      </c>
      <c r="E473" s="45" t="s">
        <v>719</v>
      </c>
      <c r="F473" s="45"/>
      <c r="G473" s="45" t="s">
        <v>2114</v>
      </c>
      <c r="H473" s="45" t="s">
        <v>85</v>
      </c>
      <c r="I473" s="61" t="s">
        <v>49</v>
      </c>
      <c r="J473" s="70" t="s">
        <v>188</v>
      </c>
      <c r="K473" s="45" t="s">
        <v>2115</v>
      </c>
      <c r="L473" s="45" t="s">
        <v>770</v>
      </c>
      <c r="M473" s="62" t="s">
        <v>2101</v>
      </c>
      <c r="N473" s="62" t="s">
        <v>1151</v>
      </c>
      <c r="O473" s="63">
        <v>2023</v>
      </c>
      <c r="P473" s="63"/>
      <c r="Q473" s="63"/>
      <c r="R473" s="64" t="s">
        <v>482</v>
      </c>
      <c r="S473" s="65" t="s">
        <v>2116</v>
      </c>
      <c r="T473" s="75">
        <v>45318</v>
      </c>
      <c r="U473" s="75">
        <v>45381</v>
      </c>
      <c r="V473" s="63"/>
      <c r="W473" s="45" t="s">
        <v>2117</v>
      </c>
      <c r="X473" s="66">
        <v>0</v>
      </c>
      <c r="Y473" s="69" t="s">
        <v>305</v>
      </c>
      <c r="Z473" s="63"/>
      <c r="AA473" s="63"/>
      <c r="AB473" s="63"/>
      <c r="AC473" s="68" t="s">
        <v>1801</v>
      </c>
      <c r="AD473" s="79">
        <f ca="1">TODAY()-TABLA345[[#This Row],[Fecha radicación informe]]</f>
        <v>172</v>
      </c>
      <c r="AE473" s="87" t="s">
        <v>58</v>
      </c>
      <c r="AF473" s="88" t="s">
        <v>2118</v>
      </c>
    </row>
    <row r="474" spans="1:32" ht="299.25" x14ac:dyDescent="0.25">
      <c r="A474" s="44">
        <v>3992</v>
      </c>
      <c r="B474" s="45">
        <v>47</v>
      </c>
      <c r="C474" s="45">
        <v>2023</v>
      </c>
      <c r="D474" s="60" t="s">
        <v>2119</v>
      </c>
      <c r="E474" s="45" t="s">
        <v>719</v>
      </c>
      <c r="F474" s="45"/>
      <c r="G474" s="45" t="s">
        <v>2120</v>
      </c>
      <c r="H474" s="45" t="s">
        <v>48</v>
      </c>
      <c r="I474" s="61" t="s">
        <v>132</v>
      </c>
      <c r="J474" s="70" t="s">
        <v>133</v>
      </c>
      <c r="K474" s="45" t="s">
        <v>865</v>
      </c>
      <c r="L474" s="45" t="s">
        <v>770</v>
      </c>
      <c r="M474" s="62" t="s">
        <v>2101</v>
      </c>
      <c r="N474" s="62" t="s">
        <v>1151</v>
      </c>
      <c r="O474" s="63">
        <v>2023</v>
      </c>
      <c r="P474" s="63"/>
      <c r="Q474" s="63"/>
      <c r="R474" s="64" t="s">
        <v>482</v>
      </c>
      <c r="S474" s="65" t="s">
        <v>2121</v>
      </c>
      <c r="T474" s="75">
        <v>45506</v>
      </c>
      <c r="U474" s="75" t="s">
        <v>381</v>
      </c>
      <c r="V474" s="63"/>
      <c r="W474" s="45" t="s">
        <v>2122</v>
      </c>
      <c r="X474" s="66">
        <v>1</v>
      </c>
      <c r="Y474" s="69" t="s">
        <v>318</v>
      </c>
      <c r="Z474" s="63"/>
      <c r="AA474" s="63">
        <v>3</v>
      </c>
      <c r="AB474" s="63">
        <v>2024</v>
      </c>
      <c r="AC474" s="68" t="s">
        <v>1801</v>
      </c>
      <c r="AD474" s="79">
        <f ca="1">TODAY()-TABLA345[[#This Row],[Fecha radicación informe]]</f>
        <v>172</v>
      </c>
      <c r="AE474" s="87" t="s">
        <v>758</v>
      </c>
      <c r="AF474" s="88" t="s">
        <v>2123</v>
      </c>
    </row>
    <row r="475" spans="1:32" ht="409.5" x14ac:dyDescent="0.25">
      <c r="A475" s="44">
        <v>3993</v>
      </c>
      <c r="B475" s="45">
        <v>48</v>
      </c>
      <c r="C475" s="45">
        <v>2023</v>
      </c>
      <c r="D475" s="60" t="s">
        <v>2124</v>
      </c>
      <c r="E475" s="45" t="s">
        <v>719</v>
      </c>
      <c r="F475" s="45"/>
      <c r="G475" s="45" t="s">
        <v>2125</v>
      </c>
      <c r="H475" s="45" t="s">
        <v>186</v>
      </c>
      <c r="I475" s="61" t="s">
        <v>187</v>
      </c>
      <c r="J475" s="70" t="s">
        <v>188</v>
      </c>
      <c r="K475" s="45" t="s">
        <v>2115</v>
      </c>
      <c r="L475" s="45" t="s">
        <v>492</v>
      </c>
      <c r="M475" s="62" t="s">
        <v>2101</v>
      </c>
      <c r="N475" s="62" t="s">
        <v>1151</v>
      </c>
      <c r="O475" s="63">
        <v>2023</v>
      </c>
      <c r="P475" s="63"/>
      <c r="Q475" s="63"/>
      <c r="R475" s="64" t="s">
        <v>42</v>
      </c>
      <c r="S475" s="65" t="s">
        <v>2126</v>
      </c>
      <c r="T475" s="75">
        <v>45293</v>
      </c>
      <c r="U475" s="75" t="s">
        <v>1001</v>
      </c>
      <c r="V475" s="63"/>
      <c r="W475" s="45" t="s">
        <v>2127</v>
      </c>
      <c r="X475" s="66">
        <v>0</v>
      </c>
      <c r="Y475" s="69" t="s">
        <v>305</v>
      </c>
      <c r="Z475" s="63"/>
      <c r="AA475" s="63"/>
      <c r="AB475" s="63"/>
      <c r="AC475" s="68" t="s">
        <v>2128</v>
      </c>
      <c r="AD475" s="79">
        <f ca="1">TODAY()-TABLA345[[#This Row],[Fecha radicación informe]]</f>
        <v>178</v>
      </c>
      <c r="AE475" s="87" t="s">
        <v>58</v>
      </c>
      <c r="AF475" s="88" t="s">
        <v>2129</v>
      </c>
    </row>
    <row r="476" spans="1:32" ht="393.75" x14ac:dyDescent="0.25">
      <c r="A476" s="44">
        <v>3994</v>
      </c>
      <c r="B476" s="45">
        <v>49</v>
      </c>
      <c r="C476" s="45">
        <v>2023</v>
      </c>
      <c r="D476" s="60" t="s">
        <v>2130</v>
      </c>
      <c r="E476" s="45" t="s">
        <v>719</v>
      </c>
      <c r="F476" s="45"/>
      <c r="G476" s="45" t="s">
        <v>2125</v>
      </c>
      <c r="H476" s="45" t="s">
        <v>186</v>
      </c>
      <c r="I476" s="61" t="s">
        <v>187</v>
      </c>
      <c r="J476" s="70" t="s">
        <v>188</v>
      </c>
      <c r="K476" s="45" t="s">
        <v>2115</v>
      </c>
      <c r="L476" s="45" t="s">
        <v>492</v>
      </c>
      <c r="M476" s="62" t="s">
        <v>2101</v>
      </c>
      <c r="N476" s="62" t="s">
        <v>1151</v>
      </c>
      <c r="O476" s="63">
        <v>2023</v>
      </c>
      <c r="P476" s="63"/>
      <c r="Q476" s="63"/>
      <c r="R476" s="64" t="s">
        <v>42</v>
      </c>
      <c r="S476" s="65" t="s">
        <v>2131</v>
      </c>
      <c r="T476" s="75">
        <v>45293</v>
      </c>
      <c r="U476" s="75" t="s">
        <v>1001</v>
      </c>
      <c r="V476" s="63"/>
      <c r="W476" s="45" t="s">
        <v>2127</v>
      </c>
      <c r="X476" s="66">
        <v>0</v>
      </c>
      <c r="Y476" s="69" t="s">
        <v>305</v>
      </c>
      <c r="Z476" s="63"/>
      <c r="AA476" s="63"/>
      <c r="AB476" s="63"/>
      <c r="AC476" s="68" t="s">
        <v>2128</v>
      </c>
      <c r="AD476" s="79">
        <f ca="1">TODAY()-TABLA345[[#This Row],[Fecha radicación informe]]</f>
        <v>178</v>
      </c>
      <c r="AE476" s="87" t="s">
        <v>58</v>
      </c>
      <c r="AF476" s="88" t="s">
        <v>2132</v>
      </c>
    </row>
    <row r="477" spans="1:32" ht="409.5" x14ac:dyDescent="0.25">
      <c r="A477" s="44">
        <v>3995</v>
      </c>
      <c r="B477" s="45">
        <v>50</v>
      </c>
      <c r="C477" s="45">
        <v>2023</v>
      </c>
      <c r="D477" s="60" t="s">
        <v>2133</v>
      </c>
      <c r="E477" s="45" t="s">
        <v>719</v>
      </c>
      <c r="F477" s="45"/>
      <c r="G477" s="45" t="s">
        <v>2125</v>
      </c>
      <c r="H477" s="45" t="s">
        <v>186</v>
      </c>
      <c r="I477" s="61" t="s">
        <v>187</v>
      </c>
      <c r="J477" s="70" t="s">
        <v>188</v>
      </c>
      <c r="K477" s="45" t="s">
        <v>2115</v>
      </c>
      <c r="L477" s="45" t="s">
        <v>492</v>
      </c>
      <c r="M477" s="62" t="s">
        <v>2101</v>
      </c>
      <c r="N477" s="62" t="s">
        <v>1151</v>
      </c>
      <c r="O477" s="63">
        <v>2023</v>
      </c>
      <c r="P477" s="63"/>
      <c r="Q477" s="63"/>
      <c r="R477" s="64" t="s">
        <v>42</v>
      </c>
      <c r="S477" s="65" t="s">
        <v>2131</v>
      </c>
      <c r="T477" s="75">
        <v>45293</v>
      </c>
      <c r="U477" s="75" t="s">
        <v>1001</v>
      </c>
      <c r="V477" s="63"/>
      <c r="W477" s="45" t="s">
        <v>2127</v>
      </c>
      <c r="X477" s="66">
        <v>0</v>
      </c>
      <c r="Y477" s="69" t="s">
        <v>305</v>
      </c>
      <c r="Z477" s="63"/>
      <c r="AA477" s="63"/>
      <c r="AB477" s="63"/>
      <c r="AC477" s="68" t="s">
        <v>2128</v>
      </c>
      <c r="AD477" s="79">
        <f ca="1">TODAY()-TABLA345[[#This Row],[Fecha radicación informe]]</f>
        <v>178</v>
      </c>
      <c r="AE477" s="87" t="s">
        <v>58</v>
      </c>
      <c r="AF477" s="88" t="s">
        <v>2134</v>
      </c>
    </row>
    <row r="478" spans="1:32" ht="346.5" x14ac:dyDescent="0.25">
      <c r="A478" s="44">
        <v>3996</v>
      </c>
      <c r="B478" s="45">
        <v>51</v>
      </c>
      <c r="C478" s="45">
        <v>2023</v>
      </c>
      <c r="D478" s="60" t="s">
        <v>2135</v>
      </c>
      <c r="E478" s="45" t="s">
        <v>719</v>
      </c>
      <c r="F478" s="45"/>
      <c r="G478" s="45" t="s">
        <v>2125</v>
      </c>
      <c r="H478" s="45" t="s">
        <v>186</v>
      </c>
      <c r="I478" s="61" t="s">
        <v>187</v>
      </c>
      <c r="J478" s="70" t="s">
        <v>188</v>
      </c>
      <c r="K478" s="45" t="s">
        <v>884</v>
      </c>
      <c r="L478" s="45" t="s">
        <v>492</v>
      </c>
      <c r="M478" s="62" t="s">
        <v>2101</v>
      </c>
      <c r="N478" s="62" t="s">
        <v>1151</v>
      </c>
      <c r="O478" s="63">
        <v>2023</v>
      </c>
      <c r="P478" s="63"/>
      <c r="Q478" s="63"/>
      <c r="R478" s="64" t="s">
        <v>42</v>
      </c>
      <c r="S478" s="65" t="s">
        <v>2131</v>
      </c>
      <c r="T478" s="75">
        <v>45293</v>
      </c>
      <c r="U478" s="75" t="s">
        <v>1001</v>
      </c>
      <c r="V478" s="63"/>
      <c r="W478" s="45" t="s">
        <v>2127</v>
      </c>
      <c r="X478" s="66">
        <v>0</v>
      </c>
      <c r="Y478" s="69" t="s">
        <v>305</v>
      </c>
      <c r="Z478" s="63"/>
      <c r="AA478" s="63"/>
      <c r="AB478" s="63"/>
      <c r="AC478" s="68" t="s">
        <v>2128</v>
      </c>
      <c r="AD478" s="79">
        <f ca="1">TODAY()-TABLA345[[#This Row],[Fecha radicación informe]]</f>
        <v>178</v>
      </c>
      <c r="AE478" s="87" t="s">
        <v>58</v>
      </c>
      <c r="AF478" s="88" t="s">
        <v>2136</v>
      </c>
    </row>
    <row r="479" spans="1:32" ht="330.75" x14ac:dyDescent="0.25">
      <c r="A479" s="44">
        <v>3997</v>
      </c>
      <c r="B479" s="45">
        <v>52</v>
      </c>
      <c r="C479" s="45">
        <v>2023</v>
      </c>
      <c r="D479" s="60" t="s">
        <v>2137</v>
      </c>
      <c r="E479" s="45" t="s">
        <v>719</v>
      </c>
      <c r="F479" s="45"/>
      <c r="G479" s="45" t="s">
        <v>2138</v>
      </c>
      <c r="H479" s="45" t="s">
        <v>781</v>
      </c>
      <c r="I479" s="61" t="s">
        <v>187</v>
      </c>
      <c r="J479" s="70" t="s">
        <v>188</v>
      </c>
      <c r="K479" s="45" t="s">
        <v>2139</v>
      </c>
      <c r="L479" s="45" t="s">
        <v>79</v>
      </c>
      <c r="M479" s="62" t="s">
        <v>2101</v>
      </c>
      <c r="N479" s="62" t="s">
        <v>1151</v>
      </c>
      <c r="O479" s="63">
        <v>2023</v>
      </c>
      <c r="P479" s="63"/>
      <c r="Q479" s="63"/>
      <c r="R479" s="64"/>
      <c r="S479" s="65"/>
      <c r="T479" s="75"/>
      <c r="U479" s="75"/>
      <c r="V479" s="63"/>
      <c r="W479" s="45" t="s">
        <v>2140</v>
      </c>
      <c r="X479" s="66">
        <v>0</v>
      </c>
      <c r="Y479" s="69" t="s">
        <v>2041</v>
      </c>
      <c r="Z479" s="63"/>
      <c r="AA479" s="63"/>
      <c r="AB479" s="63"/>
      <c r="AC479" s="68" t="s">
        <v>2088</v>
      </c>
      <c r="AD479" s="79">
        <f ca="1">TODAY()-TABLA345[[#This Row],[Fecha radicación informe]]</f>
        <v>174</v>
      </c>
      <c r="AE479" s="87" t="s">
        <v>58</v>
      </c>
      <c r="AF479" s="88" t="s">
        <v>2141</v>
      </c>
    </row>
    <row r="480" spans="1:32" ht="283.5" x14ac:dyDescent="0.25">
      <c r="A480" s="44">
        <v>3998</v>
      </c>
      <c r="B480" s="45">
        <v>53</v>
      </c>
      <c r="C480" s="45">
        <v>2023</v>
      </c>
      <c r="D480" s="60" t="s">
        <v>2142</v>
      </c>
      <c r="E480" s="45" t="s">
        <v>719</v>
      </c>
      <c r="F480" s="45"/>
      <c r="G480" s="45" t="s">
        <v>2138</v>
      </c>
      <c r="H480" s="45" t="s">
        <v>781</v>
      </c>
      <c r="I480" s="61" t="s">
        <v>187</v>
      </c>
      <c r="J480" s="70" t="s">
        <v>188</v>
      </c>
      <c r="K480" s="45" t="s">
        <v>2139</v>
      </c>
      <c r="L480" s="45" t="s">
        <v>79</v>
      </c>
      <c r="M480" s="62" t="s">
        <v>2101</v>
      </c>
      <c r="N480" s="62" t="s">
        <v>1151</v>
      </c>
      <c r="O480" s="63">
        <v>2023</v>
      </c>
      <c r="P480" s="63"/>
      <c r="Q480" s="63"/>
      <c r="R480" s="64"/>
      <c r="S480" s="65"/>
      <c r="T480" s="75"/>
      <c r="U480" s="75"/>
      <c r="V480" s="63"/>
      <c r="W480" s="45" t="s">
        <v>2140</v>
      </c>
      <c r="X480" s="66">
        <v>0</v>
      </c>
      <c r="Y480" s="69" t="s">
        <v>2041</v>
      </c>
      <c r="Z480" s="63"/>
      <c r="AA480" s="63"/>
      <c r="AB480" s="63"/>
      <c r="AC480" s="68" t="s">
        <v>2088</v>
      </c>
      <c r="AD480" s="79">
        <f ca="1">TODAY()-TABLA345[[#This Row],[Fecha radicación informe]]</f>
        <v>174</v>
      </c>
      <c r="AE480" s="87" t="s">
        <v>58</v>
      </c>
      <c r="AF480" s="88" t="s">
        <v>2143</v>
      </c>
    </row>
    <row r="481" spans="1:32" ht="409.5" x14ac:dyDescent="0.25">
      <c r="A481" s="9">
        <v>3999</v>
      </c>
      <c r="B481" s="10">
        <v>54</v>
      </c>
      <c r="C481" s="45">
        <v>2023</v>
      </c>
      <c r="D481" s="59" t="s">
        <v>2144</v>
      </c>
      <c r="E481" s="10" t="s">
        <v>333</v>
      </c>
      <c r="F481" s="10"/>
      <c r="G481" s="10" t="s">
        <v>2145</v>
      </c>
      <c r="H481" s="10" t="s">
        <v>48</v>
      </c>
      <c r="I481" s="11" t="s">
        <v>36</v>
      </c>
      <c r="J481" s="12" t="s">
        <v>98</v>
      </c>
      <c r="K481" s="10" t="s">
        <v>2146</v>
      </c>
      <c r="L481" s="10" t="s">
        <v>1107</v>
      </c>
      <c r="M481" s="62" t="s">
        <v>2101</v>
      </c>
      <c r="N481" s="62" t="s">
        <v>1151</v>
      </c>
      <c r="O481" s="63">
        <v>2023</v>
      </c>
      <c r="P481" s="14"/>
      <c r="Q481" s="14"/>
      <c r="R481" s="15" t="s">
        <v>436</v>
      </c>
      <c r="S481" s="25" t="s">
        <v>2147</v>
      </c>
      <c r="T481" s="16" t="s">
        <v>2148</v>
      </c>
      <c r="U481" s="16" t="s">
        <v>1001</v>
      </c>
      <c r="V481" s="14"/>
      <c r="W481" s="10" t="s">
        <v>2149</v>
      </c>
      <c r="X481" s="18">
        <v>0</v>
      </c>
      <c r="Y481" s="19" t="s">
        <v>305</v>
      </c>
      <c r="Z481" s="14"/>
      <c r="AA481" s="14"/>
      <c r="AB481" s="14"/>
      <c r="AC481" s="68" t="s">
        <v>2103</v>
      </c>
      <c r="AD481" s="79">
        <f ca="1">TODAY()-TABLA345[[#This Row],[Fecha radicación informe]]</f>
        <v>180</v>
      </c>
      <c r="AE481" s="89" t="s">
        <v>46</v>
      </c>
      <c r="AF481" s="88" t="s">
        <v>2150</v>
      </c>
    </row>
    <row r="482" spans="1:32" ht="315" x14ac:dyDescent="0.25">
      <c r="A482" s="9">
        <v>4000</v>
      </c>
      <c r="B482" s="10">
        <v>55</v>
      </c>
      <c r="C482" s="45">
        <v>2023</v>
      </c>
      <c r="D482" s="59" t="s">
        <v>2151</v>
      </c>
      <c r="E482" s="10" t="s">
        <v>333</v>
      </c>
      <c r="F482" s="10"/>
      <c r="G482" s="10" t="s">
        <v>2152</v>
      </c>
      <c r="H482" s="10" t="s">
        <v>48</v>
      </c>
      <c r="I482" s="11" t="s">
        <v>36</v>
      </c>
      <c r="J482" s="12" t="s">
        <v>98</v>
      </c>
      <c r="K482" s="10" t="s">
        <v>2146</v>
      </c>
      <c r="L482" s="10" t="s">
        <v>1107</v>
      </c>
      <c r="M482" s="62" t="s">
        <v>2101</v>
      </c>
      <c r="N482" s="62" t="s">
        <v>1151</v>
      </c>
      <c r="O482" s="63">
        <v>2023</v>
      </c>
      <c r="P482" s="14"/>
      <c r="Q482" s="14"/>
      <c r="R482" s="15" t="s">
        <v>358</v>
      </c>
      <c r="S482" s="25" t="s">
        <v>2153</v>
      </c>
      <c r="T482" s="16" t="s">
        <v>2148</v>
      </c>
      <c r="U482" s="16" t="s">
        <v>1903</v>
      </c>
      <c r="V482" s="14"/>
      <c r="W482" s="10" t="s">
        <v>2154</v>
      </c>
      <c r="X482" s="18">
        <v>1</v>
      </c>
      <c r="Y482" s="19" t="s">
        <v>318</v>
      </c>
      <c r="Z482" s="14"/>
      <c r="AA482" s="14">
        <v>5</v>
      </c>
      <c r="AB482" s="14">
        <v>2024</v>
      </c>
      <c r="AC482" s="68" t="s">
        <v>2103</v>
      </c>
      <c r="AD482" s="79">
        <f ca="1">TODAY()-TABLA345[[#This Row],[Fecha radicación informe]]</f>
        <v>180</v>
      </c>
      <c r="AE482" s="89" t="s">
        <v>46</v>
      </c>
      <c r="AF482" s="88" t="s">
        <v>2155</v>
      </c>
    </row>
    <row r="483" spans="1:32" ht="409.5" x14ac:dyDescent="0.25">
      <c r="A483" s="9">
        <v>4001</v>
      </c>
      <c r="B483" s="10">
        <v>56</v>
      </c>
      <c r="C483" s="45">
        <v>2023</v>
      </c>
      <c r="D483" s="59" t="s">
        <v>2156</v>
      </c>
      <c r="E483" s="10" t="s">
        <v>719</v>
      </c>
      <c r="F483" s="10"/>
      <c r="G483" s="10" t="s">
        <v>2152</v>
      </c>
      <c r="H483" s="10" t="s">
        <v>48</v>
      </c>
      <c r="I483" s="11" t="s">
        <v>36</v>
      </c>
      <c r="J483" s="12" t="s">
        <v>98</v>
      </c>
      <c r="K483" s="10" t="s">
        <v>2146</v>
      </c>
      <c r="L483" s="10" t="s">
        <v>1107</v>
      </c>
      <c r="M483" s="62" t="s">
        <v>2101</v>
      </c>
      <c r="N483" s="62" t="s">
        <v>1151</v>
      </c>
      <c r="O483" s="63">
        <v>2023</v>
      </c>
      <c r="P483" s="14"/>
      <c r="Q483" s="14"/>
      <c r="R483" s="15" t="s">
        <v>358</v>
      </c>
      <c r="S483" s="25" t="s">
        <v>2157</v>
      </c>
      <c r="T483" s="16" t="s">
        <v>2148</v>
      </c>
      <c r="U483" s="16" t="s">
        <v>1001</v>
      </c>
      <c r="V483" s="14"/>
      <c r="W483" s="10" t="s">
        <v>2149</v>
      </c>
      <c r="X483" s="18">
        <v>0</v>
      </c>
      <c r="Y483" s="19" t="s">
        <v>305</v>
      </c>
      <c r="Z483" s="14"/>
      <c r="AA483" s="14"/>
      <c r="AB483" s="14"/>
      <c r="AC483" s="68" t="s">
        <v>2103</v>
      </c>
      <c r="AD483" s="79">
        <f ca="1">TODAY()-TABLA345[[#This Row],[Fecha radicación informe]]</f>
        <v>180</v>
      </c>
      <c r="AE483" s="89" t="s">
        <v>46</v>
      </c>
      <c r="AF483" s="88" t="s">
        <v>2158</v>
      </c>
    </row>
    <row r="484" spans="1:32" ht="220.5" x14ac:dyDescent="0.25">
      <c r="A484" s="44">
        <v>4002</v>
      </c>
      <c r="B484" s="45">
        <v>57</v>
      </c>
      <c r="C484" s="45">
        <v>2023</v>
      </c>
      <c r="D484" s="60" t="s">
        <v>2159</v>
      </c>
      <c r="E484" s="45" t="s">
        <v>719</v>
      </c>
      <c r="F484" s="45"/>
      <c r="G484" s="45" t="s">
        <v>2152</v>
      </c>
      <c r="H484" s="45" t="s">
        <v>48</v>
      </c>
      <c r="I484" s="61" t="s">
        <v>36</v>
      </c>
      <c r="J484" s="70" t="s">
        <v>98</v>
      </c>
      <c r="K484" s="45" t="s">
        <v>2146</v>
      </c>
      <c r="L484" s="45" t="s">
        <v>1107</v>
      </c>
      <c r="M484" s="62" t="s">
        <v>2101</v>
      </c>
      <c r="N484" s="62" t="s">
        <v>1151</v>
      </c>
      <c r="O484" s="63">
        <v>2023</v>
      </c>
      <c r="P484" s="63"/>
      <c r="Q484" s="63"/>
      <c r="R484" s="64" t="s">
        <v>358</v>
      </c>
      <c r="S484" s="65" t="s">
        <v>2160</v>
      </c>
      <c r="T484" s="75" t="s">
        <v>2148</v>
      </c>
      <c r="U484" s="75" t="s">
        <v>1001</v>
      </c>
      <c r="V484" s="63"/>
      <c r="W484" s="45" t="s">
        <v>2149</v>
      </c>
      <c r="X484" s="66">
        <v>0</v>
      </c>
      <c r="Y484" s="69" t="s">
        <v>305</v>
      </c>
      <c r="Z484" s="63"/>
      <c r="AA484" s="63"/>
      <c r="AB484" s="63"/>
      <c r="AC484" s="68" t="s">
        <v>2103</v>
      </c>
      <c r="AD484" s="79">
        <f ca="1">TODAY()-TABLA345[[#This Row],[Fecha radicación informe]]</f>
        <v>180</v>
      </c>
      <c r="AE484" s="87" t="s">
        <v>46</v>
      </c>
      <c r="AF484" s="88" t="s">
        <v>2161</v>
      </c>
    </row>
    <row r="485" spans="1:32" ht="409.5" x14ac:dyDescent="0.25">
      <c r="A485" s="44">
        <v>4003</v>
      </c>
      <c r="B485" s="45">
        <v>1</v>
      </c>
      <c r="C485" s="45">
        <v>2024</v>
      </c>
      <c r="D485" s="60" t="s">
        <v>2162</v>
      </c>
      <c r="E485" s="45" t="s">
        <v>719</v>
      </c>
      <c r="F485" s="45"/>
      <c r="G485" s="45" t="s">
        <v>2163</v>
      </c>
      <c r="H485" s="45" t="s">
        <v>85</v>
      </c>
      <c r="I485" s="61" t="s">
        <v>49</v>
      </c>
      <c r="J485" s="70" t="s">
        <v>50</v>
      </c>
      <c r="K485" s="45" t="s">
        <v>1029</v>
      </c>
      <c r="L485" s="45" t="s">
        <v>770</v>
      </c>
      <c r="M485" s="62" t="s">
        <v>2164</v>
      </c>
      <c r="N485" s="62" t="s">
        <v>1454</v>
      </c>
      <c r="O485" s="63">
        <v>2024</v>
      </c>
      <c r="P485" s="63"/>
      <c r="Q485" s="63"/>
      <c r="R485" s="64" t="s">
        <v>358</v>
      </c>
      <c r="S485" s="65" t="s">
        <v>2165</v>
      </c>
      <c r="T485" s="75">
        <v>45411</v>
      </c>
      <c r="U485" s="75">
        <v>45991</v>
      </c>
      <c r="V485" s="63"/>
      <c r="W485" s="62" t="s">
        <v>2270</v>
      </c>
      <c r="X485" s="66">
        <v>0</v>
      </c>
      <c r="Y485" s="69" t="s">
        <v>305</v>
      </c>
      <c r="Z485" s="63"/>
      <c r="AA485" s="63"/>
      <c r="AB485" s="63"/>
      <c r="AC485" s="68" t="s">
        <v>2166</v>
      </c>
      <c r="AD485" s="79">
        <f ca="1">TODAY()-TABLA345[[#This Row],[Fecha radicación informe]]</f>
        <v>83</v>
      </c>
      <c r="AE485" s="87" t="s">
        <v>58</v>
      </c>
      <c r="AF485" s="88" t="s">
        <v>2167</v>
      </c>
    </row>
    <row r="486" spans="1:32" ht="409.5" x14ac:dyDescent="0.25">
      <c r="A486" s="44">
        <v>4004</v>
      </c>
      <c r="B486" s="45">
        <v>2</v>
      </c>
      <c r="C486" s="45">
        <v>2024</v>
      </c>
      <c r="D486" s="60" t="s">
        <v>2168</v>
      </c>
      <c r="E486" s="45" t="s">
        <v>333</v>
      </c>
      <c r="F486" s="45"/>
      <c r="G486" s="45" t="s">
        <v>2169</v>
      </c>
      <c r="H486" s="45" t="s">
        <v>48</v>
      </c>
      <c r="I486" s="61" t="s">
        <v>36</v>
      </c>
      <c r="J486" s="70" t="s">
        <v>98</v>
      </c>
      <c r="K486" s="45" t="s">
        <v>2170</v>
      </c>
      <c r="L486" s="45" t="s">
        <v>100</v>
      </c>
      <c r="M486" s="62" t="s">
        <v>2171</v>
      </c>
      <c r="N486" s="62" t="s">
        <v>889</v>
      </c>
      <c r="O486" s="63">
        <v>2024</v>
      </c>
      <c r="P486" s="63"/>
      <c r="Q486" s="63"/>
      <c r="R486" s="64" t="s">
        <v>358</v>
      </c>
      <c r="S486" s="65" t="s">
        <v>2172</v>
      </c>
      <c r="T486" s="75">
        <v>45602</v>
      </c>
      <c r="U486" s="75" t="s">
        <v>2173</v>
      </c>
      <c r="V486" s="63"/>
      <c r="W486" s="45" t="s">
        <v>2174</v>
      </c>
      <c r="X486" s="66">
        <v>0.33</v>
      </c>
      <c r="Y486" s="69" t="s">
        <v>305</v>
      </c>
      <c r="Z486" s="63"/>
      <c r="AA486" s="63"/>
      <c r="AB486" s="63"/>
      <c r="AC486" s="68">
        <v>45400</v>
      </c>
      <c r="AD486" s="79">
        <f ca="1">TODAY()-TABLA345[[#This Row],[Fecha radicación informe]]</f>
        <v>60</v>
      </c>
      <c r="AE486" s="87" t="s">
        <v>46</v>
      </c>
      <c r="AF486" s="88" t="s">
        <v>2175</v>
      </c>
    </row>
    <row r="487" spans="1:32" ht="252" x14ac:dyDescent="0.25">
      <c r="A487" s="44">
        <v>4005</v>
      </c>
      <c r="B487" s="45">
        <v>3</v>
      </c>
      <c r="C487" s="45">
        <v>2024</v>
      </c>
      <c r="D487" s="60" t="s">
        <v>2176</v>
      </c>
      <c r="E487" s="45" t="s">
        <v>719</v>
      </c>
      <c r="F487" s="45"/>
      <c r="G487" s="45" t="s">
        <v>2177</v>
      </c>
      <c r="H487" s="45" t="s">
        <v>301</v>
      </c>
      <c r="I487" s="61" t="s">
        <v>121</v>
      </c>
      <c r="J487" s="70" t="s">
        <v>77</v>
      </c>
      <c r="K487" s="45" t="s">
        <v>927</v>
      </c>
      <c r="L487" s="45" t="s">
        <v>279</v>
      </c>
      <c r="M487" s="62" t="s">
        <v>2178</v>
      </c>
      <c r="N487" s="62" t="s">
        <v>802</v>
      </c>
      <c r="O487" s="63">
        <v>2024</v>
      </c>
      <c r="P487" s="63"/>
      <c r="Q487" s="63"/>
      <c r="R487" s="64"/>
      <c r="S487" s="65"/>
      <c r="T487" s="75"/>
      <c r="U487" s="75"/>
      <c r="V487" s="63"/>
      <c r="W487" s="45"/>
      <c r="X487" s="66">
        <v>0</v>
      </c>
      <c r="Y487" s="69" t="s">
        <v>2183</v>
      </c>
      <c r="Z487" s="63"/>
      <c r="AA487" s="63"/>
      <c r="AB487" s="63"/>
      <c r="AC487" s="68">
        <v>45432</v>
      </c>
      <c r="AD487" s="79">
        <f ca="1">TODAY()-TABLA345[[#This Row],[Fecha radicación informe]]</f>
        <v>28</v>
      </c>
      <c r="AE487" s="87" t="s">
        <v>758</v>
      </c>
      <c r="AF487" s="88" t="s">
        <v>2179</v>
      </c>
    </row>
    <row r="488" spans="1:32" ht="409.5" x14ac:dyDescent="0.25">
      <c r="A488" s="44">
        <v>4006</v>
      </c>
      <c r="B488" s="45">
        <v>4</v>
      </c>
      <c r="C488" s="45">
        <v>2024</v>
      </c>
      <c r="D488" s="60" t="s">
        <v>2180</v>
      </c>
      <c r="E488" s="45" t="s">
        <v>719</v>
      </c>
      <c r="F488" s="45"/>
      <c r="G488" s="45" t="s">
        <v>2181</v>
      </c>
      <c r="H488" s="45" t="s">
        <v>186</v>
      </c>
      <c r="I488" s="61" t="s">
        <v>187</v>
      </c>
      <c r="J488" s="70" t="s">
        <v>188</v>
      </c>
      <c r="K488" s="45" t="s">
        <v>884</v>
      </c>
      <c r="L488" s="45" t="s">
        <v>279</v>
      </c>
      <c r="M488" s="62" t="s">
        <v>2178</v>
      </c>
      <c r="N488" s="62" t="s">
        <v>802</v>
      </c>
      <c r="O488" s="63">
        <v>2024</v>
      </c>
      <c r="P488" s="63"/>
      <c r="Q488" s="63"/>
      <c r="R488" s="64"/>
      <c r="S488" s="65"/>
      <c r="T488" s="75"/>
      <c r="U488" s="75"/>
      <c r="V488" s="63"/>
      <c r="W488" s="45"/>
      <c r="X488" s="66">
        <v>0</v>
      </c>
      <c r="Y488" s="69" t="s">
        <v>2183</v>
      </c>
      <c r="Z488" s="63"/>
      <c r="AA488" s="63"/>
      <c r="AB488" s="63"/>
      <c r="AC488" s="68">
        <v>45432</v>
      </c>
      <c r="AD488" s="79">
        <f ca="1">TODAY()-TABLA345[[#This Row],[Fecha radicación informe]]</f>
        <v>28</v>
      </c>
      <c r="AE488" s="87" t="s">
        <v>758</v>
      </c>
      <c r="AF488" s="88" t="s">
        <v>2182</v>
      </c>
    </row>
  </sheetData>
  <protectedRanges>
    <protectedRange password="CACD" sqref="V1:W1" name="Rango5_62_1"/>
    <protectedRange password="CACD" sqref="S37" name="Rango2_7_2"/>
  </protectedRanges>
  <dataConsolidate/>
  <conditionalFormatting sqref="X2:X3">
    <cfRule type="cellIs" dxfId="885" priority="456" stopIfTrue="1" operator="between">
      <formula>81</formula>
      <formula>98</formula>
    </cfRule>
    <cfRule type="cellIs" dxfId="884" priority="457" stopIfTrue="1" operator="between">
      <formula>0</formula>
      <formula>80</formula>
    </cfRule>
  </conditionalFormatting>
  <conditionalFormatting sqref="X2:X484">
    <cfRule type="cellIs" dxfId="883" priority="1" operator="between">
      <formula>0.96</formula>
      <formula>1</formula>
    </cfRule>
    <cfRule type="cellIs" dxfId="882" priority="2" operator="between">
      <formula>0.61</formula>
      <formula>0.95</formula>
    </cfRule>
    <cfRule type="cellIs" dxfId="881" priority="3" operator="between">
      <formula>0</formula>
      <formula>0.6</formula>
    </cfRule>
    <cfRule type="cellIs" dxfId="880" priority="4" stopIfTrue="1" operator="between">
      <formula>99</formula>
      <formula>100</formula>
    </cfRule>
  </conditionalFormatting>
  <conditionalFormatting sqref="X4 X6 X9 X12:X14 X46 X51:X54 X57 X63:X64 X66:X68 X70 X74:X75 X86 X92 X94:X95 X100 X111:X113 X122:X123 X132:X133 X135:X139 X142:X143 X155:X156 X159:X160 X169 X188 X192:X202 X204:X267 X271:X276 X278:X357 X359:X369 X371:X480 X485:X488">
    <cfRule type="cellIs" dxfId="879" priority="877" stopIfTrue="1" operator="between">
      <formula>81</formula>
      <formula>98</formula>
    </cfRule>
    <cfRule type="cellIs" dxfId="878" priority="878" stopIfTrue="1" operator="between">
      <formula>0</formula>
      <formula>80</formula>
    </cfRule>
  </conditionalFormatting>
  <conditionalFormatting sqref="X5">
    <cfRule type="cellIs" dxfId="877" priority="454" stopIfTrue="1" operator="between">
      <formula>81</formula>
      <formula>98</formula>
    </cfRule>
    <cfRule type="cellIs" dxfId="876" priority="455" stopIfTrue="1" operator="between">
      <formula>0</formula>
      <formula>80</formula>
    </cfRule>
  </conditionalFormatting>
  <conditionalFormatting sqref="X7:X8">
    <cfRule type="cellIs" dxfId="875" priority="452" stopIfTrue="1" operator="between">
      <formula>81</formula>
      <formula>98</formula>
    </cfRule>
    <cfRule type="cellIs" dxfId="874" priority="453" stopIfTrue="1" operator="between">
      <formula>0</formula>
      <formula>80</formula>
    </cfRule>
  </conditionalFormatting>
  <conditionalFormatting sqref="X10:X11">
    <cfRule type="cellIs" dxfId="873" priority="388" stopIfTrue="1" operator="between">
      <formula>81</formula>
      <formula>98</formula>
    </cfRule>
    <cfRule type="cellIs" dxfId="872" priority="389" stopIfTrue="1" operator="between">
      <formula>0</formula>
      <formula>80</formula>
    </cfRule>
  </conditionalFormatting>
  <conditionalFormatting sqref="X15:X33">
    <cfRule type="cellIs" dxfId="871" priority="579" stopIfTrue="1" operator="between">
      <formula>0</formula>
      <formula>80</formula>
    </cfRule>
  </conditionalFormatting>
  <conditionalFormatting sqref="X15:X45">
    <cfRule type="cellIs" dxfId="870" priority="386" stopIfTrue="1" operator="between">
      <formula>81</formula>
      <formula>98</formula>
    </cfRule>
  </conditionalFormatting>
  <conditionalFormatting sqref="X34:X40">
    <cfRule type="cellIs" dxfId="869" priority="875" stopIfTrue="1" operator="between">
      <formula>0</formula>
      <formula>80</formula>
    </cfRule>
  </conditionalFormatting>
  <conditionalFormatting sqref="X41:X45">
    <cfRule type="cellIs" dxfId="868" priority="387" stopIfTrue="1" operator="between">
      <formula>0</formula>
      <formula>80</formula>
    </cfRule>
  </conditionalFormatting>
  <conditionalFormatting sqref="X47:X50">
    <cfRule type="cellIs" dxfId="867" priority="633" stopIfTrue="1" operator="between">
      <formula>81</formula>
      <formula>98</formula>
    </cfRule>
    <cfRule type="cellIs" dxfId="866" priority="634" stopIfTrue="1" operator="between">
      <formula>0</formula>
      <formula>80</formula>
    </cfRule>
  </conditionalFormatting>
  <conditionalFormatting sqref="X55:X56">
    <cfRule type="cellIs" dxfId="865" priority="556" stopIfTrue="1" operator="between">
      <formula>81</formula>
      <formula>98</formula>
    </cfRule>
    <cfRule type="cellIs" dxfId="864" priority="557" stopIfTrue="1" operator="between">
      <formula>0</formula>
      <formula>80</formula>
    </cfRule>
  </conditionalFormatting>
  <conditionalFormatting sqref="X58:X62">
    <cfRule type="cellIs" dxfId="863" priority="566" stopIfTrue="1" operator="between">
      <formula>81</formula>
      <formula>98</formula>
    </cfRule>
    <cfRule type="cellIs" dxfId="862" priority="567" stopIfTrue="1" operator="between">
      <formula>0</formula>
      <formula>80</formula>
    </cfRule>
  </conditionalFormatting>
  <conditionalFormatting sqref="X65">
    <cfRule type="cellIs" dxfId="861" priority="705" stopIfTrue="1" operator="between">
      <formula>81</formula>
      <formula>98</formula>
    </cfRule>
    <cfRule type="cellIs" dxfId="860" priority="706" stopIfTrue="1" operator="between">
      <formula>0</formula>
      <formula>80</formula>
    </cfRule>
  </conditionalFormatting>
  <conditionalFormatting sqref="X69">
    <cfRule type="cellIs" dxfId="859" priority="639" stopIfTrue="1" operator="between">
      <formula>81</formula>
      <formula>98</formula>
    </cfRule>
    <cfRule type="cellIs" dxfId="858" priority="640" stopIfTrue="1" operator="between">
      <formula>0</formula>
      <formula>80</formula>
    </cfRule>
  </conditionalFormatting>
  <conditionalFormatting sqref="X71:X73">
    <cfRule type="cellIs" dxfId="857" priority="616" stopIfTrue="1" operator="between">
      <formula>81</formula>
      <formula>98</formula>
    </cfRule>
    <cfRule type="cellIs" dxfId="856" priority="617" stopIfTrue="1" operator="between">
      <formula>0</formula>
      <formula>80</formula>
    </cfRule>
  </conditionalFormatting>
  <conditionalFormatting sqref="X76:X85">
    <cfRule type="cellIs" dxfId="855" priority="637" stopIfTrue="1" operator="between">
      <formula>81</formula>
      <formula>98</formula>
    </cfRule>
    <cfRule type="cellIs" dxfId="854" priority="638" stopIfTrue="1" operator="between">
      <formula>0</formula>
      <formula>80</formula>
    </cfRule>
  </conditionalFormatting>
  <conditionalFormatting sqref="X87:X91">
    <cfRule type="cellIs" dxfId="853" priority="384" stopIfTrue="1" operator="between">
      <formula>81</formula>
      <formula>98</formula>
    </cfRule>
    <cfRule type="cellIs" dxfId="852" priority="385" stopIfTrue="1" operator="between">
      <formula>0</formula>
      <formula>80</formula>
    </cfRule>
  </conditionalFormatting>
  <conditionalFormatting sqref="X93">
    <cfRule type="cellIs" dxfId="851" priority="870" stopIfTrue="1" operator="between">
      <formula>81</formula>
      <formula>98</formula>
    </cfRule>
    <cfRule type="cellIs" dxfId="850" priority="871" stopIfTrue="1" operator="between">
      <formula>0</formula>
      <formula>80</formula>
    </cfRule>
  </conditionalFormatting>
  <conditionalFormatting sqref="X96:X99">
    <cfRule type="cellIs" dxfId="849" priority="564" stopIfTrue="1" operator="between">
      <formula>81</formula>
      <formula>98</formula>
    </cfRule>
    <cfRule type="cellIs" dxfId="848" priority="565" stopIfTrue="1" operator="between">
      <formula>0</formula>
      <formula>80</formula>
    </cfRule>
  </conditionalFormatting>
  <conditionalFormatting sqref="X101:X110">
    <cfRule type="cellIs" dxfId="847" priority="382" stopIfTrue="1" operator="between">
      <formula>81</formula>
      <formula>98</formula>
    </cfRule>
    <cfRule type="cellIs" dxfId="846" priority="383" stopIfTrue="1" operator="between">
      <formula>0</formula>
      <formula>80</formula>
    </cfRule>
  </conditionalFormatting>
  <conditionalFormatting sqref="X114:X121">
    <cfRule type="cellIs" dxfId="845" priority="394" stopIfTrue="1" operator="between">
      <formula>81</formula>
      <formula>98</formula>
    </cfRule>
    <cfRule type="cellIs" dxfId="844" priority="395" stopIfTrue="1" operator="between">
      <formula>0</formula>
      <formula>80</formula>
    </cfRule>
  </conditionalFormatting>
  <conditionalFormatting sqref="X124:X131">
    <cfRule type="cellIs" dxfId="843" priority="392" stopIfTrue="1" operator="between">
      <formula>81</formula>
      <formula>98</formula>
    </cfRule>
    <cfRule type="cellIs" dxfId="842" priority="393" stopIfTrue="1" operator="between">
      <formula>0</formula>
      <formula>80</formula>
    </cfRule>
  </conditionalFormatting>
  <conditionalFormatting sqref="X134">
    <cfRule type="cellIs" dxfId="841" priority="647" stopIfTrue="1" operator="between">
      <formula>81</formula>
      <formula>98</formula>
    </cfRule>
    <cfRule type="cellIs" dxfId="840" priority="648" stopIfTrue="1" operator="between">
      <formula>0</formula>
      <formula>80</formula>
    </cfRule>
  </conditionalFormatting>
  <conditionalFormatting sqref="X140:X141">
    <cfRule type="cellIs" dxfId="839" priority="450" stopIfTrue="1" operator="between">
      <formula>81</formula>
      <formula>98</formula>
    </cfRule>
    <cfRule type="cellIs" dxfId="838" priority="451" stopIfTrue="1" operator="between">
      <formula>0</formula>
      <formula>80</formula>
    </cfRule>
  </conditionalFormatting>
  <conditionalFormatting sqref="X144:X154">
    <cfRule type="cellIs" dxfId="837" priority="390" stopIfTrue="1" operator="between">
      <formula>81</formula>
      <formula>98</formula>
    </cfRule>
    <cfRule type="cellIs" dxfId="836" priority="391" stopIfTrue="1" operator="between">
      <formula>0</formula>
      <formula>80</formula>
    </cfRule>
  </conditionalFormatting>
  <conditionalFormatting sqref="X157:X158">
    <cfRule type="cellIs" dxfId="835" priority="607" stopIfTrue="1" operator="between">
      <formula>81</formula>
      <formula>98</formula>
    </cfRule>
    <cfRule type="cellIs" dxfId="834" priority="608" stopIfTrue="1" operator="between">
      <formula>0</formula>
      <formula>80</formula>
    </cfRule>
  </conditionalFormatting>
  <conditionalFormatting sqref="X161:X168">
    <cfRule type="cellIs" dxfId="833" priority="668" stopIfTrue="1" operator="between">
      <formula>81</formula>
      <formula>98</formula>
    </cfRule>
    <cfRule type="cellIs" dxfId="832" priority="669" stopIfTrue="1" operator="between">
      <formula>0</formula>
      <formula>80</formula>
    </cfRule>
  </conditionalFormatting>
  <conditionalFormatting sqref="X170:X187">
    <cfRule type="cellIs" dxfId="831" priority="406" stopIfTrue="1" operator="between">
      <formula>81</formula>
      <formula>98</formula>
    </cfRule>
    <cfRule type="cellIs" dxfId="830" priority="407" stopIfTrue="1" operator="between">
      <formula>0</formula>
      <formula>80</formula>
    </cfRule>
  </conditionalFormatting>
  <conditionalFormatting sqref="X189">
    <cfRule type="cellIs" dxfId="829" priority="189" stopIfTrue="1" operator="between">
      <formula>0</formula>
      <formula>80</formula>
    </cfRule>
  </conditionalFormatting>
  <conditionalFormatting sqref="X189:X191">
    <cfRule type="cellIs" dxfId="828" priority="172" stopIfTrue="1" operator="between">
      <formula>81</formula>
      <formula>98</formula>
    </cfRule>
  </conditionalFormatting>
  <conditionalFormatting sqref="X190:X191">
    <cfRule type="cellIs" dxfId="827" priority="173" stopIfTrue="1" operator="between">
      <formula>0</formula>
      <formula>80</formula>
    </cfRule>
  </conditionalFormatting>
  <conditionalFormatting sqref="X203">
    <cfRule type="cellIs" dxfId="826" priority="205" stopIfTrue="1" operator="between">
      <formula>81</formula>
      <formula>98</formula>
    </cfRule>
    <cfRule type="cellIs" dxfId="825" priority="206" stopIfTrue="1" operator="between">
      <formula>0</formula>
      <formula>80</formula>
    </cfRule>
  </conditionalFormatting>
  <conditionalFormatting sqref="X268">
    <cfRule type="cellIs" dxfId="824" priority="125" stopIfTrue="1" operator="between">
      <formula>0</formula>
      <formula>80</formula>
    </cfRule>
  </conditionalFormatting>
  <conditionalFormatting sqref="X268:X270">
    <cfRule type="cellIs" dxfId="823" priority="108" stopIfTrue="1" operator="between">
      <formula>81</formula>
      <formula>98</formula>
    </cfRule>
  </conditionalFormatting>
  <conditionalFormatting sqref="X269:X270">
    <cfRule type="cellIs" dxfId="822" priority="109" stopIfTrue="1" operator="between">
      <formula>0</formula>
      <formula>80</formula>
    </cfRule>
  </conditionalFormatting>
  <conditionalFormatting sqref="X277">
    <cfRule type="cellIs" dxfId="821" priority="159" stopIfTrue="1" operator="between">
      <formula>81</formula>
      <formula>98</formula>
    </cfRule>
    <cfRule type="cellIs" dxfId="820" priority="160" stopIfTrue="1" operator="between">
      <formula>0</formula>
      <formula>80</formula>
    </cfRule>
  </conditionalFormatting>
  <conditionalFormatting sqref="X358">
    <cfRule type="cellIs" dxfId="819" priority="133" stopIfTrue="1" operator="between">
      <formula>81</formula>
      <formula>98</formula>
    </cfRule>
    <cfRule type="cellIs" dxfId="818" priority="134" stopIfTrue="1" operator="between">
      <formula>0</formula>
      <formula>80</formula>
    </cfRule>
  </conditionalFormatting>
  <conditionalFormatting sqref="X370">
    <cfRule type="cellIs" dxfId="817" priority="91" stopIfTrue="1" operator="between">
      <formula>81</formula>
      <formula>98</formula>
    </cfRule>
    <cfRule type="cellIs" dxfId="816" priority="92" stopIfTrue="1" operator="between">
      <formula>0</formula>
      <formula>80</formula>
    </cfRule>
  </conditionalFormatting>
  <conditionalFormatting sqref="X481:X484">
    <cfRule type="cellIs" dxfId="815" priority="5" stopIfTrue="1" operator="between">
      <formula>81</formula>
      <formula>98</formula>
    </cfRule>
    <cfRule type="cellIs" dxfId="814" priority="6" stopIfTrue="1" operator="between">
      <formula>0</formula>
      <formula>80</formula>
    </cfRule>
  </conditionalFormatting>
  <conditionalFormatting sqref="X485:X488">
    <cfRule type="cellIs" dxfId="813" priority="872" operator="between">
      <formula>0.96</formula>
      <formula>1</formula>
    </cfRule>
    <cfRule type="cellIs" dxfId="812" priority="873" operator="between">
      <formula>0.61</formula>
      <formula>0.95</formula>
    </cfRule>
    <cfRule type="cellIs" dxfId="811" priority="874" operator="between">
      <formula>0</formula>
      <formula>0.6</formula>
    </cfRule>
    <cfRule type="cellIs" dxfId="810" priority="876" stopIfTrue="1" operator="between">
      <formula>99</formula>
      <formula>100</formula>
    </cfRule>
  </conditionalFormatting>
  <conditionalFormatting sqref="Y2 Y188 Y192:Y202 Y204:Y267 Y271:Y276 Y278:Y357 Y359:Y369 Y371:Y480 Y485:Y488">
    <cfRule type="cellIs" dxfId="809" priority="885" stopIfTrue="1" operator="equal">
      <formula>"Abierta con plan"</formula>
    </cfRule>
    <cfRule type="cellIs" dxfId="808" priority="886" stopIfTrue="1" operator="equal">
      <formula>"Cerrada"</formula>
    </cfRule>
  </conditionalFormatting>
  <conditionalFormatting sqref="Y2:Y6 Y8:Y14 Y17:Y20 Y36:Y40 Y42 Y45:Y46 Y48:Y49 Y51:Y54 Y57:Y58 Y63:Y64 Y66:Y72 Y74:Y75 Y82:Y87 Y106:Y123 Y126:Y133 Y135:Y139 Y141:Y143 Y154:Y156 Y160 Y188 Y192:Y202 Y204:Y267 Y271:Y276 Y278:Y357 Y359:Y369 Y371:Y480 Y485:Y488">
    <cfRule type="cellIs" dxfId="807" priority="881" stopIfTrue="1" operator="equal">
      <formula>"Abierta sin plan"</formula>
    </cfRule>
    <cfRule type="cellIs" dxfId="806" priority="882" stopIfTrue="1" operator="equal">
      <formula>"Abierta con plan"</formula>
    </cfRule>
    <cfRule type="cellIs" dxfId="805" priority="883" stopIfTrue="1" operator="equal">
      <formula>"Cerrada"</formula>
    </cfRule>
    <cfRule type="cellIs" dxfId="804" priority="884" stopIfTrue="1" operator="equal">
      <formula>"Abierta sin plan"</formula>
    </cfRule>
  </conditionalFormatting>
  <conditionalFormatting sqref="Y2:Y6 Y8:Y14 Y17:Y24 Y28 Y35:Y36 Y42 Y51:Y54 Y66:Y72 Y74:Y87 Y92:Y95 Y100:Y103 Y106:Y123 Y126:Y133 Y141:Y143 Y154:Y156 Y160">
    <cfRule type="cellIs" dxfId="803" priority="864" stopIfTrue="1" operator="equal">
      <formula>"Cerrada"</formula>
    </cfRule>
  </conditionalFormatting>
  <conditionalFormatting sqref="Y4:Y11">
    <cfRule type="cellIs" dxfId="802" priority="841" stopIfTrue="1" operator="equal">
      <formula>"Abierta sin plan"</formula>
    </cfRule>
  </conditionalFormatting>
  <conditionalFormatting sqref="Y7">
    <cfRule type="cellIs" dxfId="801" priority="834" stopIfTrue="1" operator="equal">
      <formula>"Abierta sin plan"</formula>
    </cfRule>
    <cfRule type="cellIs" dxfId="800" priority="835" stopIfTrue="1" operator="equal">
      <formula>"Abierta con plan"</formula>
    </cfRule>
    <cfRule type="cellIs" dxfId="799" priority="836" stopIfTrue="1" operator="equal">
      <formula>"Cerrada"</formula>
    </cfRule>
    <cfRule type="cellIs" dxfId="798" priority="837" stopIfTrue="1" operator="equal">
      <formula>"Abierta con plan"</formula>
    </cfRule>
    <cfRule type="cellIs" dxfId="797" priority="838" stopIfTrue="1" operator="equal">
      <formula>"Abierta sin plan"</formula>
    </cfRule>
    <cfRule type="cellIs" dxfId="796" priority="839" stopIfTrue="1" operator="equal">
      <formula>"Abierta con plan"</formula>
    </cfRule>
    <cfRule type="cellIs" dxfId="795" priority="840" stopIfTrue="1" operator="equal">
      <formula>"Cerrada"</formula>
    </cfRule>
  </conditionalFormatting>
  <conditionalFormatting sqref="Y15">
    <cfRule type="cellIs" dxfId="794" priority="829" stopIfTrue="1" operator="equal">
      <formula>"Abierta con plan"</formula>
    </cfRule>
    <cfRule type="cellIs" dxfId="793" priority="830" stopIfTrue="1" operator="equal">
      <formula>"Abierta sin plan"</formula>
    </cfRule>
    <cfRule type="cellIs" dxfId="792" priority="831" stopIfTrue="1" operator="equal">
      <formula>"Abierta con plan"</formula>
    </cfRule>
    <cfRule type="cellIs" dxfId="791" priority="832" stopIfTrue="1" operator="equal">
      <formula>"Cerrada"</formula>
    </cfRule>
    <cfRule type="cellIs" dxfId="790" priority="833" stopIfTrue="1" operator="equal">
      <formula>"Abierta sin plan"</formula>
    </cfRule>
  </conditionalFormatting>
  <conditionalFormatting sqref="Y15:Y16">
    <cfRule type="cellIs" dxfId="789" priority="827" stopIfTrue="1" operator="equal">
      <formula>"Cerrada"</formula>
    </cfRule>
  </conditionalFormatting>
  <conditionalFormatting sqref="Y16">
    <cfRule type="cellIs" dxfId="788" priority="823" stopIfTrue="1" operator="equal">
      <formula>"Cerrada"</formula>
    </cfRule>
    <cfRule type="cellIs" dxfId="787" priority="824" stopIfTrue="1" operator="equal">
      <formula>"Abierta con plan"</formula>
    </cfRule>
    <cfRule type="cellIs" dxfId="786" priority="825" stopIfTrue="1" operator="equal">
      <formula>"Abierta sin plan"</formula>
    </cfRule>
    <cfRule type="cellIs" dxfId="785" priority="826" stopIfTrue="1" operator="equal">
      <formula>"Abierta con plan"</formula>
    </cfRule>
  </conditionalFormatting>
  <conditionalFormatting sqref="Y16:Y20">
    <cfRule type="cellIs" dxfId="784" priority="828" stopIfTrue="1" operator="equal">
      <formula>"Abierta sin plan"</formula>
    </cfRule>
  </conditionalFormatting>
  <conditionalFormatting sqref="Y17:Y24 Y35:Y40">
    <cfRule type="cellIs" dxfId="783" priority="868" stopIfTrue="1" operator="equal">
      <formula>"Cerrada"</formula>
    </cfRule>
  </conditionalFormatting>
  <conditionalFormatting sqref="Y21:Y24 Y35">
    <cfRule type="cellIs" dxfId="782" priority="865" stopIfTrue="1" operator="equal">
      <formula>"Abierta con plan"</formula>
    </cfRule>
    <cfRule type="cellIs" dxfId="781" priority="866" stopIfTrue="1" operator="equal">
      <formula>"Abierta sin plan"</formula>
    </cfRule>
    <cfRule type="cellIs" dxfId="780" priority="867" stopIfTrue="1" operator="equal">
      <formula>"Abierta con plan"</formula>
    </cfRule>
    <cfRule type="cellIs" dxfId="779" priority="869" stopIfTrue="1" operator="equal">
      <formula>"Abierta sin plan"</formula>
    </cfRule>
  </conditionalFormatting>
  <conditionalFormatting sqref="Y25:Y26">
    <cfRule type="cellIs" dxfId="778" priority="817" stopIfTrue="1" operator="equal">
      <formula>"Cerrada"</formula>
    </cfRule>
    <cfRule type="cellIs" dxfId="777" priority="818" stopIfTrue="1" operator="equal">
      <formula>"Abierta con plan"</formula>
    </cfRule>
    <cfRule type="cellIs" dxfId="776" priority="819" stopIfTrue="1" operator="equal">
      <formula>"Abierta sin plan"</formula>
    </cfRule>
    <cfRule type="cellIs" dxfId="775" priority="820" stopIfTrue="1" operator="equal">
      <formula>"Abierta con plan"</formula>
    </cfRule>
    <cfRule type="cellIs" dxfId="774" priority="822" stopIfTrue="1" operator="equal">
      <formula>"Abierta sin plan"</formula>
    </cfRule>
  </conditionalFormatting>
  <conditionalFormatting sqref="Y25:Y27">
    <cfRule type="cellIs" dxfId="773" priority="821" stopIfTrue="1" operator="equal">
      <formula>"Cerrada"</formula>
    </cfRule>
  </conditionalFormatting>
  <conditionalFormatting sqref="Y27">
    <cfRule type="cellIs" dxfId="772" priority="842" stopIfTrue="1" operator="equal">
      <formula>"Abierta con plan"</formula>
    </cfRule>
    <cfRule type="cellIs" dxfId="771" priority="843" stopIfTrue="1" operator="equal">
      <formula>"Abierta sin plan"</formula>
    </cfRule>
    <cfRule type="cellIs" dxfId="770" priority="844" stopIfTrue="1" operator="equal">
      <formula>"Abierta con plan"</formula>
    </cfRule>
    <cfRule type="cellIs" dxfId="769" priority="845" stopIfTrue="1" operator="equal">
      <formula>"Cerrada"</formula>
    </cfRule>
    <cfRule type="cellIs" dxfId="768" priority="846" stopIfTrue="1" operator="equal">
      <formula>"Abierta sin plan"</formula>
    </cfRule>
    <cfRule type="cellIs" dxfId="767" priority="847" stopIfTrue="1" operator="equal">
      <formula>"Abierta con plan"</formula>
    </cfRule>
  </conditionalFormatting>
  <conditionalFormatting sqref="Y27:Y28">
    <cfRule type="cellIs" dxfId="766" priority="848" stopIfTrue="1" operator="equal">
      <formula>"Cerrada"</formula>
    </cfRule>
  </conditionalFormatting>
  <conditionalFormatting sqref="Y28 Y76:Y81 Y92:Y95 Y100:Y103">
    <cfRule type="cellIs" dxfId="765" priority="858" stopIfTrue="1" operator="equal">
      <formula>"Abierta sin plan"</formula>
    </cfRule>
    <cfRule type="cellIs" dxfId="764" priority="859" stopIfTrue="1" operator="equal">
      <formula>"Abierta con plan"</formula>
    </cfRule>
    <cfRule type="cellIs" dxfId="763" priority="860" stopIfTrue="1" operator="equal">
      <formula>"Cerrada"</formula>
    </cfRule>
    <cfRule type="cellIs" dxfId="762" priority="861" stopIfTrue="1" operator="equal">
      <formula>"Abierta sin plan"</formula>
    </cfRule>
  </conditionalFormatting>
  <conditionalFormatting sqref="Y29">
    <cfRule type="cellIs" dxfId="761" priority="747" stopIfTrue="1" operator="equal">
      <formula>"Abierta con plan"</formula>
    </cfRule>
    <cfRule type="cellIs" dxfId="760" priority="748" stopIfTrue="1" operator="equal">
      <formula>"Abierta sin plan"</formula>
    </cfRule>
    <cfRule type="cellIs" dxfId="759" priority="749" stopIfTrue="1" operator="equal">
      <formula>"Abierta con plan"</formula>
    </cfRule>
    <cfRule type="cellIs" dxfId="758" priority="750" stopIfTrue="1" operator="equal">
      <formula>"Cerrada"</formula>
    </cfRule>
    <cfRule type="cellIs" dxfId="757" priority="751" stopIfTrue="1" operator="equal">
      <formula>"Abierta sin plan"</formula>
    </cfRule>
  </conditionalFormatting>
  <conditionalFormatting sqref="Y29:Y32">
    <cfRule type="cellIs" dxfId="756" priority="746" stopIfTrue="1" operator="equal">
      <formula>"Cerrada"</formula>
    </cfRule>
  </conditionalFormatting>
  <conditionalFormatting sqref="Y30">
    <cfRule type="cellIs" dxfId="755" priority="739" stopIfTrue="1" operator="equal">
      <formula>"Cerrada"</formula>
    </cfRule>
    <cfRule type="cellIs" dxfId="754" priority="740" stopIfTrue="1" operator="equal">
      <formula>"Abierta con plan"</formula>
    </cfRule>
    <cfRule type="cellIs" dxfId="753" priority="741" stopIfTrue="1" operator="equal">
      <formula>"Abierta sin plan"</formula>
    </cfRule>
    <cfRule type="cellIs" dxfId="752" priority="742" stopIfTrue="1" operator="equal">
      <formula>"Abierta con plan"</formula>
    </cfRule>
    <cfRule type="cellIs" dxfId="751" priority="743" stopIfTrue="1" operator="equal">
      <formula>"Cerrada"</formula>
    </cfRule>
    <cfRule type="cellIs" dxfId="750" priority="744" stopIfTrue="1" operator="equal">
      <formula>"Abierta sin plan"</formula>
    </cfRule>
    <cfRule type="cellIs" dxfId="749" priority="745" stopIfTrue="1" operator="equal">
      <formula>"Abierta con plan"</formula>
    </cfRule>
  </conditionalFormatting>
  <conditionalFormatting sqref="Y31:Y32 Y34">
    <cfRule type="cellIs" dxfId="748" priority="810" stopIfTrue="1" operator="equal">
      <formula>"Abierta con plan"</formula>
    </cfRule>
    <cfRule type="cellIs" dxfId="747" priority="811" stopIfTrue="1" operator="equal">
      <formula>"Abierta sin plan"</formula>
    </cfRule>
    <cfRule type="cellIs" dxfId="746" priority="812" stopIfTrue="1" operator="equal">
      <formula>"Abierta con plan"</formula>
    </cfRule>
    <cfRule type="cellIs" dxfId="745" priority="813" stopIfTrue="1" operator="equal">
      <formula>"Cerrada"</formula>
    </cfRule>
    <cfRule type="cellIs" dxfId="744" priority="814" stopIfTrue="1" operator="equal">
      <formula>"Abierta sin plan"</formula>
    </cfRule>
    <cfRule type="cellIs" dxfId="743" priority="815" stopIfTrue="1" operator="equal">
      <formula>"Abierta con plan"</formula>
    </cfRule>
    <cfRule type="cellIs" dxfId="742" priority="816" stopIfTrue="1" operator="equal">
      <formula>"Cerrada"</formula>
    </cfRule>
  </conditionalFormatting>
  <conditionalFormatting sqref="Y33">
    <cfRule type="cellIs" dxfId="741" priority="733" stopIfTrue="1" operator="equal">
      <formula>"Cerrada"</formula>
    </cfRule>
    <cfRule type="cellIs" dxfId="740" priority="734" stopIfTrue="1" operator="equal">
      <formula>"Abierta con plan"</formula>
    </cfRule>
    <cfRule type="cellIs" dxfId="739" priority="735" stopIfTrue="1" operator="equal">
      <formula>"Abierta sin plan"</formula>
    </cfRule>
    <cfRule type="cellIs" dxfId="738" priority="736" stopIfTrue="1" operator="equal">
      <formula>"Abierta con plan"</formula>
    </cfRule>
    <cfRule type="cellIs" dxfId="737" priority="738" stopIfTrue="1" operator="equal">
      <formula>"Abierta sin plan"</formula>
    </cfRule>
  </conditionalFormatting>
  <conditionalFormatting sqref="Y33:Y34">
    <cfRule type="cellIs" dxfId="736" priority="737" stopIfTrue="1" operator="equal">
      <formula>"Cerrada"</formula>
    </cfRule>
  </conditionalFormatting>
  <conditionalFormatting sqref="Y36 Y110:Y118 Y130 Y28 Y76:Y81 Y92:Y95 Y100:Y103 Y155:Y156 Y4:Y6 Y8:Y11 Y17:Y20 Y160 Y120:Y123 Y132:Y133 Y52:Y54 Y83:Y87 Y69:Y72 Y74 Y42 Y141:Y142">
    <cfRule type="cellIs" dxfId="735" priority="863" stopIfTrue="1" operator="equal">
      <formula>"Abierta con plan"</formula>
    </cfRule>
  </conditionalFormatting>
  <conditionalFormatting sqref="Y36 Y110:Y118 Y130">
    <cfRule type="cellIs" dxfId="734" priority="862" stopIfTrue="1" operator="equal">
      <formula>"Abierta sin plan"</formula>
    </cfRule>
  </conditionalFormatting>
  <conditionalFormatting sqref="Y38:Y41">
    <cfRule type="cellIs" dxfId="733" priority="250" stopIfTrue="1" operator="equal">
      <formula>"Abierta sin plan"</formula>
    </cfRule>
    <cfRule type="cellIs" dxfId="732" priority="251" stopIfTrue="1" operator="equal">
      <formula>"Abierta con plan"</formula>
    </cfRule>
    <cfRule type="cellIs" dxfId="731" priority="252" stopIfTrue="1" operator="equal">
      <formula>"Cerrada"</formula>
    </cfRule>
  </conditionalFormatting>
  <conditionalFormatting sqref="Y41">
    <cfRule type="cellIs" dxfId="730" priority="245" stopIfTrue="1" operator="equal">
      <formula>"Cerrada"</formula>
    </cfRule>
    <cfRule type="cellIs" dxfId="729" priority="246" stopIfTrue="1" operator="equal">
      <formula>"Abierta con plan"</formula>
    </cfRule>
    <cfRule type="cellIs" dxfId="728" priority="247" stopIfTrue="1" operator="equal">
      <formula>"Abierta sin plan"</formula>
    </cfRule>
    <cfRule type="cellIs" dxfId="727" priority="248" stopIfTrue="1" operator="equal">
      <formula>"Abierta con plan"</formula>
    </cfRule>
    <cfRule type="cellIs" dxfId="726" priority="249" stopIfTrue="1" operator="equal">
      <formula>"Cerrada"</formula>
    </cfRule>
  </conditionalFormatting>
  <conditionalFormatting sqref="Y42:Y43">
    <cfRule type="cellIs" dxfId="725" priority="578" stopIfTrue="1" operator="equal">
      <formula>"Abierta sin plan"</formula>
    </cfRule>
  </conditionalFormatting>
  <conditionalFormatting sqref="Y43">
    <cfRule type="cellIs" dxfId="724" priority="573" stopIfTrue="1" operator="equal">
      <formula>"Cerrada"</formula>
    </cfRule>
    <cfRule type="cellIs" dxfId="723" priority="574" stopIfTrue="1" operator="equal">
      <formula>"Abierta con plan"</formula>
    </cfRule>
    <cfRule type="cellIs" dxfId="722" priority="575" stopIfTrue="1" operator="equal">
      <formula>"Abierta sin plan"</formula>
    </cfRule>
    <cfRule type="cellIs" dxfId="721" priority="576" stopIfTrue="1" operator="equal">
      <formula>"Abierta con plan"</formula>
    </cfRule>
  </conditionalFormatting>
  <conditionalFormatting sqref="Y43:Y44">
    <cfRule type="cellIs" dxfId="720" priority="577" stopIfTrue="1" operator="equal">
      <formula>"Cerrada"</formula>
    </cfRule>
  </conditionalFormatting>
  <conditionalFormatting sqref="Y44">
    <cfRule type="cellIs" dxfId="719" priority="726" stopIfTrue="1" operator="equal">
      <formula>"Abierta con plan"</formula>
    </cfRule>
    <cfRule type="cellIs" dxfId="718" priority="727" stopIfTrue="1" operator="equal">
      <formula>"Abierta sin plan"</formula>
    </cfRule>
    <cfRule type="cellIs" dxfId="717" priority="728" stopIfTrue="1" operator="equal">
      <formula>"Abierta con plan"</formula>
    </cfRule>
    <cfRule type="cellIs" dxfId="716" priority="729" stopIfTrue="1" operator="equal">
      <formula>"Cerrada"</formula>
    </cfRule>
    <cfRule type="cellIs" dxfId="715" priority="730" stopIfTrue="1" operator="equal">
      <formula>"Abierta sin plan"</formula>
    </cfRule>
    <cfRule type="cellIs" dxfId="714" priority="731" stopIfTrue="1" operator="equal">
      <formula>"Abierta con plan"</formula>
    </cfRule>
  </conditionalFormatting>
  <conditionalFormatting sqref="Y44:Y46">
    <cfRule type="cellIs" dxfId="713" priority="732" stopIfTrue="1" operator="equal">
      <formula>"Cerrada"</formula>
    </cfRule>
  </conditionalFormatting>
  <conditionalFormatting sqref="Y46">
    <cfRule type="cellIs" dxfId="712" priority="239" stopIfTrue="1" operator="equal">
      <formula>"Cerrada"</formula>
    </cfRule>
    <cfRule type="cellIs" dxfId="711" priority="240" stopIfTrue="1" operator="equal">
      <formula>"Abierta con plan"</formula>
    </cfRule>
    <cfRule type="cellIs" dxfId="710" priority="241" stopIfTrue="1" operator="equal">
      <formula>"Abierta sin plan"</formula>
    </cfRule>
    <cfRule type="cellIs" dxfId="709" priority="242" stopIfTrue="1" operator="equal">
      <formula>"Abierta con plan"</formula>
    </cfRule>
    <cfRule type="cellIs" dxfId="708" priority="244" stopIfTrue="1" operator="equal">
      <formula>"Abierta sin plan"</formula>
    </cfRule>
  </conditionalFormatting>
  <conditionalFormatting sqref="Y46:Y47">
    <cfRule type="cellIs" dxfId="707" priority="243" stopIfTrue="1" operator="equal">
      <formula>"Cerrada"</formula>
    </cfRule>
  </conditionalFormatting>
  <conditionalFormatting sqref="Y47">
    <cfRule type="cellIs" dxfId="706" priority="656" stopIfTrue="1" operator="equal">
      <formula>"Abierta con plan"</formula>
    </cfRule>
    <cfRule type="cellIs" dxfId="705" priority="657" stopIfTrue="1" operator="equal">
      <formula>"Abierta sin plan"</formula>
    </cfRule>
    <cfRule type="cellIs" dxfId="704" priority="658" stopIfTrue="1" operator="equal">
      <formula>"Abierta con plan"</formula>
    </cfRule>
    <cfRule type="cellIs" dxfId="703" priority="660" stopIfTrue="1" operator="equal">
      <formula>"Abierta sin plan"</formula>
    </cfRule>
  </conditionalFormatting>
  <conditionalFormatting sqref="Y47:Y49">
    <cfRule type="cellIs" dxfId="702" priority="659" stopIfTrue="1" operator="equal">
      <formula>"Cerrada"</formula>
    </cfRule>
  </conditionalFormatting>
  <conditionalFormatting sqref="Y50">
    <cfRule type="cellIs" dxfId="701" priority="625" stopIfTrue="1" operator="equal">
      <formula>"Abierta sin plan"</formula>
    </cfRule>
    <cfRule type="cellIs" dxfId="700" priority="626" stopIfTrue="1" operator="equal">
      <formula>"Abierta con plan"</formula>
    </cfRule>
    <cfRule type="cellIs" dxfId="699" priority="627" stopIfTrue="1" operator="equal">
      <formula>"Cerrada"</formula>
    </cfRule>
    <cfRule type="cellIs" dxfId="698" priority="628" stopIfTrue="1" operator="equal">
      <formula>"Abierta con plan"</formula>
    </cfRule>
    <cfRule type="cellIs" dxfId="697" priority="629" stopIfTrue="1" operator="equal">
      <formula>"Abierta sin plan"</formula>
    </cfRule>
    <cfRule type="cellIs" dxfId="696" priority="630" stopIfTrue="1" operator="equal">
      <formula>"Abierta con plan"</formula>
    </cfRule>
    <cfRule type="cellIs" dxfId="695" priority="631" stopIfTrue="1" operator="equal">
      <formula>"Cerrada"</formula>
    </cfRule>
    <cfRule type="cellIs" dxfId="694" priority="632" stopIfTrue="1" operator="equal">
      <formula>"Abierta sin plan"</formula>
    </cfRule>
  </conditionalFormatting>
  <conditionalFormatting sqref="Y52:Y55">
    <cfRule type="cellIs" dxfId="693" priority="624" stopIfTrue="1" operator="equal">
      <formula>"Abierta sin plan"</formula>
    </cfRule>
  </conditionalFormatting>
  <conditionalFormatting sqref="Y54">
    <cfRule type="cellIs" dxfId="692" priority="68" stopIfTrue="1" operator="equal">
      <formula>"Abierta sin plan"</formula>
    </cfRule>
    <cfRule type="cellIs" dxfId="691" priority="69" stopIfTrue="1" operator="equal">
      <formula>"Abierta con plan"</formula>
    </cfRule>
    <cfRule type="cellIs" dxfId="690" priority="70" stopIfTrue="1" operator="equal">
      <formula>"Cerrada"</formula>
    </cfRule>
    <cfRule type="cellIs" dxfId="689" priority="71" stopIfTrue="1" operator="equal">
      <formula>"Abierta con plan"</formula>
    </cfRule>
    <cfRule type="cellIs" dxfId="688" priority="72" stopIfTrue="1" operator="equal">
      <formula>"Abierta sin plan"</formula>
    </cfRule>
    <cfRule type="cellIs" dxfId="687" priority="73" stopIfTrue="1" operator="equal">
      <formula>"Abierta con plan"</formula>
    </cfRule>
    <cfRule type="cellIs" dxfId="686" priority="74" stopIfTrue="1" operator="equal">
      <formula>"Cerrada"</formula>
    </cfRule>
    <cfRule type="cellIs" dxfId="685" priority="75" stopIfTrue="1" operator="equal">
      <formula>"Abierta sin plan"</formula>
    </cfRule>
  </conditionalFormatting>
  <conditionalFormatting sqref="Y55">
    <cfRule type="cellIs" dxfId="684" priority="618" stopIfTrue="1" operator="equal">
      <formula>"Abierta con plan"</formula>
    </cfRule>
    <cfRule type="cellIs" dxfId="683" priority="619" stopIfTrue="1" operator="equal">
      <formula>"Cerrada"</formula>
    </cfRule>
    <cfRule type="cellIs" dxfId="682" priority="620" stopIfTrue="1" operator="equal">
      <formula>"Abierta con plan"</formula>
    </cfRule>
    <cfRule type="cellIs" dxfId="681" priority="621" stopIfTrue="1" operator="equal">
      <formula>"Abierta sin plan"</formula>
    </cfRule>
    <cfRule type="cellIs" dxfId="680" priority="622" stopIfTrue="1" operator="equal">
      <formula>"Abierta con plan"</formula>
    </cfRule>
    <cfRule type="cellIs" dxfId="679" priority="623" stopIfTrue="1" operator="equal">
      <formula>"Cerrada"</formula>
    </cfRule>
  </conditionalFormatting>
  <conditionalFormatting sqref="Y55:Y56">
    <cfRule type="cellIs" dxfId="678" priority="555" stopIfTrue="1" operator="equal">
      <formula>"Abierta sin plan"</formula>
    </cfRule>
  </conditionalFormatting>
  <conditionalFormatting sqref="Y56">
    <cfRule type="cellIs" dxfId="677" priority="551" stopIfTrue="1" operator="equal">
      <formula>"Abierta con plan"</formula>
    </cfRule>
    <cfRule type="cellIs" dxfId="676" priority="552" stopIfTrue="1" operator="equal">
      <formula>"Abierta sin plan"</formula>
    </cfRule>
    <cfRule type="cellIs" dxfId="675" priority="553" stopIfTrue="1" operator="equal">
      <formula>"Abierta con plan"</formula>
    </cfRule>
    <cfRule type="cellIs" dxfId="674" priority="554" stopIfTrue="1" operator="equal">
      <formula>"Cerrada"</formula>
    </cfRule>
  </conditionalFormatting>
  <conditionalFormatting sqref="Y56:Y58">
    <cfRule type="cellIs" dxfId="673" priority="100" stopIfTrue="1" operator="equal">
      <formula>"Cerrada"</formula>
    </cfRule>
  </conditionalFormatting>
  <conditionalFormatting sqref="Y57:Y58">
    <cfRule type="cellIs" dxfId="672" priority="93" stopIfTrue="1" operator="equal">
      <formula>"Cerrada"</formula>
    </cfRule>
    <cfRule type="cellIs" dxfId="671" priority="94" stopIfTrue="1" operator="equal">
      <formula>"Abierta con plan"</formula>
    </cfRule>
    <cfRule type="cellIs" dxfId="670" priority="95" stopIfTrue="1" operator="equal">
      <formula>"Abierta sin plan"</formula>
    </cfRule>
    <cfRule type="cellIs" dxfId="669" priority="96" stopIfTrue="1" operator="equal">
      <formula>"Abierta con plan"</formula>
    </cfRule>
    <cfRule type="cellIs" dxfId="668" priority="97" stopIfTrue="1" operator="equal">
      <formula>"Cerrada"</formula>
    </cfRule>
    <cfRule type="cellIs" dxfId="667" priority="98" stopIfTrue="1" operator="equal">
      <formula>"Abierta sin plan"</formula>
    </cfRule>
    <cfRule type="cellIs" dxfId="666" priority="99" stopIfTrue="1" operator="equal">
      <formula>"Abierta con plan"</formula>
    </cfRule>
  </conditionalFormatting>
  <conditionalFormatting sqref="Y57:Y59">
    <cfRule type="cellIs" dxfId="665" priority="723" stopIfTrue="1" operator="equal">
      <formula>"Abierta sin plan"</formula>
    </cfRule>
    <cfRule type="cellIs" dxfId="664" priority="724" stopIfTrue="1" operator="equal">
      <formula>"Abierta con plan"</formula>
    </cfRule>
    <cfRule type="cellIs" dxfId="663" priority="725" stopIfTrue="1" operator="equal">
      <formula>"Cerrada"</formula>
    </cfRule>
  </conditionalFormatting>
  <conditionalFormatting sqref="Y59">
    <cfRule type="cellIs" dxfId="662" priority="719" stopIfTrue="1" operator="equal">
      <formula>"Abierta con plan"</formula>
    </cfRule>
    <cfRule type="cellIs" dxfId="661" priority="720" stopIfTrue="1" operator="equal">
      <formula>"Abierta sin plan"</formula>
    </cfRule>
    <cfRule type="cellIs" dxfId="660" priority="721" stopIfTrue="1" operator="equal">
      <formula>"Abierta con plan"</formula>
    </cfRule>
    <cfRule type="cellIs" dxfId="659" priority="722" stopIfTrue="1" operator="equal">
      <formula>"Cerrada"</formula>
    </cfRule>
  </conditionalFormatting>
  <conditionalFormatting sqref="Y59:Y60">
    <cfRule type="cellIs" dxfId="658" priority="717" stopIfTrue="1" operator="equal">
      <formula>"Cerrada"</formula>
    </cfRule>
  </conditionalFormatting>
  <conditionalFormatting sqref="Y60">
    <cfRule type="cellIs" dxfId="657" priority="714" stopIfTrue="1" operator="equal">
      <formula>"Abierta con plan"</formula>
    </cfRule>
    <cfRule type="cellIs" dxfId="656" priority="715" stopIfTrue="1" operator="equal">
      <formula>"Abierta sin plan"</formula>
    </cfRule>
    <cfRule type="cellIs" dxfId="655" priority="716" stopIfTrue="1" operator="equal">
      <formula>"Abierta con plan"</formula>
    </cfRule>
    <cfRule type="cellIs" dxfId="654" priority="718" stopIfTrue="1" operator="equal">
      <formula>"Abierta sin plan"</formula>
    </cfRule>
  </conditionalFormatting>
  <conditionalFormatting sqref="Y60:Y61">
    <cfRule type="cellIs" dxfId="653" priority="571" stopIfTrue="1" operator="equal">
      <formula>"Cerrada"</formula>
    </cfRule>
  </conditionalFormatting>
  <conditionalFormatting sqref="Y61">
    <cfRule type="cellIs" dxfId="652" priority="568" stopIfTrue="1" operator="equal">
      <formula>"Abierta con plan"</formula>
    </cfRule>
    <cfRule type="cellIs" dxfId="651" priority="569" stopIfTrue="1" operator="equal">
      <formula>"Abierta sin plan"</formula>
    </cfRule>
    <cfRule type="cellIs" dxfId="650" priority="570" stopIfTrue="1" operator="equal">
      <formula>"Abierta con plan"</formula>
    </cfRule>
  </conditionalFormatting>
  <conditionalFormatting sqref="Y61:Y62">
    <cfRule type="cellIs" dxfId="649" priority="238" stopIfTrue="1" operator="equal">
      <formula>"Cerrada"</formula>
    </cfRule>
    <cfRule type="cellIs" dxfId="648" priority="572" stopIfTrue="1" operator="equal">
      <formula>"Abierta sin plan"</formula>
    </cfRule>
  </conditionalFormatting>
  <conditionalFormatting sqref="Y62">
    <cfRule type="cellIs" dxfId="647" priority="231" stopIfTrue="1" operator="equal">
      <formula>"Cerrada"</formula>
    </cfRule>
    <cfRule type="cellIs" dxfId="646" priority="232" stopIfTrue="1" operator="equal">
      <formula>"Abierta con plan"</formula>
    </cfRule>
    <cfRule type="cellIs" dxfId="645" priority="233" stopIfTrue="1" operator="equal">
      <formula>"Abierta sin plan"</formula>
    </cfRule>
    <cfRule type="cellIs" dxfId="644" priority="234" stopIfTrue="1" operator="equal">
      <formula>"Abierta con plan"</formula>
    </cfRule>
    <cfRule type="cellIs" dxfId="643" priority="235" stopIfTrue="1" operator="equal">
      <formula>"Cerrada"</formula>
    </cfRule>
    <cfRule type="cellIs" dxfId="642" priority="236" stopIfTrue="1" operator="equal">
      <formula>"Abierta sin plan"</formula>
    </cfRule>
    <cfRule type="cellIs" dxfId="641" priority="237" stopIfTrue="1" operator="equal">
      <formula>"Abierta con plan"</formula>
    </cfRule>
    <cfRule type="cellIs" dxfId="640" priority="707" stopIfTrue="1" operator="equal">
      <formula>"Abierta con plan"</formula>
    </cfRule>
    <cfRule type="cellIs" dxfId="639" priority="708" stopIfTrue="1" operator="equal">
      <formula>"Cerrada"</formula>
    </cfRule>
    <cfRule type="cellIs" dxfId="638" priority="709" stopIfTrue="1" operator="equal">
      <formula>"Abierta con plan"</formula>
    </cfRule>
    <cfRule type="cellIs" dxfId="637" priority="710" stopIfTrue="1" operator="equal">
      <formula>"Abierta sin plan"</formula>
    </cfRule>
    <cfRule type="cellIs" dxfId="636" priority="711" stopIfTrue="1" operator="equal">
      <formula>"Abierta con plan"</formula>
    </cfRule>
    <cfRule type="cellIs" dxfId="635" priority="713" stopIfTrue="1" operator="equal">
      <formula>"Abierta sin plan"</formula>
    </cfRule>
  </conditionalFormatting>
  <conditionalFormatting sqref="Y62:Y64">
    <cfRule type="cellIs" dxfId="634" priority="712" stopIfTrue="1" operator="equal">
      <formula>"Cerrada"</formula>
    </cfRule>
  </conditionalFormatting>
  <conditionalFormatting sqref="Y65">
    <cfRule type="cellIs" dxfId="633" priority="700" stopIfTrue="1" operator="equal">
      <formula>"Abierta con plan"</formula>
    </cfRule>
    <cfRule type="cellIs" dxfId="632" priority="701" stopIfTrue="1" operator="equal">
      <formula>"Abierta sin plan"</formula>
    </cfRule>
    <cfRule type="cellIs" dxfId="631" priority="702" stopIfTrue="1" operator="equal">
      <formula>"Abierta con plan"</formula>
    </cfRule>
    <cfRule type="cellIs" dxfId="630" priority="703" stopIfTrue="1" operator="equal">
      <formula>"Cerrada"</formula>
    </cfRule>
    <cfRule type="cellIs" dxfId="629" priority="704" stopIfTrue="1" operator="equal">
      <formula>"Abierta sin plan"</formula>
    </cfRule>
  </conditionalFormatting>
  <conditionalFormatting sqref="Y65:Y66">
    <cfRule type="cellIs" dxfId="628" priority="229" stopIfTrue="1" operator="equal">
      <formula>"Cerrada"</formula>
    </cfRule>
  </conditionalFormatting>
  <conditionalFormatting sqref="Y66">
    <cfRule type="cellIs" dxfId="627" priority="215" stopIfTrue="1" operator="equal">
      <formula>"Cerrada"</formula>
    </cfRule>
    <cfRule type="cellIs" dxfId="626" priority="216" stopIfTrue="1" operator="equal">
      <formula>"Abierta con plan"</formula>
    </cfRule>
    <cfRule type="cellIs" dxfId="625" priority="217" stopIfTrue="1" operator="equal">
      <formula>"Abierta sin plan"</formula>
    </cfRule>
    <cfRule type="cellIs" dxfId="624" priority="218" stopIfTrue="1" operator="equal">
      <formula>"Abierta con plan"</formula>
    </cfRule>
    <cfRule type="cellIs" dxfId="623" priority="219" stopIfTrue="1" operator="equal">
      <formula>"Cerrada"</formula>
    </cfRule>
    <cfRule type="cellIs" dxfId="622" priority="220" stopIfTrue="1" operator="equal">
      <formula>"Abierta sin plan"</formula>
    </cfRule>
    <cfRule type="cellIs" dxfId="621" priority="221" stopIfTrue="1" operator="equal">
      <formula>"Abierta con plan"</formula>
    </cfRule>
    <cfRule type="cellIs" dxfId="620" priority="222" stopIfTrue="1" operator="equal">
      <formula>"Cerrada"</formula>
    </cfRule>
    <cfRule type="cellIs" dxfId="619" priority="223" stopIfTrue="1" operator="equal">
      <formula>"Abierta sin plan"</formula>
    </cfRule>
    <cfRule type="cellIs" dxfId="618" priority="224" stopIfTrue="1" operator="equal">
      <formula>"Abierta con plan"</formula>
    </cfRule>
    <cfRule type="cellIs" dxfId="617" priority="225" stopIfTrue="1" operator="equal">
      <formula>"Cerrada"</formula>
    </cfRule>
    <cfRule type="cellIs" dxfId="616" priority="226" stopIfTrue="1" operator="equal">
      <formula>"Abierta con plan"</formula>
    </cfRule>
    <cfRule type="cellIs" dxfId="615" priority="227" stopIfTrue="1" operator="equal">
      <formula>"Abierta sin plan"</formula>
    </cfRule>
    <cfRule type="cellIs" dxfId="614" priority="228" stopIfTrue="1" operator="equal">
      <formula>"Abierta con plan"</formula>
    </cfRule>
    <cfRule type="cellIs" dxfId="613" priority="230" stopIfTrue="1" operator="equal">
      <formula>"Abierta sin plan"</formula>
    </cfRule>
  </conditionalFormatting>
  <conditionalFormatting sqref="Y69:Y74">
    <cfRule type="cellIs" dxfId="612" priority="586" stopIfTrue="1" operator="equal">
      <formula>"Abierta sin plan"</formula>
    </cfRule>
  </conditionalFormatting>
  <conditionalFormatting sqref="Y72">
    <cfRule type="cellIs" dxfId="611" priority="143" stopIfTrue="1" operator="equal">
      <formula>"Abierta sin plan"</formula>
    </cfRule>
    <cfRule type="cellIs" dxfId="610" priority="144" stopIfTrue="1" operator="equal">
      <formula>"Abierta con plan"</formula>
    </cfRule>
    <cfRule type="cellIs" dxfId="609" priority="145" stopIfTrue="1" operator="equal">
      <formula>"Cerrada"</formula>
    </cfRule>
    <cfRule type="cellIs" dxfId="608" priority="146" stopIfTrue="1" operator="equal">
      <formula>"Abierta con plan"</formula>
    </cfRule>
    <cfRule type="cellIs" dxfId="607" priority="147" stopIfTrue="1" operator="equal">
      <formula>"Abierta sin plan"</formula>
    </cfRule>
    <cfRule type="cellIs" dxfId="606" priority="148" stopIfTrue="1" operator="equal">
      <formula>"Abierta con plan"</formula>
    </cfRule>
    <cfRule type="cellIs" dxfId="605" priority="149" stopIfTrue="1" operator="equal">
      <formula>"Cerrada"</formula>
    </cfRule>
  </conditionalFormatting>
  <conditionalFormatting sqref="Y72:Y73">
    <cfRule type="cellIs" dxfId="604" priority="150" stopIfTrue="1" operator="equal">
      <formula>"Abierta sin plan"</formula>
    </cfRule>
  </conditionalFormatting>
  <conditionalFormatting sqref="Y73">
    <cfRule type="cellIs" dxfId="603" priority="580" stopIfTrue="1" operator="equal">
      <formula>"Abierta con plan"</formula>
    </cfRule>
    <cfRule type="cellIs" dxfId="602" priority="581" stopIfTrue="1" operator="equal">
      <formula>"Cerrada"</formula>
    </cfRule>
    <cfRule type="cellIs" dxfId="601" priority="582" stopIfTrue="1" operator="equal">
      <formula>"Abierta con plan"</formula>
    </cfRule>
    <cfRule type="cellIs" dxfId="600" priority="583" stopIfTrue="1" operator="equal">
      <formula>"Abierta sin plan"</formula>
    </cfRule>
    <cfRule type="cellIs" dxfId="599" priority="584" stopIfTrue="1" operator="equal">
      <formula>"Abierta con plan"</formula>
    </cfRule>
    <cfRule type="cellIs" dxfId="598" priority="585" stopIfTrue="1" operator="equal">
      <formula>"Cerrada"</formula>
    </cfRule>
  </conditionalFormatting>
  <conditionalFormatting sqref="Y76:Y81 Y28 Y100:Y103 Y92:Y95">
    <cfRule type="cellIs" dxfId="597" priority="857" stopIfTrue="1" operator="equal">
      <formula>"Abierta con plan"</formula>
    </cfRule>
  </conditionalFormatting>
  <conditionalFormatting sqref="Y76:Y81">
    <cfRule type="cellIs" dxfId="596" priority="856" stopIfTrue="1" operator="equal">
      <formula>"Cerrada"</formula>
    </cfRule>
  </conditionalFormatting>
  <conditionalFormatting sqref="Y83:Y89">
    <cfRule type="cellIs" dxfId="595" priority="594" stopIfTrue="1" operator="equal">
      <formula>"Abierta sin plan"</formula>
    </cfRule>
  </conditionalFormatting>
  <conditionalFormatting sqref="Y88">
    <cfRule type="cellIs" dxfId="594" priority="587" stopIfTrue="1" operator="equal">
      <formula>"Abierta sin plan"</formula>
    </cfRule>
    <cfRule type="cellIs" dxfId="593" priority="588" stopIfTrue="1" operator="equal">
      <formula>"Abierta con plan"</formula>
    </cfRule>
    <cfRule type="cellIs" dxfId="592" priority="589" stopIfTrue="1" operator="equal">
      <formula>"Cerrada"</formula>
    </cfRule>
    <cfRule type="cellIs" dxfId="591" priority="590" stopIfTrue="1" operator="equal">
      <formula>"Abierta con plan"</formula>
    </cfRule>
    <cfRule type="cellIs" dxfId="590" priority="591" stopIfTrue="1" operator="equal">
      <formula>"Abierta sin plan"</formula>
    </cfRule>
    <cfRule type="cellIs" dxfId="589" priority="592" stopIfTrue="1" operator="equal">
      <formula>"Abierta con plan"</formula>
    </cfRule>
    <cfRule type="cellIs" dxfId="588" priority="593" stopIfTrue="1" operator="equal">
      <formula>"Cerrada"</formula>
    </cfRule>
  </conditionalFormatting>
  <conditionalFormatting sqref="Y89">
    <cfRule type="cellIs" dxfId="587" priority="609" stopIfTrue="1" operator="equal">
      <formula>"Abierta con plan"</formula>
    </cfRule>
    <cfRule type="cellIs" dxfId="586" priority="610" stopIfTrue="1" operator="equal">
      <formula>"Cerrada"</formula>
    </cfRule>
    <cfRule type="cellIs" dxfId="585" priority="611" stopIfTrue="1" operator="equal">
      <formula>"Abierta con plan"</formula>
    </cfRule>
    <cfRule type="cellIs" dxfId="584" priority="612" stopIfTrue="1" operator="equal">
      <formula>"Abierta sin plan"</formula>
    </cfRule>
    <cfRule type="cellIs" dxfId="583" priority="613" stopIfTrue="1" operator="equal">
      <formula>"Abierta con plan"</formula>
    </cfRule>
    <cfRule type="cellIs" dxfId="582" priority="614" stopIfTrue="1" operator="equal">
      <formula>"Cerrada"</formula>
    </cfRule>
    <cfRule type="cellIs" dxfId="581" priority="615" stopIfTrue="1" operator="equal">
      <formula>"Abierta sin plan"</formula>
    </cfRule>
  </conditionalFormatting>
  <conditionalFormatting sqref="Y90">
    <cfRule type="cellIs" dxfId="580" priority="368" stopIfTrue="1" operator="equal">
      <formula>"Cerrada"</formula>
    </cfRule>
    <cfRule type="cellIs" dxfId="579" priority="369" stopIfTrue="1" operator="equal">
      <formula>"Abierta con plan"</formula>
    </cfRule>
    <cfRule type="cellIs" dxfId="578" priority="370" stopIfTrue="1" operator="equal">
      <formula>"Abierta sin plan"</formula>
    </cfRule>
    <cfRule type="cellIs" dxfId="577" priority="371" stopIfTrue="1" operator="equal">
      <formula>"Abierta con plan"</formula>
    </cfRule>
    <cfRule type="cellIs" dxfId="576" priority="372" stopIfTrue="1" operator="equal">
      <formula>"Cerrada"</formula>
    </cfRule>
  </conditionalFormatting>
  <conditionalFormatting sqref="Y90:Y91">
    <cfRule type="cellIs" dxfId="575" priority="373" stopIfTrue="1" operator="equal">
      <formula>"Abierta sin plan"</formula>
    </cfRule>
    <cfRule type="cellIs" dxfId="574" priority="374" stopIfTrue="1" operator="equal">
      <formula>"Abierta con plan"</formula>
    </cfRule>
    <cfRule type="cellIs" dxfId="573" priority="375" stopIfTrue="1" operator="equal">
      <formula>"Cerrada"</formula>
    </cfRule>
  </conditionalFormatting>
  <conditionalFormatting sqref="Y91">
    <cfRule type="cellIs" dxfId="572" priority="595" stopIfTrue="1" operator="equal">
      <formula>"Abierta con plan"</formula>
    </cfRule>
    <cfRule type="cellIs" dxfId="571" priority="596" stopIfTrue="1" operator="equal">
      <formula>"Abierta sin plan"</formula>
    </cfRule>
    <cfRule type="cellIs" dxfId="570" priority="597" stopIfTrue="1" operator="equal">
      <formula>"Abierta con plan"</formula>
    </cfRule>
    <cfRule type="cellIs" dxfId="569" priority="599" stopIfTrue="1" operator="equal">
      <formula>"Abierta sin plan"</formula>
    </cfRule>
  </conditionalFormatting>
  <conditionalFormatting sqref="Y91:Y95">
    <cfRule type="cellIs" dxfId="568" priority="598" stopIfTrue="1" operator="equal">
      <formula>"Cerrada"</formula>
    </cfRule>
  </conditionalFormatting>
  <conditionalFormatting sqref="Y96">
    <cfRule type="cellIs" dxfId="567" priority="558" stopIfTrue="1" operator="equal">
      <formula>"Cerrada"</formula>
    </cfRule>
    <cfRule type="cellIs" dxfId="566" priority="559" stopIfTrue="1" operator="equal">
      <formula>"Abierta con plan"</formula>
    </cfRule>
    <cfRule type="cellIs" dxfId="565" priority="560" stopIfTrue="1" operator="equal">
      <formula>"Abierta sin plan"</formula>
    </cfRule>
    <cfRule type="cellIs" dxfId="564" priority="561" stopIfTrue="1" operator="equal">
      <formula>"Abierta con plan"</formula>
    </cfRule>
    <cfRule type="cellIs" dxfId="563" priority="562" stopIfTrue="1" operator="equal">
      <formula>"Cerrada"</formula>
    </cfRule>
    <cfRule type="cellIs" dxfId="562" priority="563" stopIfTrue="1" operator="equal">
      <formula>"Abierta sin plan"</formula>
    </cfRule>
  </conditionalFormatting>
  <conditionalFormatting sqref="Y97">
    <cfRule type="cellIs" dxfId="561" priority="695" stopIfTrue="1" operator="equal">
      <formula>"Abierta con plan"</formula>
    </cfRule>
    <cfRule type="cellIs" dxfId="560" priority="696" stopIfTrue="1" operator="equal">
      <formula>"Abierta sin plan"</formula>
    </cfRule>
    <cfRule type="cellIs" dxfId="559" priority="697" stopIfTrue="1" operator="equal">
      <formula>"Abierta con plan"</formula>
    </cfRule>
    <cfRule type="cellIs" dxfId="558" priority="698" stopIfTrue="1" operator="equal">
      <formula>"Cerrada"</formula>
    </cfRule>
    <cfRule type="cellIs" dxfId="557" priority="699" stopIfTrue="1" operator="equal">
      <formula>"Abierta sin plan"</formula>
    </cfRule>
  </conditionalFormatting>
  <conditionalFormatting sqref="Y97:Y98">
    <cfRule type="cellIs" dxfId="556" priority="693" stopIfTrue="1" operator="equal">
      <formula>"Cerrada"</formula>
    </cfRule>
  </conditionalFormatting>
  <conditionalFormatting sqref="Y98">
    <cfRule type="cellIs" dxfId="555" priority="690" stopIfTrue="1" operator="equal">
      <formula>"Abierta con plan"</formula>
    </cfRule>
    <cfRule type="cellIs" dxfId="554" priority="691" stopIfTrue="1" operator="equal">
      <formula>"Abierta sin plan"</formula>
    </cfRule>
    <cfRule type="cellIs" dxfId="553" priority="692" stopIfTrue="1" operator="equal">
      <formula>"Abierta con plan"</formula>
    </cfRule>
    <cfRule type="cellIs" dxfId="552" priority="694" stopIfTrue="1" operator="equal">
      <formula>"Abierta sin plan"</formula>
    </cfRule>
  </conditionalFormatting>
  <conditionalFormatting sqref="Y98:Y103">
    <cfRule type="cellIs" dxfId="551" priority="688" stopIfTrue="1" operator="equal">
      <formula>"Cerrada"</formula>
    </cfRule>
  </conditionalFormatting>
  <conditionalFormatting sqref="Y99">
    <cfRule type="cellIs" dxfId="550" priority="684" stopIfTrue="1" operator="equal">
      <formula>"Cerrada"</formula>
    </cfRule>
    <cfRule type="cellIs" dxfId="549" priority="685" stopIfTrue="1" operator="equal">
      <formula>"Abierta con plan"</formula>
    </cfRule>
    <cfRule type="cellIs" dxfId="548" priority="686" stopIfTrue="1" operator="equal">
      <formula>"Abierta sin plan"</formula>
    </cfRule>
    <cfRule type="cellIs" dxfId="547" priority="687" stopIfTrue="1" operator="equal">
      <formula>"Abierta con plan"</formula>
    </cfRule>
    <cfRule type="cellIs" dxfId="546" priority="689" stopIfTrue="1" operator="equal">
      <formula>"Abierta sin plan"</formula>
    </cfRule>
  </conditionalFormatting>
  <conditionalFormatting sqref="Y104">
    <cfRule type="cellIs" dxfId="545" priority="546" stopIfTrue="1" operator="equal">
      <formula>"Abierta con plan"</formula>
    </cfRule>
    <cfRule type="cellIs" dxfId="544" priority="547" stopIfTrue="1" operator="equal">
      <formula>"Abierta sin plan"</formula>
    </cfRule>
    <cfRule type="cellIs" dxfId="543" priority="548" stopIfTrue="1" operator="equal">
      <formula>"Abierta con plan"</formula>
    </cfRule>
    <cfRule type="cellIs" dxfId="542" priority="549" stopIfTrue="1" operator="equal">
      <formula>"Cerrada"</formula>
    </cfRule>
    <cfRule type="cellIs" dxfId="541" priority="550" stopIfTrue="1" operator="equal">
      <formula>"Abierta sin plan"</formula>
    </cfRule>
  </conditionalFormatting>
  <conditionalFormatting sqref="Y104:Y105">
    <cfRule type="cellIs" dxfId="540" priority="544" stopIfTrue="1" operator="equal">
      <formula>"Cerrada"</formula>
    </cfRule>
  </conditionalFormatting>
  <conditionalFormatting sqref="Y105">
    <cfRule type="cellIs" dxfId="539" priority="540" stopIfTrue="1" operator="equal">
      <formula>"Cerrada"</formula>
    </cfRule>
    <cfRule type="cellIs" dxfId="538" priority="541" stopIfTrue="1" operator="equal">
      <formula>"Abierta con plan"</formula>
    </cfRule>
    <cfRule type="cellIs" dxfId="537" priority="542" stopIfTrue="1" operator="equal">
      <formula>"Abierta sin plan"</formula>
    </cfRule>
    <cfRule type="cellIs" dxfId="536" priority="543" stopIfTrue="1" operator="equal">
      <formula>"Abierta con plan"</formula>
    </cfRule>
  </conditionalFormatting>
  <conditionalFormatting sqref="Y105:Y108">
    <cfRule type="cellIs" dxfId="535" priority="545" stopIfTrue="1" operator="equal">
      <formula>"Abierta sin plan"</formula>
    </cfRule>
  </conditionalFormatting>
  <conditionalFormatting sqref="Y106:Y108">
    <cfRule type="cellIs" dxfId="534" priority="635" stopIfTrue="1" operator="equal">
      <formula>"Abierta con plan"</formula>
    </cfRule>
  </conditionalFormatting>
  <conditionalFormatting sqref="Y107">
    <cfRule type="cellIs" dxfId="533" priority="636" stopIfTrue="1" operator="equal">
      <formula>"Cerrada"</formula>
    </cfRule>
  </conditionalFormatting>
  <conditionalFormatting sqref="Y113:Y116">
    <cfRule type="cellIs" dxfId="532" priority="396" stopIfTrue="1" operator="equal">
      <formula>"Abierta sin plan"</formula>
    </cfRule>
    <cfRule type="cellIs" dxfId="531" priority="397" stopIfTrue="1" operator="equal">
      <formula>"Abierta con plan"</formula>
    </cfRule>
    <cfRule type="cellIs" dxfId="530" priority="398" stopIfTrue="1" operator="equal">
      <formula>"Cerrada"</formula>
    </cfRule>
  </conditionalFormatting>
  <conditionalFormatting sqref="Y120:Y124">
    <cfRule type="cellIs" dxfId="529" priority="655" stopIfTrue="1" operator="equal">
      <formula>"Abierta sin plan"</formula>
    </cfRule>
  </conditionalFormatting>
  <conditionalFormatting sqref="Y123">
    <cfRule type="cellIs" dxfId="528" priority="76" stopIfTrue="1" operator="equal">
      <formula>"Abierta sin plan"</formula>
    </cfRule>
    <cfRule type="cellIs" dxfId="527" priority="77" stopIfTrue="1" operator="equal">
      <formula>"Abierta con plan"</formula>
    </cfRule>
    <cfRule type="cellIs" dxfId="526" priority="78" stopIfTrue="1" operator="equal">
      <formula>"Cerrada"</formula>
    </cfRule>
    <cfRule type="cellIs" dxfId="525" priority="79" stopIfTrue="1" operator="equal">
      <formula>"Abierta con plan"</formula>
    </cfRule>
    <cfRule type="cellIs" dxfId="524" priority="80" stopIfTrue="1" operator="equal">
      <formula>"Abierta sin plan"</formula>
    </cfRule>
    <cfRule type="cellIs" dxfId="523" priority="81" stopIfTrue="1" operator="equal">
      <formula>"Abierta con plan"</formula>
    </cfRule>
    <cfRule type="cellIs" dxfId="522" priority="82" stopIfTrue="1" operator="equal">
      <formula>"Cerrada"</formula>
    </cfRule>
  </conditionalFormatting>
  <conditionalFormatting sqref="Y123:Y124">
    <cfRule type="cellIs" dxfId="521" priority="83" stopIfTrue="1" operator="equal">
      <formula>"Abierta sin plan"</formula>
    </cfRule>
  </conditionalFormatting>
  <conditionalFormatting sqref="Y124">
    <cfRule type="cellIs" dxfId="520" priority="649" stopIfTrue="1" operator="equal">
      <formula>"Abierta con plan"</formula>
    </cfRule>
    <cfRule type="cellIs" dxfId="519" priority="650" stopIfTrue="1" operator="equal">
      <formula>"Cerrada"</formula>
    </cfRule>
    <cfRule type="cellIs" dxfId="518" priority="651" stopIfTrue="1" operator="equal">
      <formula>"Abierta con plan"</formula>
    </cfRule>
    <cfRule type="cellIs" dxfId="517" priority="652" stopIfTrue="1" operator="equal">
      <formula>"Abierta sin plan"</formula>
    </cfRule>
    <cfRule type="cellIs" dxfId="516" priority="653" stopIfTrue="1" operator="equal">
      <formula>"Abierta con plan"</formula>
    </cfRule>
  </conditionalFormatting>
  <conditionalFormatting sqref="Y124:Y125">
    <cfRule type="cellIs" dxfId="515" priority="654" stopIfTrue="1" operator="equal">
      <formula>"Cerrada"</formula>
    </cfRule>
  </conditionalFormatting>
  <conditionalFormatting sqref="Y125">
    <cfRule type="cellIs" dxfId="514" priority="805" stopIfTrue="1" operator="equal">
      <formula>"Abierta con plan"</formula>
    </cfRule>
    <cfRule type="cellIs" dxfId="513" priority="806" stopIfTrue="1" operator="equal">
      <formula>"Abierta sin plan"</formula>
    </cfRule>
    <cfRule type="cellIs" dxfId="512" priority="807" stopIfTrue="1" operator="equal">
      <formula>"Abierta con plan"</formula>
    </cfRule>
    <cfRule type="cellIs" dxfId="511" priority="808" stopIfTrue="1" operator="equal">
      <formula>"Cerrada"</formula>
    </cfRule>
    <cfRule type="cellIs" dxfId="510" priority="809" stopIfTrue="1" operator="equal">
      <formula>"Abierta sin plan"</formula>
    </cfRule>
  </conditionalFormatting>
  <conditionalFormatting sqref="Y132:Y134">
    <cfRule type="cellIs" dxfId="509" priority="646" stopIfTrue="1" operator="equal">
      <formula>"Abierta sin plan"</formula>
    </cfRule>
  </conditionalFormatting>
  <conditionalFormatting sqref="Y134">
    <cfRule type="cellIs" dxfId="508" priority="641" stopIfTrue="1" operator="equal">
      <formula>"Cerrada"</formula>
    </cfRule>
    <cfRule type="cellIs" dxfId="507" priority="642" stopIfTrue="1" operator="equal">
      <formula>"Abierta con plan"</formula>
    </cfRule>
    <cfRule type="cellIs" dxfId="506" priority="643" stopIfTrue="1" operator="equal">
      <formula>"Abierta sin plan"</formula>
    </cfRule>
    <cfRule type="cellIs" dxfId="505" priority="644" stopIfTrue="1" operator="equal">
      <formula>"Abierta con plan"</formula>
    </cfRule>
  </conditionalFormatting>
  <conditionalFormatting sqref="Y134:Y139">
    <cfRule type="cellIs" dxfId="504" priority="645" stopIfTrue="1" operator="equal">
      <formula>"Cerrada"</formula>
    </cfRule>
  </conditionalFormatting>
  <conditionalFormatting sqref="Y137">
    <cfRule type="cellIs" dxfId="503" priority="169" stopIfTrue="1" operator="equal">
      <formula>"Abierta sin plan"</formula>
    </cfRule>
    <cfRule type="cellIs" dxfId="502" priority="170" stopIfTrue="1" operator="equal">
      <formula>"Abierta con plan"</formula>
    </cfRule>
    <cfRule type="cellIs" dxfId="501" priority="171" stopIfTrue="1" operator="equal">
      <formula>"Cerrada"</formula>
    </cfRule>
    <cfRule type="cellIs" dxfId="500" priority="318" stopIfTrue="1" operator="equal">
      <formula>"Abierta sin plan"</formula>
    </cfRule>
    <cfRule type="cellIs" dxfId="499" priority="319" stopIfTrue="1" operator="equal">
      <formula>"Abierta con plan"</formula>
    </cfRule>
    <cfRule type="cellIs" dxfId="498" priority="320" stopIfTrue="1" operator="equal">
      <formula>"Cerrada"</formula>
    </cfRule>
    <cfRule type="cellIs" dxfId="497" priority="323" stopIfTrue="1" operator="equal">
      <formula>"Cerrada"</formula>
    </cfRule>
  </conditionalFormatting>
  <conditionalFormatting sqref="Y137:Y138">
    <cfRule type="cellIs" dxfId="496" priority="321" stopIfTrue="1" operator="equal">
      <formula>"Abierta sin plan"</formula>
    </cfRule>
    <cfRule type="cellIs" dxfId="495" priority="322" stopIfTrue="1" operator="equal">
      <formula>"Abierta con plan"</formula>
    </cfRule>
  </conditionalFormatting>
  <conditionalFormatting sqref="Y140">
    <cfRule type="cellIs" dxfId="494" priority="376" stopIfTrue="1" operator="equal">
      <formula>"Cerrada"</formula>
    </cfRule>
    <cfRule type="cellIs" dxfId="493" priority="377" stopIfTrue="1" operator="equal">
      <formula>"Abierta con plan"</formula>
    </cfRule>
    <cfRule type="cellIs" dxfId="492" priority="378" stopIfTrue="1" operator="equal">
      <formula>"Abierta sin plan"</formula>
    </cfRule>
    <cfRule type="cellIs" dxfId="491" priority="379" stopIfTrue="1" operator="equal">
      <formula>"Abierta con plan"</formula>
    </cfRule>
    <cfRule type="cellIs" dxfId="490" priority="380" stopIfTrue="1" operator="equal">
      <formula>"Cerrada"</formula>
    </cfRule>
  </conditionalFormatting>
  <conditionalFormatting sqref="Y140:Y142">
    <cfRule type="cellIs" dxfId="489" priority="381" stopIfTrue="1" operator="equal">
      <formula>"Abierta sin plan"</formula>
    </cfRule>
  </conditionalFormatting>
  <conditionalFormatting sqref="Y144">
    <cfRule type="cellIs" dxfId="488" priority="800" stopIfTrue="1" operator="equal">
      <formula>"Abierta con plan"</formula>
    </cfRule>
    <cfRule type="cellIs" dxfId="487" priority="801" stopIfTrue="1" operator="equal">
      <formula>"Abierta sin plan"</formula>
    </cfRule>
    <cfRule type="cellIs" dxfId="486" priority="802" stopIfTrue="1" operator="equal">
      <formula>"Abierta con plan"</formula>
    </cfRule>
    <cfRule type="cellIs" dxfId="485" priority="803" stopIfTrue="1" operator="equal">
      <formula>"Cerrada"</formula>
    </cfRule>
    <cfRule type="cellIs" dxfId="484" priority="804" stopIfTrue="1" operator="equal">
      <formula>"Abierta sin plan"</formula>
    </cfRule>
  </conditionalFormatting>
  <conditionalFormatting sqref="Y144:Y145">
    <cfRule type="cellIs" dxfId="483" priority="798" stopIfTrue="1" operator="equal">
      <formula>"Cerrada"</formula>
    </cfRule>
  </conditionalFormatting>
  <conditionalFormatting sqref="Y145">
    <cfRule type="cellIs" dxfId="482" priority="795" stopIfTrue="1" operator="equal">
      <formula>"Abierta con plan"</formula>
    </cfRule>
    <cfRule type="cellIs" dxfId="481" priority="796" stopIfTrue="1" operator="equal">
      <formula>"Abierta sin plan"</formula>
    </cfRule>
    <cfRule type="cellIs" dxfId="480" priority="797" stopIfTrue="1" operator="equal">
      <formula>"Abierta con plan"</formula>
    </cfRule>
    <cfRule type="cellIs" dxfId="479" priority="799" stopIfTrue="1" operator="equal">
      <formula>"Abierta sin plan"</formula>
    </cfRule>
  </conditionalFormatting>
  <conditionalFormatting sqref="Y145:Y146">
    <cfRule type="cellIs" dxfId="478" priority="793" stopIfTrue="1" operator="equal">
      <formula>"Cerrada"</formula>
    </cfRule>
  </conditionalFormatting>
  <conditionalFormatting sqref="Y146">
    <cfRule type="cellIs" dxfId="477" priority="790" stopIfTrue="1" operator="equal">
      <formula>"Abierta con plan"</formula>
    </cfRule>
    <cfRule type="cellIs" dxfId="476" priority="791" stopIfTrue="1" operator="equal">
      <formula>"Abierta sin plan"</formula>
    </cfRule>
    <cfRule type="cellIs" dxfId="475" priority="792" stopIfTrue="1" operator="equal">
      <formula>"Abierta con plan"</formula>
    </cfRule>
    <cfRule type="cellIs" dxfId="474" priority="794" stopIfTrue="1" operator="equal">
      <formula>"Abierta sin plan"</formula>
    </cfRule>
  </conditionalFormatting>
  <conditionalFormatting sqref="Y146:Y147">
    <cfRule type="cellIs" dxfId="473" priority="788" stopIfTrue="1" operator="equal">
      <formula>"Cerrada"</formula>
    </cfRule>
  </conditionalFormatting>
  <conditionalFormatting sqref="Y147">
    <cfRule type="cellIs" dxfId="472" priority="785" stopIfTrue="1" operator="equal">
      <formula>"Abierta con plan"</formula>
    </cfRule>
    <cfRule type="cellIs" dxfId="471" priority="786" stopIfTrue="1" operator="equal">
      <formula>"Abierta sin plan"</formula>
    </cfRule>
    <cfRule type="cellIs" dxfId="470" priority="787" stopIfTrue="1" operator="equal">
      <formula>"Abierta con plan"</formula>
    </cfRule>
    <cfRule type="cellIs" dxfId="469" priority="789" stopIfTrue="1" operator="equal">
      <formula>"Abierta sin plan"</formula>
    </cfRule>
  </conditionalFormatting>
  <conditionalFormatting sqref="Y147:Y148">
    <cfRule type="cellIs" dxfId="468" priority="783" stopIfTrue="1" operator="equal">
      <formula>"Cerrada"</formula>
    </cfRule>
  </conditionalFormatting>
  <conditionalFormatting sqref="Y148">
    <cfRule type="cellIs" dxfId="467" priority="780" stopIfTrue="1" operator="equal">
      <formula>"Abierta con plan"</formula>
    </cfRule>
    <cfRule type="cellIs" dxfId="466" priority="781" stopIfTrue="1" operator="equal">
      <formula>"Abierta sin plan"</formula>
    </cfRule>
    <cfRule type="cellIs" dxfId="465" priority="782" stopIfTrue="1" operator="equal">
      <formula>"Abierta con plan"</formula>
    </cfRule>
    <cfRule type="cellIs" dxfId="464" priority="784" stopIfTrue="1" operator="equal">
      <formula>"Abierta sin plan"</formula>
    </cfRule>
  </conditionalFormatting>
  <conditionalFormatting sqref="Y148:Y149">
    <cfRule type="cellIs" dxfId="463" priority="778" stopIfTrue="1" operator="equal">
      <formula>"Cerrada"</formula>
    </cfRule>
  </conditionalFormatting>
  <conditionalFormatting sqref="Y149">
    <cfRule type="cellIs" dxfId="462" priority="775" stopIfTrue="1" operator="equal">
      <formula>"Abierta con plan"</formula>
    </cfRule>
    <cfRule type="cellIs" dxfId="461" priority="776" stopIfTrue="1" operator="equal">
      <formula>"Abierta sin plan"</formula>
    </cfRule>
    <cfRule type="cellIs" dxfId="460" priority="777" stopIfTrue="1" operator="equal">
      <formula>"Abierta con plan"</formula>
    </cfRule>
    <cfRule type="cellIs" dxfId="459" priority="779" stopIfTrue="1" operator="equal">
      <formula>"Abierta sin plan"</formula>
    </cfRule>
  </conditionalFormatting>
  <conditionalFormatting sqref="Y149:Y150">
    <cfRule type="cellIs" dxfId="458" priority="773" stopIfTrue="1" operator="equal">
      <formula>"Cerrada"</formula>
    </cfRule>
  </conditionalFormatting>
  <conditionalFormatting sqref="Y150">
    <cfRule type="cellIs" dxfId="457" priority="770" stopIfTrue="1" operator="equal">
      <formula>"Abierta con plan"</formula>
    </cfRule>
    <cfRule type="cellIs" dxfId="456" priority="771" stopIfTrue="1" operator="equal">
      <formula>"Abierta sin plan"</formula>
    </cfRule>
    <cfRule type="cellIs" dxfId="455" priority="772" stopIfTrue="1" operator="equal">
      <formula>"Abierta con plan"</formula>
    </cfRule>
    <cfRule type="cellIs" dxfId="454" priority="774" stopIfTrue="1" operator="equal">
      <formula>"Abierta sin plan"</formula>
    </cfRule>
  </conditionalFormatting>
  <conditionalFormatting sqref="Y150:Y151">
    <cfRule type="cellIs" dxfId="453" priority="768" stopIfTrue="1" operator="equal">
      <formula>"Cerrada"</formula>
    </cfRule>
  </conditionalFormatting>
  <conditionalFormatting sqref="Y151">
    <cfRule type="cellIs" dxfId="452" priority="765" stopIfTrue="1" operator="equal">
      <formula>"Abierta con plan"</formula>
    </cfRule>
    <cfRule type="cellIs" dxfId="451" priority="766" stopIfTrue="1" operator="equal">
      <formula>"Abierta sin plan"</formula>
    </cfRule>
    <cfRule type="cellIs" dxfId="450" priority="767" stopIfTrue="1" operator="equal">
      <formula>"Abierta con plan"</formula>
    </cfRule>
    <cfRule type="cellIs" dxfId="449" priority="769" stopIfTrue="1" operator="equal">
      <formula>"Abierta sin plan"</formula>
    </cfRule>
  </conditionalFormatting>
  <conditionalFormatting sqref="Y151:Y152">
    <cfRule type="cellIs" dxfId="448" priority="763" stopIfTrue="1" operator="equal">
      <formula>"Cerrada"</formula>
    </cfRule>
  </conditionalFormatting>
  <conditionalFormatting sqref="Y152">
    <cfRule type="cellIs" dxfId="447" priority="760" stopIfTrue="1" operator="equal">
      <formula>"Abierta con plan"</formula>
    </cfRule>
    <cfRule type="cellIs" dxfId="446" priority="761" stopIfTrue="1" operator="equal">
      <formula>"Abierta sin plan"</formula>
    </cfRule>
    <cfRule type="cellIs" dxfId="445" priority="762" stopIfTrue="1" operator="equal">
      <formula>"Abierta con plan"</formula>
    </cfRule>
    <cfRule type="cellIs" dxfId="444" priority="764" stopIfTrue="1" operator="equal">
      <formula>"Abierta sin plan"</formula>
    </cfRule>
  </conditionalFormatting>
  <conditionalFormatting sqref="Y152:Y153">
    <cfRule type="cellIs" dxfId="443" priority="758" stopIfTrue="1" operator="equal">
      <formula>"Cerrada"</formula>
    </cfRule>
  </conditionalFormatting>
  <conditionalFormatting sqref="Y153">
    <cfRule type="cellIs" dxfId="442" priority="752" stopIfTrue="1" operator="equal">
      <formula>"Abierta sin plan"</formula>
    </cfRule>
    <cfRule type="cellIs" dxfId="441" priority="753" stopIfTrue="1" operator="equal">
      <formula>"Abierta con plan"</formula>
    </cfRule>
    <cfRule type="cellIs" dxfId="440" priority="754" stopIfTrue="1" operator="equal">
      <formula>"Cerrada"</formula>
    </cfRule>
    <cfRule type="cellIs" dxfId="439" priority="755" stopIfTrue="1" operator="equal">
      <formula>"Abierta con plan"</formula>
    </cfRule>
    <cfRule type="cellIs" dxfId="438" priority="756" stopIfTrue="1" operator="equal">
      <formula>"Abierta sin plan"</formula>
    </cfRule>
    <cfRule type="cellIs" dxfId="437" priority="757" stopIfTrue="1" operator="equal">
      <formula>"Abierta con plan"</formula>
    </cfRule>
    <cfRule type="cellIs" dxfId="436" priority="759" stopIfTrue="1" operator="equal">
      <formula>"Abierta sin plan"</formula>
    </cfRule>
  </conditionalFormatting>
  <conditionalFormatting sqref="Y155:Y157">
    <cfRule type="cellIs" dxfId="435" priority="855" stopIfTrue="1" operator="equal">
      <formula>"Abierta sin plan"</formula>
    </cfRule>
  </conditionalFormatting>
  <conditionalFormatting sqref="Y157">
    <cfRule type="cellIs" dxfId="434" priority="849" stopIfTrue="1" operator="equal">
      <formula>"Abierta con plan"</formula>
    </cfRule>
    <cfRule type="cellIs" dxfId="433" priority="850" stopIfTrue="1" operator="equal">
      <formula>"Cerrada"</formula>
    </cfRule>
    <cfRule type="cellIs" dxfId="432" priority="851" stopIfTrue="1" operator="equal">
      <formula>"Abierta con plan"</formula>
    </cfRule>
    <cfRule type="cellIs" dxfId="431" priority="852" stopIfTrue="1" operator="equal">
      <formula>"Abierta sin plan"</formula>
    </cfRule>
    <cfRule type="cellIs" dxfId="430" priority="853" stopIfTrue="1" operator="equal">
      <formula>"Abierta con plan"</formula>
    </cfRule>
    <cfRule type="cellIs" dxfId="429" priority="854" stopIfTrue="1" operator="equal">
      <formula>"Cerrada"</formula>
    </cfRule>
  </conditionalFormatting>
  <conditionalFormatting sqref="Y157:Y158">
    <cfRule type="cellIs" dxfId="428" priority="606" stopIfTrue="1" operator="equal">
      <formula>"Abierta sin plan"</formula>
    </cfRule>
  </conditionalFormatting>
  <conditionalFormatting sqref="Y158">
    <cfRule type="cellIs" dxfId="427" priority="600" stopIfTrue="1" operator="equal">
      <formula>"Abierta con plan"</formula>
    </cfRule>
    <cfRule type="cellIs" dxfId="426" priority="601" stopIfTrue="1" operator="equal">
      <formula>"Cerrada"</formula>
    </cfRule>
    <cfRule type="cellIs" dxfId="425" priority="602" stopIfTrue="1" operator="equal">
      <formula>"Abierta con plan"</formula>
    </cfRule>
    <cfRule type="cellIs" dxfId="424" priority="603" stopIfTrue="1" operator="equal">
      <formula>"Abierta sin plan"</formula>
    </cfRule>
    <cfRule type="cellIs" dxfId="423" priority="604" stopIfTrue="1" operator="equal">
      <formula>"Abierta con plan"</formula>
    </cfRule>
    <cfRule type="cellIs" dxfId="422" priority="605" stopIfTrue="1" operator="equal">
      <formula>"Cerrada"</formula>
    </cfRule>
  </conditionalFormatting>
  <conditionalFormatting sqref="Y158:Y159">
    <cfRule type="cellIs" dxfId="421" priority="539" stopIfTrue="1" operator="equal">
      <formula>"Abierta sin plan"</formula>
    </cfRule>
  </conditionalFormatting>
  <conditionalFormatting sqref="Y159">
    <cfRule type="cellIs" dxfId="420" priority="535" stopIfTrue="1" operator="equal">
      <formula>"Abierta con plan"</formula>
    </cfRule>
    <cfRule type="cellIs" dxfId="419" priority="536" stopIfTrue="1" operator="equal">
      <formula>"Abierta sin plan"</formula>
    </cfRule>
    <cfRule type="cellIs" dxfId="418" priority="537" stopIfTrue="1" operator="equal">
      <formula>"Abierta con plan"</formula>
    </cfRule>
    <cfRule type="cellIs" dxfId="417" priority="538" stopIfTrue="1" operator="equal">
      <formula>"Cerrada"</formula>
    </cfRule>
  </conditionalFormatting>
  <conditionalFormatting sqref="Y159:Y160">
    <cfRule type="cellIs" dxfId="416" priority="203" stopIfTrue="1" operator="equal">
      <formula>"Cerrada"</formula>
    </cfRule>
  </conditionalFormatting>
  <conditionalFormatting sqref="Y160">
    <cfRule type="cellIs" dxfId="415" priority="197" stopIfTrue="1" operator="equal">
      <formula>"Abierta sin plan"</formula>
    </cfRule>
    <cfRule type="cellIs" dxfId="414" priority="198" stopIfTrue="1" operator="equal">
      <formula>"Abierta con plan"</formula>
    </cfRule>
    <cfRule type="cellIs" dxfId="413" priority="199" stopIfTrue="1" operator="equal">
      <formula>"Cerrada"</formula>
    </cfRule>
    <cfRule type="cellIs" dxfId="412" priority="200" stopIfTrue="1" operator="equal">
      <formula>"Abierta con plan"</formula>
    </cfRule>
    <cfRule type="cellIs" dxfId="411" priority="201" stopIfTrue="1" operator="equal">
      <formula>"Abierta sin plan"</formula>
    </cfRule>
    <cfRule type="cellIs" dxfId="410" priority="202" stopIfTrue="1" operator="equal">
      <formula>"Abierta con plan"</formula>
    </cfRule>
    <cfRule type="cellIs" dxfId="409" priority="204" stopIfTrue="1" operator="equal">
      <formula>"Abierta sin plan"</formula>
    </cfRule>
  </conditionalFormatting>
  <conditionalFormatting sqref="Y160:Y161">
    <cfRule type="cellIs" dxfId="408" priority="683" stopIfTrue="1" operator="equal">
      <formula>"Abierta sin plan"</formula>
    </cfRule>
  </conditionalFormatting>
  <conditionalFormatting sqref="Y161">
    <cfRule type="cellIs" dxfId="407" priority="677" stopIfTrue="1" operator="equal">
      <formula>"Abierta con plan"</formula>
    </cfRule>
    <cfRule type="cellIs" dxfId="406" priority="678" stopIfTrue="1" operator="equal">
      <formula>"Cerrada"</formula>
    </cfRule>
    <cfRule type="cellIs" dxfId="405" priority="679" stopIfTrue="1" operator="equal">
      <formula>"Abierta con plan"</formula>
    </cfRule>
    <cfRule type="cellIs" dxfId="404" priority="680" stopIfTrue="1" operator="equal">
      <formula>"Abierta sin plan"</formula>
    </cfRule>
    <cfRule type="cellIs" dxfId="403" priority="681" stopIfTrue="1" operator="equal">
      <formula>"Abierta con plan"</formula>
    </cfRule>
    <cfRule type="cellIs" dxfId="402" priority="682" stopIfTrue="1" operator="equal">
      <formula>"Cerrada"</formula>
    </cfRule>
  </conditionalFormatting>
  <conditionalFormatting sqref="Y161:Y162">
    <cfRule type="cellIs" dxfId="401" priority="676" stopIfTrue="1" operator="equal">
      <formula>"Abierta sin plan"</formula>
    </cfRule>
  </conditionalFormatting>
  <conditionalFormatting sqref="Y162">
    <cfRule type="cellIs" dxfId="400" priority="670" stopIfTrue="1" operator="equal">
      <formula>"Abierta con plan"</formula>
    </cfRule>
    <cfRule type="cellIs" dxfId="399" priority="671" stopIfTrue="1" operator="equal">
      <formula>"Cerrada"</formula>
    </cfRule>
    <cfRule type="cellIs" dxfId="398" priority="672" stopIfTrue="1" operator="equal">
      <formula>"Abierta con plan"</formula>
    </cfRule>
    <cfRule type="cellIs" dxfId="397" priority="673" stopIfTrue="1" operator="equal">
      <formula>"Abierta sin plan"</formula>
    </cfRule>
    <cfRule type="cellIs" dxfId="396" priority="674" stopIfTrue="1" operator="equal">
      <formula>"Abierta con plan"</formula>
    </cfRule>
    <cfRule type="cellIs" dxfId="395" priority="675" stopIfTrue="1" operator="equal">
      <formula>"Cerrada"</formula>
    </cfRule>
  </conditionalFormatting>
  <conditionalFormatting sqref="Y162:Y169">
    <cfRule type="cellIs" dxfId="394" priority="667" stopIfTrue="1" operator="equal">
      <formula>"Abierta sin plan"</formula>
    </cfRule>
  </conditionalFormatting>
  <conditionalFormatting sqref="Y163">
    <cfRule type="cellIs" dxfId="393" priority="332" stopIfTrue="1" operator="equal">
      <formula>"Abierta sin plan"</formula>
    </cfRule>
    <cfRule type="cellIs" dxfId="392" priority="333" stopIfTrue="1" operator="equal">
      <formula>"Abierta con plan"</formula>
    </cfRule>
    <cfRule type="cellIs" dxfId="391" priority="334" stopIfTrue="1" operator="equal">
      <formula>"Cerrada"</formula>
    </cfRule>
    <cfRule type="cellIs" dxfId="390" priority="335" stopIfTrue="1" operator="equal">
      <formula>"Abierta con plan"</formula>
    </cfRule>
    <cfRule type="cellIs" dxfId="389" priority="336" stopIfTrue="1" operator="equal">
      <formula>"Abierta sin plan"</formula>
    </cfRule>
    <cfRule type="cellIs" dxfId="388" priority="337" stopIfTrue="1" operator="equal">
      <formula>"Abierta con plan"</formula>
    </cfRule>
    <cfRule type="cellIs" dxfId="387" priority="338" stopIfTrue="1" operator="equal">
      <formula>"Cerrada"</formula>
    </cfRule>
    <cfRule type="cellIs" dxfId="386" priority="339" stopIfTrue="1" operator="equal">
      <formula>"Abierta sin plan"</formula>
    </cfRule>
    <cfRule type="cellIs" dxfId="385" priority="340" stopIfTrue="1" operator="equal">
      <formula>"Abierta con plan"</formula>
    </cfRule>
    <cfRule type="cellIs" dxfId="384" priority="341" stopIfTrue="1" operator="equal">
      <formula>"Cerrada"</formula>
    </cfRule>
    <cfRule type="cellIs" dxfId="383" priority="342" stopIfTrue="1" operator="equal">
      <formula>"Abierta con plan"</formula>
    </cfRule>
    <cfRule type="cellIs" dxfId="382" priority="343" stopIfTrue="1" operator="equal">
      <formula>"Abierta sin plan"</formula>
    </cfRule>
    <cfRule type="cellIs" dxfId="381" priority="344" stopIfTrue="1" operator="equal">
      <formula>"Abierta con plan"</formula>
    </cfRule>
    <cfRule type="cellIs" dxfId="380" priority="345" stopIfTrue="1" operator="equal">
      <formula>"Cerrada"</formula>
    </cfRule>
    <cfRule type="cellIs" dxfId="379" priority="346" stopIfTrue="1" operator="equal">
      <formula>"Abierta sin plan"</formula>
    </cfRule>
    <cfRule type="cellIs" dxfId="378" priority="347" stopIfTrue="1" operator="equal">
      <formula>"Abierta con plan"</formula>
    </cfRule>
    <cfRule type="cellIs" dxfId="377" priority="348" stopIfTrue="1" operator="equal">
      <formula>"Cerrada"</formula>
    </cfRule>
    <cfRule type="cellIs" dxfId="376" priority="349" stopIfTrue="1" operator="equal">
      <formula>"Abierta con plan"</formula>
    </cfRule>
    <cfRule type="cellIs" dxfId="375" priority="350" stopIfTrue="1" operator="equal">
      <formula>"Abierta sin plan"</formula>
    </cfRule>
    <cfRule type="cellIs" dxfId="374" priority="351" stopIfTrue="1" operator="equal">
      <formula>"Abierta con plan"</formula>
    </cfRule>
    <cfRule type="cellIs" dxfId="373" priority="352" stopIfTrue="1" operator="equal">
      <formula>"Cerrada"</formula>
    </cfRule>
    <cfRule type="cellIs" dxfId="372" priority="353" stopIfTrue="1" operator="equal">
      <formula>"Abierta sin plan"</formula>
    </cfRule>
    <cfRule type="cellIs" dxfId="371" priority="354" stopIfTrue="1" operator="equal">
      <formula>"Abierta con plan"</formula>
    </cfRule>
    <cfRule type="cellIs" dxfId="370" priority="355" stopIfTrue="1" operator="equal">
      <formula>"Cerrada"</formula>
    </cfRule>
    <cfRule type="cellIs" dxfId="369" priority="356" stopIfTrue="1" operator="equal">
      <formula>"Abierta con plan"</formula>
    </cfRule>
    <cfRule type="cellIs" dxfId="368" priority="357" stopIfTrue="1" operator="equal">
      <formula>"Abierta sin plan"</formula>
    </cfRule>
    <cfRule type="cellIs" dxfId="367" priority="358" stopIfTrue="1" operator="equal">
      <formula>"Abierta con plan"</formula>
    </cfRule>
    <cfRule type="cellIs" dxfId="366" priority="359" stopIfTrue="1" operator="equal">
      <formula>"Cerrada"</formula>
    </cfRule>
    <cfRule type="cellIs" dxfId="365" priority="360" stopIfTrue="1" operator="equal">
      <formula>"Abierta sin plan"</formula>
    </cfRule>
    <cfRule type="cellIs" dxfId="364" priority="361" stopIfTrue="1" operator="equal">
      <formula>"Abierta con plan"</formula>
    </cfRule>
    <cfRule type="cellIs" dxfId="363" priority="362" stopIfTrue="1" operator="equal">
      <formula>"Cerrada"</formula>
    </cfRule>
    <cfRule type="cellIs" dxfId="362" priority="363" stopIfTrue="1" operator="equal">
      <formula>"Abierta con plan"</formula>
    </cfRule>
    <cfRule type="cellIs" dxfId="361" priority="364" stopIfTrue="1" operator="equal">
      <formula>"Abierta sin plan"</formula>
    </cfRule>
    <cfRule type="cellIs" dxfId="360" priority="365" stopIfTrue="1" operator="equal">
      <formula>"Abierta con plan"</formula>
    </cfRule>
    <cfRule type="cellIs" dxfId="359" priority="366" stopIfTrue="1" operator="equal">
      <formula>"Cerrada"</formula>
    </cfRule>
    <cfRule type="cellIs" dxfId="358" priority="367" stopIfTrue="1" operator="equal">
      <formula>"Abierta sin plan"</formula>
    </cfRule>
  </conditionalFormatting>
  <conditionalFormatting sqref="Y163:Y169">
    <cfRule type="cellIs" dxfId="357" priority="661" stopIfTrue="1" operator="equal">
      <formula>"Abierta con plan"</formula>
    </cfRule>
    <cfRule type="cellIs" dxfId="356" priority="662" stopIfTrue="1" operator="equal">
      <formula>"Cerrada"</formula>
    </cfRule>
    <cfRule type="cellIs" dxfId="355" priority="663" stopIfTrue="1" operator="equal">
      <formula>"Abierta con plan"</formula>
    </cfRule>
    <cfRule type="cellIs" dxfId="354" priority="664" stopIfTrue="1" operator="equal">
      <formula>"Abierta sin plan"</formula>
    </cfRule>
    <cfRule type="cellIs" dxfId="353" priority="665" stopIfTrue="1" operator="equal">
      <formula>"Abierta con plan"</formula>
    </cfRule>
    <cfRule type="cellIs" dxfId="352" priority="666" stopIfTrue="1" operator="equal">
      <formula>"Cerrada"</formula>
    </cfRule>
  </conditionalFormatting>
  <conditionalFormatting sqref="Y163:Y170">
    <cfRule type="cellIs" dxfId="351" priority="534" stopIfTrue="1" operator="equal">
      <formula>"Abierta sin plan"</formula>
    </cfRule>
  </conditionalFormatting>
  <conditionalFormatting sqref="Y168">
    <cfRule type="cellIs" dxfId="350" priority="60" stopIfTrue="1" operator="equal">
      <formula>"Abierta sin plan"</formula>
    </cfRule>
    <cfRule type="cellIs" dxfId="349" priority="61" stopIfTrue="1" operator="equal">
      <formula>"Abierta con plan"</formula>
    </cfRule>
    <cfRule type="cellIs" dxfId="348" priority="62" stopIfTrue="1" operator="equal">
      <formula>"Cerrada"</formula>
    </cfRule>
    <cfRule type="cellIs" dxfId="347" priority="63" stopIfTrue="1" operator="equal">
      <formula>"Abierta con plan"</formula>
    </cfRule>
    <cfRule type="cellIs" dxfId="346" priority="64" stopIfTrue="1" operator="equal">
      <formula>"Abierta sin plan"</formula>
    </cfRule>
    <cfRule type="cellIs" dxfId="345" priority="65" stopIfTrue="1" operator="equal">
      <formula>"Abierta con plan"</formula>
    </cfRule>
    <cfRule type="cellIs" dxfId="344" priority="66" stopIfTrue="1" operator="equal">
      <formula>"Cerrada"</formula>
    </cfRule>
  </conditionalFormatting>
  <conditionalFormatting sqref="Y168:Y169">
    <cfRule type="cellIs" dxfId="343" priority="67" stopIfTrue="1" operator="equal">
      <formula>"Abierta sin plan"</formula>
    </cfRule>
  </conditionalFormatting>
  <conditionalFormatting sqref="Y169">
    <cfRule type="cellIs" dxfId="342" priority="101" stopIfTrue="1" operator="equal">
      <formula>"Abierta con plan"</formula>
    </cfRule>
    <cfRule type="cellIs" dxfId="341" priority="102" stopIfTrue="1" operator="equal">
      <formula>"Cerrada"</formula>
    </cfRule>
    <cfRule type="cellIs" dxfId="340" priority="103" stopIfTrue="1" operator="equal">
      <formula>"Abierta con plan"</formula>
    </cfRule>
    <cfRule type="cellIs" dxfId="339" priority="104" stopIfTrue="1" operator="equal">
      <formula>"Abierta sin plan"</formula>
    </cfRule>
    <cfRule type="cellIs" dxfId="338" priority="105" stopIfTrue="1" operator="equal">
      <formula>"Abierta con plan"</formula>
    </cfRule>
    <cfRule type="cellIs" dxfId="337" priority="106" stopIfTrue="1" operator="equal">
      <formula>"Cerrada"</formula>
    </cfRule>
    <cfRule type="cellIs" dxfId="336" priority="107" stopIfTrue="1" operator="equal">
      <formula>"Abierta sin plan"</formula>
    </cfRule>
  </conditionalFormatting>
  <conditionalFormatting sqref="Y170">
    <cfRule type="cellIs" dxfId="335" priority="528" stopIfTrue="1" operator="equal">
      <formula>"Abierta con plan"</formula>
    </cfRule>
    <cfRule type="cellIs" dxfId="334" priority="529" stopIfTrue="1" operator="equal">
      <formula>"Cerrada"</formula>
    </cfRule>
    <cfRule type="cellIs" dxfId="333" priority="530" stopIfTrue="1" operator="equal">
      <formula>"Abierta con plan"</formula>
    </cfRule>
    <cfRule type="cellIs" dxfId="332" priority="531" stopIfTrue="1" operator="equal">
      <formula>"Abierta sin plan"</formula>
    </cfRule>
    <cfRule type="cellIs" dxfId="331" priority="532" stopIfTrue="1" operator="equal">
      <formula>"Abierta con plan"</formula>
    </cfRule>
    <cfRule type="cellIs" dxfId="330" priority="533" stopIfTrue="1" operator="equal">
      <formula>"Cerrada"</formula>
    </cfRule>
  </conditionalFormatting>
  <conditionalFormatting sqref="Y170:Y171">
    <cfRule type="cellIs" dxfId="329" priority="527" stopIfTrue="1" operator="equal">
      <formula>"Abierta sin plan"</formula>
    </cfRule>
  </conditionalFormatting>
  <conditionalFormatting sqref="Y171">
    <cfRule type="cellIs" dxfId="328" priority="521" stopIfTrue="1" operator="equal">
      <formula>"Abierta con plan"</formula>
    </cfRule>
    <cfRule type="cellIs" dxfId="327" priority="522" stopIfTrue="1" operator="equal">
      <formula>"Cerrada"</formula>
    </cfRule>
    <cfRule type="cellIs" dxfId="326" priority="523" stopIfTrue="1" operator="equal">
      <formula>"Abierta con plan"</formula>
    </cfRule>
    <cfRule type="cellIs" dxfId="325" priority="524" stopIfTrue="1" operator="equal">
      <formula>"Abierta sin plan"</formula>
    </cfRule>
    <cfRule type="cellIs" dxfId="324" priority="525" stopIfTrue="1" operator="equal">
      <formula>"Abierta con plan"</formula>
    </cfRule>
    <cfRule type="cellIs" dxfId="323" priority="526" stopIfTrue="1" operator="equal">
      <formula>"Cerrada"</formula>
    </cfRule>
  </conditionalFormatting>
  <conditionalFormatting sqref="Y171:Y172">
    <cfRule type="cellIs" dxfId="322" priority="520" stopIfTrue="1" operator="equal">
      <formula>"Abierta sin plan"</formula>
    </cfRule>
  </conditionalFormatting>
  <conditionalFormatting sqref="Y171:Y174 Y176:Y180">
    <cfRule type="cellIs" dxfId="321" priority="325" stopIfTrue="1" operator="equal">
      <formula>"Abierta con plan"</formula>
    </cfRule>
    <cfRule type="cellIs" dxfId="320" priority="326" stopIfTrue="1" operator="equal">
      <formula>"Cerrada"</formula>
    </cfRule>
    <cfRule type="cellIs" dxfId="319" priority="327" stopIfTrue="1" operator="equal">
      <formula>"Abierta con plan"</formula>
    </cfRule>
    <cfRule type="cellIs" dxfId="318" priority="328" stopIfTrue="1" operator="equal">
      <formula>"Abierta sin plan"</formula>
    </cfRule>
    <cfRule type="cellIs" dxfId="317" priority="329" stopIfTrue="1" operator="equal">
      <formula>"Abierta con plan"</formula>
    </cfRule>
    <cfRule type="cellIs" dxfId="316" priority="330" stopIfTrue="1" operator="equal">
      <formula>"Cerrada"</formula>
    </cfRule>
    <cfRule type="cellIs" dxfId="315" priority="331" stopIfTrue="1" operator="equal">
      <formula>"Abierta sin plan"</formula>
    </cfRule>
  </conditionalFormatting>
  <conditionalFormatting sqref="Y171:Y174">
    <cfRule type="cellIs" dxfId="314" priority="324" stopIfTrue="1" operator="equal">
      <formula>"Abierta sin plan"</formula>
    </cfRule>
  </conditionalFormatting>
  <conditionalFormatting sqref="Y172">
    <cfRule type="cellIs" dxfId="313" priority="514" stopIfTrue="1" operator="equal">
      <formula>"Abierta con plan"</formula>
    </cfRule>
    <cfRule type="cellIs" dxfId="312" priority="515" stopIfTrue="1" operator="equal">
      <formula>"Cerrada"</formula>
    </cfRule>
    <cfRule type="cellIs" dxfId="311" priority="516" stopIfTrue="1" operator="equal">
      <formula>"Abierta con plan"</formula>
    </cfRule>
    <cfRule type="cellIs" dxfId="310" priority="517" stopIfTrue="1" operator="equal">
      <formula>"Abierta sin plan"</formula>
    </cfRule>
    <cfRule type="cellIs" dxfId="309" priority="518" stopIfTrue="1" operator="equal">
      <formula>"Abierta con plan"</formula>
    </cfRule>
    <cfRule type="cellIs" dxfId="308" priority="519" stopIfTrue="1" operator="equal">
      <formula>"Cerrada"</formula>
    </cfRule>
  </conditionalFormatting>
  <conditionalFormatting sqref="Y172:Y173">
    <cfRule type="cellIs" dxfId="307" priority="506" stopIfTrue="1" operator="equal">
      <formula>"Abierta sin plan"</formula>
    </cfRule>
  </conditionalFormatting>
  <conditionalFormatting sqref="Y173">
    <cfRule type="cellIs" dxfId="306" priority="500" stopIfTrue="1" operator="equal">
      <formula>"Abierta con plan"</formula>
    </cfRule>
    <cfRule type="cellIs" dxfId="305" priority="501" stopIfTrue="1" operator="equal">
      <formula>"Cerrada"</formula>
    </cfRule>
    <cfRule type="cellIs" dxfId="304" priority="502" stopIfTrue="1" operator="equal">
      <formula>"Abierta con plan"</formula>
    </cfRule>
    <cfRule type="cellIs" dxfId="303" priority="503" stopIfTrue="1" operator="equal">
      <formula>"Abierta sin plan"</formula>
    </cfRule>
    <cfRule type="cellIs" dxfId="302" priority="504" stopIfTrue="1" operator="equal">
      <formula>"Abierta con plan"</formula>
    </cfRule>
    <cfRule type="cellIs" dxfId="301" priority="505" stopIfTrue="1" operator="equal">
      <formula>"Cerrada"</formula>
    </cfRule>
  </conditionalFormatting>
  <conditionalFormatting sqref="Y173:Y174">
    <cfRule type="cellIs" dxfId="300" priority="499" stopIfTrue="1" operator="equal">
      <formula>"Abierta sin plan"</formula>
    </cfRule>
  </conditionalFormatting>
  <conditionalFormatting sqref="Y174">
    <cfRule type="cellIs" dxfId="299" priority="493" stopIfTrue="1" operator="equal">
      <formula>"Abierta con plan"</formula>
    </cfRule>
    <cfRule type="cellIs" dxfId="298" priority="494" stopIfTrue="1" operator="equal">
      <formula>"Cerrada"</formula>
    </cfRule>
    <cfRule type="cellIs" dxfId="297" priority="495" stopIfTrue="1" operator="equal">
      <formula>"Abierta con plan"</formula>
    </cfRule>
    <cfRule type="cellIs" dxfId="296" priority="496" stopIfTrue="1" operator="equal">
      <formula>"Abierta sin plan"</formula>
    </cfRule>
    <cfRule type="cellIs" dxfId="295" priority="497" stopIfTrue="1" operator="equal">
      <formula>"Abierta con plan"</formula>
    </cfRule>
    <cfRule type="cellIs" dxfId="294" priority="498" stopIfTrue="1" operator="equal">
      <formula>"Cerrada"</formula>
    </cfRule>
  </conditionalFormatting>
  <conditionalFormatting sqref="Y174:Y175">
    <cfRule type="cellIs" dxfId="293" priority="442" stopIfTrue="1" operator="equal">
      <formula>"Abierta sin plan"</formula>
    </cfRule>
  </conditionalFormatting>
  <conditionalFormatting sqref="Y175">
    <cfRule type="cellIs" dxfId="292" priority="436" stopIfTrue="1" operator="equal">
      <formula>"Abierta con plan"</formula>
    </cfRule>
    <cfRule type="cellIs" dxfId="291" priority="437" stopIfTrue="1" operator="equal">
      <formula>"Cerrada"</formula>
    </cfRule>
    <cfRule type="cellIs" dxfId="290" priority="438" stopIfTrue="1" operator="equal">
      <formula>"Abierta con plan"</formula>
    </cfRule>
    <cfRule type="cellIs" dxfId="289" priority="439" stopIfTrue="1" operator="equal">
      <formula>"Abierta sin plan"</formula>
    </cfRule>
    <cfRule type="cellIs" dxfId="288" priority="440" stopIfTrue="1" operator="equal">
      <formula>"Abierta con plan"</formula>
    </cfRule>
    <cfRule type="cellIs" dxfId="287" priority="441" stopIfTrue="1" operator="equal">
      <formula>"Cerrada"</formula>
    </cfRule>
  </conditionalFormatting>
  <conditionalFormatting sqref="Y175:Y176">
    <cfRule type="cellIs" dxfId="286" priority="435" stopIfTrue="1" operator="equal">
      <formula>"Abierta sin plan"</formula>
    </cfRule>
  </conditionalFormatting>
  <conditionalFormatting sqref="Y176">
    <cfRule type="cellIs" dxfId="285" priority="429" stopIfTrue="1" operator="equal">
      <formula>"Abierta con plan"</formula>
    </cfRule>
    <cfRule type="cellIs" dxfId="284" priority="430" stopIfTrue="1" operator="equal">
      <formula>"Cerrada"</formula>
    </cfRule>
    <cfRule type="cellIs" dxfId="283" priority="431" stopIfTrue="1" operator="equal">
      <formula>"Abierta con plan"</formula>
    </cfRule>
    <cfRule type="cellIs" dxfId="282" priority="432" stopIfTrue="1" operator="equal">
      <formula>"Abierta sin plan"</formula>
    </cfRule>
    <cfRule type="cellIs" dxfId="281" priority="433" stopIfTrue="1" operator="equal">
      <formula>"Abierta con plan"</formula>
    </cfRule>
    <cfRule type="cellIs" dxfId="280" priority="434" stopIfTrue="1" operator="equal">
      <formula>"Cerrada"</formula>
    </cfRule>
  </conditionalFormatting>
  <conditionalFormatting sqref="Y176:Y177">
    <cfRule type="cellIs" dxfId="279" priority="428" stopIfTrue="1" operator="equal">
      <formula>"Abierta sin plan"</formula>
    </cfRule>
  </conditionalFormatting>
  <conditionalFormatting sqref="Y176:Y182">
    <cfRule type="cellIs" dxfId="278" priority="317" stopIfTrue="1" operator="equal">
      <formula>"Abierta sin plan"</formula>
    </cfRule>
  </conditionalFormatting>
  <conditionalFormatting sqref="Y177">
    <cfRule type="cellIs" dxfId="277" priority="422" stopIfTrue="1" operator="equal">
      <formula>"Abierta con plan"</formula>
    </cfRule>
    <cfRule type="cellIs" dxfId="276" priority="423" stopIfTrue="1" operator="equal">
      <formula>"Cerrada"</formula>
    </cfRule>
    <cfRule type="cellIs" dxfId="275" priority="424" stopIfTrue="1" operator="equal">
      <formula>"Abierta con plan"</formula>
    </cfRule>
    <cfRule type="cellIs" dxfId="274" priority="425" stopIfTrue="1" operator="equal">
      <formula>"Abierta sin plan"</formula>
    </cfRule>
    <cfRule type="cellIs" dxfId="273" priority="426" stopIfTrue="1" operator="equal">
      <formula>"Abierta con plan"</formula>
    </cfRule>
    <cfRule type="cellIs" dxfId="272" priority="427" stopIfTrue="1" operator="equal">
      <formula>"Cerrada"</formula>
    </cfRule>
  </conditionalFormatting>
  <conditionalFormatting sqref="Y177:Y179">
    <cfRule type="cellIs" dxfId="271" priority="414" stopIfTrue="1" operator="equal">
      <formula>"Abierta sin plan"</formula>
    </cfRule>
  </conditionalFormatting>
  <conditionalFormatting sqref="Y178">
    <cfRule type="cellIs" dxfId="270" priority="408" stopIfTrue="1" operator="equal">
      <formula>"Abierta con plan"</formula>
    </cfRule>
    <cfRule type="cellIs" dxfId="269" priority="409" stopIfTrue="1" operator="equal">
      <formula>"Cerrada"</formula>
    </cfRule>
    <cfRule type="cellIs" dxfId="268" priority="410" stopIfTrue="1" operator="equal">
      <formula>"Abierta con plan"</formula>
    </cfRule>
    <cfRule type="cellIs" dxfId="267" priority="411" stopIfTrue="1" operator="equal">
      <formula>"Abierta sin plan"</formula>
    </cfRule>
    <cfRule type="cellIs" dxfId="266" priority="412" stopIfTrue="1" operator="equal">
      <formula>"Abierta con plan"</formula>
    </cfRule>
    <cfRule type="cellIs" dxfId="265" priority="413" stopIfTrue="1" operator="equal">
      <formula>"Cerrada"</formula>
    </cfRule>
  </conditionalFormatting>
  <conditionalFormatting sqref="Y179">
    <cfRule type="cellIs" dxfId="264" priority="415" stopIfTrue="1" operator="equal">
      <formula>"Abierta con plan"</formula>
    </cfRule>
    <cfRule type="cellIs" dxfId="263" priority="416" stopIfTrue="1" operator="equal">
      <formula>"Cerrada"</formula>
    </cfRule>
    <cfRule type="cellIs" dxfId="262" priority="417" stopIfTrue="1" operator="equal">
      <formula>"Abierta con plan"</formula>
    </cfRule>
    <cfRule type="cellIs" dxfId="261" priority="418" stopIfTrue="1" operator="equal">
      <formula>"Abierta sin plan"</formula>
    </cfRule>
    <cfRule type="cellIs" dxfId="260" priority="419" stopIfTrue="1" operator="equal">
      <formula>"Abierta con plan"</formula>
    </cfRule>
    <cfRule type="cellIs" dxfId="259" priority="420" stopIfTrue="1" operator="equal">
      <formula>"Cerrada"</formula>
    </cfRule>
  </conditionalFormatting>
  <conditionalFormatting sqref="Y179:Y180">
    <cfRule type="cellIs" dxfId="258" priority="421" stopIfTrue="1" operator="equal">
      <formula>"Abierta sin plan"</formula>
    </cfRule>
  </conditionalFormatting>
  <conditionalFormatting sqref="Y180">
    <cfRule type="cellIs" dxfId="257" priority="151" stopIfTrue="1" operator="equal">
      <formula>"Abierta sin plan"</formula>
    </cfRule>
    <cfRule type="cellIs" dxfId="256" priority="152" stopIfTrue="1" operator="equal">
      <formula>"Abierta con plan"</formula>
    </cfRule>
    <cfRule type="cellIs" dxfId="255" priority="153" stopIfTrue="1" operator="equal">
      <formula>"Cerrada"</formula>
    </cfRule>
    <cfRule type="cellIs" dxfId="254" priority="154" stopIfTrue="1" operator="equal">
      <formula>"Abierta con plan"</formula>
    </cfRule>
    <cfRule type="cellIs" dxfId="253" priority="155" stopIfTrue="1" operator="equal">
      <formula>"Abierta sin plan"</formula>
    </cfRule>
    <cfRule type="cellIs" dxfId="252" priority="156" stopIfTrue="1" operator="equal">
      <formula>"Abierta con plan"</formula>
    </cfRule>
    <cfRule type="cellIs" dxfId="251" priority="157" stopIfTrue="1" operator="equal">
      <formula>"Cerrada"</formula>
    </cfRule>
    <cfRule type="cellIs" dxfId="250" priority="158" stopIfTrue="1" operator="equal">
      <formula>"Abierta sin plan"</formula>
    </cfRule>
    <cfRule type="cellIs" dxfId="249" priority="443" stopIfTrue="1" operator="equal">
      <formula>"Abierta con plan"</formula>
    </cfRule>
    <cfRule type="cellIs" dxfId="248" priority="444" stopIfTrue="1" operator="equal">
      <formula>"Cerrada"</formula>
    </cfRule>
    <cfRule type="cellIs" dxfId="247" priority="445" stopIfTrue="1" operator="equal">
      <formula>"Abierta con plan"</formula>
    </cfRule>
    <cfRule type="cellIs" dxfId="246" priority="446" stopIfTrue="1" operator="equal">
      <formula>"Abierta sin plan"</formula>
    </cfRule>
    <cfRule type="cellIs" dxfId="245" priority="447" stopIfTrue="1" operator="equal">
      <formula>"Abierta con plan"</formula>
    </cfRule>
    <cfRule type="cellIs" dxfId="244" priority="448" stopIfTrue="1" operator="equal">
      <formula>"Cerrada"</formula>
    </cfRule>
    <cfRule type="cellIs" dxfId="243" priority="449" stopIfTrue="1" operator="equal">
      <formula>"Abierta sin plan"</formula>
    </cfRule>
  </conditionalFormatting>
  <conditionalFormatting sqref="Y181">
    <cfRule type="cellIs" dxfId="242" priority="297" stopIfTrue="1" operator="equal">
      <formula>"Abierta con plan"</formula>
    </cfRule>
    <cfRule type="cellIs" dxfId="241" priority="298" stopIfTrue="1" operator="equal">
      <formula>"Cerrada"</formula>
    </cfRule>
    <cfRule type="cellIs" dxfId="240" priority="299" stopIfTrue="1" operator="equal">
      <formula>"Abierta con plan"</formula>
    </cfRule>
    <cfRule type="cellIs" dxfId="239" priority="300" stopIfTrue="1" operator="equal">
      <formula>"Abierta sin plan"</formula>
    </cfRule>
    <cfRule type="cellIs" dxfId="238" priority="301" stopIfTrue="1" operator="equal">
      <formula>"Abierta con plan"</formula>
    </cfRule>
    <cfRule type="cellIs" dxfId="237" priority="302" stopIfTrue="1" operator="equal">
      <formula>"Cerrada"</formula>
    </cfRule>
    <cfRule type="cellIs" dxfId="236" priority="303" stopIfTrue="1" operator="equal">
      <formula>"Abierta sin plan"</formula>
    </cfRule>
    <cfRule type="cellIs" dxfId="235" priority="304" stopIfTrue="1" operator="equal">
      <formula>"Abierta con plan"</formula>
    </cfRule>
    <cfRule type="cellIs" dxfId="234" priority="305" stopIfTrue="1" operator="equal">
      <formula>"Cerrada"</formula>
    </cfRule>
    <cfRule type="cellIs" dxfId="233" priority="306" stopIfTrue="1" operator="equal">
      <formula>"Abierta con plan"</formula>
    </cfRule>
    <cfRule type="cellIs" dxfId="232" priority="307" stopIfTrue="1" operator="equal">
      <formula>"Abierta sin plan"</formula>
    </cfRule>
    <cfRule type="cellIs" dxfId="231" priority="308" stopIfTrue="1" operator="equal">
      <formula>"Abierta con plan"</formula>
    </cfRule>
    <cfRule type="cellIs" dxfId="230" priority="309" stopIfTrue="1" operator="equal">
      <formula>"Cerrada"</formula>
    </cfRule>
    <cfRule type="cellIs" dxfId="229" priority="486" stopIfTrue="1" operator="equal">
      <formula>"Abierta con plan"</formula>
    </cfRule>
    <cfRule type="cellIs" dxfId="228" priority="487" stopIfTrue="1" operator="equal">
      <formula>"Cerrada"</formula>
    </cfRule>
    <cfRule type="cellIs" dxfId="227" priority="488" stopIfTrue="1" operator="equal">
      <formula>"Abierta con plan"</formula>
    </cfRule>
    <cfRule type="cellIs" dxfId="226" priority="489" stopIfTrue="1" operator="equal">
      <formula>"Abierta sin plan"</formula>
    </cfRule>
    <cfRule type="cellIs" dxfId="225" priority="490" stopIfTrue="1" operator="equal">
      <formula>"Abierta con plan"</formula>
    </cfRule>
    <cfRule type="cellIs" dxfId="224" priority="491" stopIfTrue="1" operator="equal">
      <formula>"Cerrada"</formula>
    </cfRule>
    <cfRule type="cellIs" dxfId="223" priority="492" stopIfTrue="1" operator="equal">
      <formula>"Abierta sin plan"</formula>
    </cfRule>
  </conditionalFormatting>
  <conditionalFormatting sqref="Y181:Y182">
    <cfRule type="cellIs" dxfId="222" priority="296" stopIfTrue="1" operator="equal">
      <formula>"Abierta sin plan"</formula>
    </cfRule>
    <cfRule type="cellIs" dxfId="221" priority="310" stopIfTrue="1" operator="equal">
      <formula>"Abierta sin plan"</formula>
    </cfRule>
    <cfRule type="cellIs" dxfId="220" priority="311" stopIfTrue="1" operator="equal">
      <formula>"Abierta con plan"</formula>
    </cfRule>
    <cfRule type="cellIs" dxfId="219" priority="312" stopIfTrue="1" operator="equal">
      <formula>"Cerrada"</formula>
    </cfRule>
    <cfRule type="cellIs" dxfId="218" priority="313" stopIfTrue="1" operator="equal">
      <formula>"Abierta con plan"</formula>
    </cfRule>
    <cfRule type="cellIs" dxfId="217" priority="314" stopIfTrue="1" operator="equal">
      <formula>"Abierta sin plan"</formula>
    </cfRule>
    <cfRule type="cellIs" dxfId="216" priority="315" stopIfTrue="1" operator="equal">
      <formula>"Abierta con plan"</formula>
    </cfRule>
    <cfRule type="cellIs" dxfId="215" priority="316" stopIfTrue="1" operator="equal">
      <formula>"Cerrada"</formula>
    </cfRule>
    <cfRule type="cellIs" dxfId="214" priority="485" stopIfTrue="1" operator="equal">
      <formula>"Abierta sin plan"</formula>
    </cfRule>
  </conditionalFormatting>
  <conditionalFormatting sqref="Y182">
    <cfRule type="cellIs" dxfId="213" priority="283" stopIfTrue="1" operator="equal">
      <formula>"Abierta con plan"</formula>
    </cfRule>
    <cfRule type="cellIs" dxfId="212" priority="284" stopIfTrue="1" operator="equal">
      <formula>"Cerrada"</formula>
    </cfRule>
    <cfRule type="cellIs" dxfId="211" priority="285" stopIfTrue="1" operator="equal">
      <formula>"Abierta con plan"</formula>
    </cfRule>
    <cfRule type="cellIs" dxfId="210" priority="286" stopIfTrue="1" operator="equal">
      <formula>"Abierta sin plan"</formula>
    </cfRule>
    <cfRule type="cellIs" dxfId="209" priority="287" stopIfTrue="1" operator="equal">
      <formula>"Abierta con plan"</formula>
    </cfRule>
    <cfRule type="cellIs" dxfId="208" priority="288" stopIfTrue="1" operator="equal">
      <formula>"Cerrada"</formula>
    </cfRule>
    <cfRule type="cellIs" dxfId="207" priority="289" stopIfTrue="1" operator="equal">
      <formula>"Abierta sin plan"</formula>
    </cfRule>
    <cfRule type="cellIs" dxfId="206" priority="290" stopIfTrue="1" operator="equal">
      <formula>"Abierta con plan"</formula>
    </cfRule>
    <cfRule type="cellIs" dxfId="205" priority="291" stopIfTrue="1" operator="equal">
      <formula>"Cerrada"</formula>
    </cfRule>
    <cfRule type="cellIs" dxfId="204" priority="292" stopIfTrue="1" operator="equal">
      <formula>"Abierta con plan"</formula>
    </cfRule>
    <cfRule type="cellIs" dxfId="203" priority="293" stopIfTrue="1" operator="equal">
      <formula>"Abierta sin plan"</formula>
    </cfRule>
    <cfRule type="cellIs" dxfId="202" priority="294" stopIfTrue="1" operator="equal">
      <formula>"Abierta con plan"</formula>
    </cfRule>
    <cfRule type="cellIs" dxfId="201" priority="295" stopIfTrue="1" operator="equal">
      <formula>"Cerrada"</formula>
    </cfRule>
    <cfRule type="cellIs" dxfId="200" priority="479" stopIfTrue="1" operator="equal">
      <formula>"Abierta con plan"</formula>
    </cfRule>
    <cfRule type="cellIs" dxfId="199" priority="480" stopIfTrue="1" operator="equal">
      <formula>"Cerrada"</formula>
    </cfRule>
    <cfRule type="cellIs" dxfId="198" priority="481" stopIfTrue="1" operator="equal">
      <formula>"Abierta con plan"</formula>
    </cfRule>
    <cfRule type="cellIs" dxfId="197" priority="482" stopIfTrue="1" operator="equal">
      <formula>"Abierta sin plan"</formula>
    </cfRule>
    <cfRule type="cellIs" dxfId="196" priority="483" stopIfTrue="1" operator="equal">
      <formula>"Abierta con plan"</formula>
    </cfRule>
    <cfRule type="cellIs" dxfId="195" priority="484" stopIfTrue="1" operator="equal">
      <formula>"Cerrada"</formula>
    </cfRule>
  </conditionalFormatting>
  <conditionalFormatting sqref="Y182:Y183">
    <cfRule type="cellIs" dxfId="194" priority="478" stopIfTrue="1" operator="equal">
      <formula>"Abierta sin plan"</formula>
    </cfRule>
  </conditionalFormatting>
  <conditionalFormatting sqref="Y182:Y184">
    <cfRule type="cellIs" dxfId="193" priority="282" stopIfTrue="1" operator="equal">
      <formula>"Abierta sin plan"</formula>
    </cfRule>
  </conditionalFormatting>
  <conditionalFormatting sqref="Y183">
    <cfRule type="cellIs" dxfId="192" priority="268" stopIfTrue="1" operator="equal">
      <formula>"Abierta sin plan"</formula>
    </cfRule>
    <cfRule type="cellIs" dxfId="191" priority="269" stopIfTrue="1" operator="equal">
      <formula>"Abierta con plan"</formula>
    </cfRule>
    <cfRule type="cellIs" dxfId="190" priority="270" stopIfTrue="1" operator="equal">
      <formula>"Cerrada"</formula>
    </cfRule>
    <cfRule type="cellIs" dxfId="189" priority="271" stopIfTrue="1" operator="equal">
      <formula>"Abierta con plan"</formula>
    </cfRule>
    <cfRule type="cellIs" dxfId="188" priority="272" stopIfTrue="1" operator="equal">
      <formula>"Abierta sin plan"</formula>
    </cfRule>
    <cfRule type="cellIs" dxfId="187" priority="273" stopIfTrue="1" operator="equal">
      <formula>"Abierta con plan"</formula>
    </cfRule>
    <cfRule type="cellIs" dxfId="186" priority="274" stopIfTrue="1" operator="equal">
      <formula>"Cerrada"</formula>
    </cfRule>
    <cfRule type="cellIs" dxfId="185" priority="275" stopIfTrue="1" operator="equal">
      <formula>"Abierta sin plan"</formula>
    </cfRule>
    <cfRule type="cellIs" dxfId="184" priority="276" stopIfTrue="1" operator="equal">
      <formula>"Abierta con plan"</formula>
    </cfRule>
    <cfRule type="cellIs" dxfId="183" priority="277" stopIfTrue="1" operator="equal">
      <formula>"Cerrada"</formula>
    </cfRule>
    <cfRule type="cellIs" dxfId="182" priority="278" stopIfTrue="1" operator="equal">
      <formula>"Abierta con plan"</formula>
    </cfRule>
    <cfRule type="cellIs" dxfId="181" priority="279" stopIfTrue="1" operator="equal">
      <formula>"Abierta sin plan"</formula>
    </cfRule>
    <cfRule type="cellIs" dxfId="180" priority="280" stopIfTrue="1" operator="equal">
      <formula>"Abierta con plan"</formula>
    </cfRule>
    <cfRule type="cellIs" dxfId="179" priority="281" stopIfTrue="1" operator="equal">
      <formula>"Cerrada"</formula>
    </cfRule>
    <cfRule type="cellIs" dxfId="178" priority="472" stopIfTrue="1" operator="equal">
      <formula>"Abierta con plan"</formula>
    </cfRule>
    <cfRule type="cellIs" dxfId="177" priority="473" stopIfTrue="1" operator="equal">
      <formula>"Cerrada"</formula>
    </cfRule>
    <cfRule type="cellIs" dxfId="176" priority="474" stopIfTrue="1" operator="equal">
      <formula>"Abierta con plan"</formula>
    </cfRule>
    <cfRule type="cellIs" dxfId="175" priority="475" stopIfTrue="1" operator="equal">
      <formula>"Abierta sin plan"</formula>
    </cfRule>
    <cfRule type="cellIs" dxfId="174" priority="476" stopIfTrue="1" operator="equal">
      <formula>"Abierta con plan"</formula>
    </cfRule>
    <cfRule type="cellIs" dxfId="173" priority="477" stopIfTrue="1" operator="equal">
      <formula>"Cerrada"</formula>
    </cfRule>
  </conditionalFormatting>
  <conditionalFormatting sqref="Y183:Y185">
    <cfRule type="cellIs" dxfId="172" priority="464" stopIfTrue="1" operator="equal">
      <formula>"Abierta sin plan"</formula>
    </cfRule>
  </conditionalFormatting>
  <conditionalFormatting sqref="Y184">
    <cfRule type="cellIs" dxfId="171" priority="458" stopIfTrue="1" operator="equal">
      <formula>"Abierta con plan"</formula>
    </cfRule>
    <cfRule type="cellIs" dxfId="170" priority="459" stopIfTrue="1" operator="equal">
      <formula>"Cerrada"</formula>
    </cfRule>
    <cfRule type="cellIs" dxfId="169" priority="460" stopIfTrue="1" operator="equal">
      <formula>"Abierta con plan"</formula>
    </cfRule>
    <cfRule type="cellIs" dxfId="168" priority="461" stopIfTrue="1" operator="equal">
      <formula>"Abierta sin plan"</formula>
    </cfRule>
    <cfRule type="cellIs" dxfId="167" priority="462" stopIfTrue="1" operator="equal">
      <formula>"Abierta con plan"</formula>
    </cfRule>
    <cfRule type="cellIs" dxfId="166" priority="463" stopIfTrue="1" operator="equal">
      <formula>"Cerrada"</formula>
    </cfRule>
  </conditionalFormatting>
  <conditionalFormatting sqref="Y185">
    <cfRule type="cellIs" dxfId="165" priority="465" stopIfTrue="1" operator="equal">
      <formula>"Abierta con plan"</formula>
    </cfRule>
    <cfRule type="cellIs" dxfId="164" priority="466" stopIfTrue="1" operator="equal">
      <formula>"Cerrada"</formula>
    </cfRule>
    <cfRule type="cellIs" dxfId="163" priority="467" stopIfTrue="1" operator="equal">
      <formula>"Abierta con plan"</formula>
    </cfRule>
    <cfRule type="cellIs" dxfId="162" priority="468" stopIfTrue="1" operator="equal">
      <formula>"Abierta sin plan"</formula>
    </cfRule>
    <cfRule type="cellIs" dxfId="161" priority="469" stopIfTrue="1" operator="equal">
      <formula>"Abierta con plan"</formula>
    </cfRule>
    <cfRule type="cellIs" dxfId="160" priority="470" stopIfTrue="1" operator="equal">
      <formula>"Cerrada"</formula>
    </cfRule>
    <cfRule type="cellIs" dxfId="159" priority="471" stopIfTrue="1" operator="equal">
      <formula>"Abierta sin plan"</formula>
    </cfRule>
  </conditionalFormatting>
  <conditionalFormatting sqref="Y186">
    <cfRule type="cellIs" dxfId="158" priority="399" stopIfTrue="1" operator="equal">
      <formula>"Abierta con plan"</formula>
    </cfRule>
    <cfRule type="cellIs" dxfId="157" priority="400" stopIfTrue="1" operator="equal">
      <formula>"Cerrada"</formula>
    </cfRule>
    <cfRule type="cellIs" dxfId="156" priority="401" stopIfTrue="1" operator="equal">
      <formula>"Abierta con plan"</formula>
    </cfRule>
    <cfRule type="cellIs" dxfId="155" priority="402" stopIfTrue="1" operator="equal">
      <formula>"Abierta sin plan"</formula>
    </cfRule>
    <cfRule type="cellIs" dxfId="154" priority="403" stopIfTrue="1" operator="equal">
      <formula>"Abierta con plan"</formula>
    </cfRule>
    <cfRule type="cellIs" dxfId="153" priority="404" stopIfTrue="1" operator="equal">
      <formula>"Cerrada"</formula>
    </cfRule>
  </conditionalFormatting>
  <conditionalFormatting sqref="Y186:Y187">
    <cfRule type="cellIs" dxfId="152" priority="267" stopIfTrue="1" operator="equal">
      <formula>"Abierta sin plan"</formula>
    </cfRule>
    <cfRule type="cellIs" dxfId="151" priority="405" stopIfTrue="1" operator="equal">
      <formula>"Abierta sin plan"</formula>
    </cfRule>
  </conditionalFormatting>
  <conditionalFormatting sqref="Y187">
    <cfRule type="cellIs" dxfId="150" priority="253" stopIfTrue="1" operator="equal">
      <formula>"Abierta sin plan"</formula>
    </cfRule>
    <cfRule type="cellIs" dxfId="149" priority="254" stopIfTrue="1" operator="equal">
      <formula>"Abierta con plan"</formula>
    </cfRule>
    <cfRule type="cellIs" dxfId="148" priority="255" stopIfTrue="1" operator="equal">
      <formula>"Cerrada"</formula>
    </cfRule>
    <cfRule type="cellIs" dxfId="147" priority="256" stopIfTrue="1" operator="equal">
      <formula>"Abierta con plan"</formula>
    </cfRule>
    <cfRule type="cellIs" dxfId="146" priority="257" stopIfTrue="1" operator="equal">
      <formula>"Abierta sin plan"</formula>
    </cfRule>
    <cfRule type="cellIs" dxfId="145" priority="258" stopIfTrue="1" operator="equal">
      <formula>"Abierta con plan"</formula>
    </cfRule>
    <cfRule type="cellIs" dxfId="144" priority="259" stopIfTrue="1" operator="equal">
      <formula>"Cerrada"</formula>
    </cfRule>
    <cfRule type="cellIs" dxfId="143" priority="260" stopIfTrue="1" operator="equal">
      <formula>"Abierta sin plan"</formula>
    </cfRule>
    <cfRule type="cellIs" dxfId="142" priority="261" stopIfTrue="1" operator="equal">
      <formula>"Abierta con plan"</formula>
    </cfRule>
    <cfRule type="cellIs" dxfId="141" priority="262" stopIfTrue="1" operator="equal">
      <formula>"Cerrada"</formula>
    </cfRule>
    <cfRule type="cellIs" dxfId="140" priority="263" stopIfTrue="1" operator="equal">
      <formula>"Abierta con plan"</formula>
    </cfRule>
    <cfRule type="cellIs" dxfId="139" priority="264" stopIfTrue="1" operator="equal">
      <formula>"Abierta sin plan"</formula>
    </cfRule>
    <cfRule type="cellIs" dxfId="138" priority="265" stopIfTrue="1" operator="equal">
      <formula>"Abierta con plan"</formula>
    </cfRule>
    <cfRule type="cellIs" dxfId="137" priority="266" stopIfTrue="1" operator="equal">
      <formula>"Cerrada"</formula>
    </cfRule>
    <cfRule type="cellIs" dxfId="136" priority="507" stopIfTrue="1" operator="equal">
      <formula>"Abierta con plan"</formula>
    </cfRule>
    <cfRule type="cellIs" dxfId="135" priority="508" stopIfTrue="1" operator="equal">
      <formula>"Cerrada"</formula>
    </cfRule>
    <cfRule type="cellIs" dxfId="134" priority="509" stopIfTrue="1" operator="equal">
      <formula>"Abierta con plan"</formula>
    </cfRule>
    <cfRule type="cellIs" dxfId="133" priority="510" stopIfTrue="1" operator="equal">
      <formula>"Abierta sin plan"</formula>
    </cfRule>
    <cfRule type="cellIs" dxfId="132" priority="511" stopIfTrue="1" operator="equal">
      <formula>"Abierta con plan"</formula>
    </cfRule>
    <cfRule type="cellIs" dxfId="131" priority="513" stopIfTrue="1" operator="equal">
      <formula>"Abierta sin plan"</formula>
    </cfRule>
  </conditionalFormatting>
  <conditionalFormatting sqref="Y187:Y188">
    <cfRule type="cellIs" dxfId="130" priority="512" stopIfTrue="1" operator="equal">
      <formula>"Cerrada"</formula>
    </cfRule>
  </conditionalFormatting>
  <conditionalFormatting sqref="Y189">
    <cfRule type="cellIs" dxfId="129" priority="190" stopIfTrue="1" operator="equal">
      <formula>"Abierta con plan"</formula>
    </cfRule>
    <cfRule type="cellIs" dxfId="128" priority="191" stopIfTrue="1" operator="equal">
      <formula>"Abierta sin plan"</formula>
    </cfRule>
    <cfRule type="cellIs" dxfId="127" priority="192" stopIfTrue="1" operator="equal">
      <formula>"Abierta con plan"</formula>
    </cfRule>
    <cfRule type="cellIs" dxfId="126" priority="193" stopIfTrue="1" operator="equal">
      <formula>"Cerrada"</formula>
    </cfRule>
    <cfRule type="cellIs" dxfId="125" priority="194" stopIfTrue="1" operator="equal">
      <formula>"Abierta sin plan"</formula>
    </cfRule>
    <cfRule type="cellIs" dxfId="124" priority="195" stopIfTrue="1" operator="equal">
      <formula>"Abierta con plan"</formula>
    </cfRule>
    <cfRule type="cellIs" dxfId="123" priority="196" stopIfTrue="1" operator="equal">
      <formula>"Cerrada"</formula>
    </cfRule>
  </conditionalFormatting>
  <conditionalFormatting sqref="Y189:Y191">
    <cfRule type="cellIs" dxfId="122" priority="181" stopIfTrue="1" operator="equal">
      <formula>"Cerrada"</formula>
    </cfRule>
  </conditionalFormatting>
  <conditionalFormatting sqref="Y190">
    <cfRule type="cellIs" dxfId="121" priority="174" stopIfTrue="1" operator="equal">
      <formula>"Cerrada"</formula>
    </cfRule>
    <cfRule type="cellIs" dxfId="120" priority="175" stopIfTrue="1" operator="equal">
      <formula>"Abierta con plan"</formula>
    </cfRule>
    <cfRule type="cellIs" dxfId="119" priority="176" stopIfTrue="1" operator="equal">
      <formula>"Abierta sin plan"</formula>
    </cfRule>
    <cfRule type="cellIs" dxfId="118" priority="177" stopIfTrue="1" operator="equal">
      <formula>"Abierta con plan"</formula>
    </cfRule>
    <cfRule type="cellIs" dxfId="117" priority="178" stopIfTrue="1" operator="equal">
      <formula>"Cerrada"</formula>
    </cfRule>
    <cfRule type="cellIs" dxfId="116" priority="179" stopIfTrue="1" operator="equal">
      <formula>"Abierta sin plan"</formula>
    </cfRule>
    <cfRule type="cellIs" dxfId="115" priority="180" stopIfTrue="1" operator="equal">
      <formula>"Abierta con plan"</formula>
    </cfRule>
  </conditionalFormatting>
  <conditionalFormatting sqref="Y191">
    <cfRule type="cellIs" dxfId="114" priority="182" stopIfTrue="1" operator="equal">
      <formula>"Abierta con plan"</formula>
    </cfRule>
    <cfRule type="cellIs" dxfId="113" priority="183" stopIfTrue="1" operator="equal">
      <formula>"Abierta sin plan"</formula>
    </cfRule>
    <cfRule type="cellIs" dxfId="112" priority="184" stopIfTrue="1" operator="equal">
      <formula>"Abierta con plan"</formula>
    </cfRule>
    <cfRule type="cellIs" dxfId="111" priority="185" stopIfTrue="1" operator="equal">
      <formula>"Cerrada"</formula>
    </cfRule>
    <cfRule type="cellIs" dxfId="110" priority="186" stopIfTrue="1" operator="equal">
      <formula>"Abierta sin plan"</formula>
    </cfRule>
    <cfRule type="cellIs" dxfId="109" priority="187" stopIfTrue="1" operator="equal">
      <formula>"Abierta con plan"</formula>
    </cfRule>
    <cfRule type="cellIs" dxfId="108" priority="188" stopIfTrue="1" operator="equal">
      <formula>"Cerrada"</formula>
    </cfRule>
  </conditionalFormatting>
  <conditionalFormatting sqref="Y192:Y267">
    <cfRule type="cellIs" dxfId="107" priority="214" stopIfTrue="1" operator="equal">
      <formula>"Cerrada"</formula>
    </cfRule>
  </conditionalFormatting>
  <conditionalFormatting sqref="Y203">
    <cfRule type="cellIs" dxfId="106" priority="207" stopIfTrue="1" operator="equal">
      <formula>"Cerrada"</formula>
    </cfRule>
    <cfRule type="cellIs" dxfId="105" priority="208" stopIfTrue="1" operator="equal">
      <formula>"Abierta con plan"</formula>
    </cfRule>
    <cfRule type="cellIs" dxfId="104" priority="209" stopIfTrue="1" operator="equal">
      <formula>"Abierta sin plan"</formula>
    </cfRule>
    <cfRule type="cellIs" dxfId="103" priority="210" stopIfTrue="1" operator="equal">
      <formula>"Abierta con plan"</formula>
    </cfRule>
    <cfRule type="cellIs" dxfId="102" priority="211" stopIfTrue="1" operator="equal">
      <formula>"Cerrada"</formula>
    </cfRule>
    <cfRule type="cellIs" dxfId="101" priority="212" stopIfTrue="1" operator="equal">
      <formula>"Abierta sin plan"</formula>
    </cfRule>
    <cfRule type="cellIs" dxfId="100" priority="213" stopIfTrue="1" operator="equal">
      <formula>"Abierta con plan"</formula>
    </cfRule>
  </conditionalFormatting>
  <conditionalFormatting sqref="Y220">
    <cfRule type="cellIs" dxfId="99" priority="15" stopIfTrue="1" operator="equal">
      <formula>"Abierta sin plan"</formula>
    </cfRule>
    <cfRule type="cellIs" dxfId="98" priority="16" stopIfTrue="1" operator="equal">
      <formula>"Abierta con plan"</formula>
    </cfRule>
    <cfRule type="cellIs" dxfId="97" priority="17" stopIfTrue="1" operator="equal">
      <formula>"Cerrada"</formula>
    </cfRule>
    <cfRule type="cellIs" dxfId="96" priority="57" stopIfTrue="1" operator="equal">
      <formula>"Abierta sin plan"</formula>
    </cfRule>
    <cfRule type="cellIs" dxfId="95" priority="58" stopIfTrue="1" operator="equal">
      <formula>"Abierta con plan"</formula>
    </cfRule>
    <cfRule type="cellIs" dxfId="94" priority="59" stopIfTrue="1" operator="equal">
      <formula>"Cerrada"</formula>
    </cfRule>
  </conditionalFormatting>
  <conditionalFormatting sqref="Y260">
    <cfRule type="cellIs" dxfId="93" priority="54" stopIfTrue="1" operator="equal">
      <formula>"Abierta sin plan"</formula>
    </cfRule>
    <cfRule type="cellIs" dxfId="92" priority="55" stopIfTrue="1" operator="equal">
      <formula>"Abierta con plan"</formula>
    </cfRule>
    <cfRule type="cellIs" dxfId="91" priority="56" stopIfTrue="1" operator="equal">
      <formula>"Cerrada"</formula>
    </cfRule>
  </conditionalFormatting>
  <conditionalFormatting sqref="Y268">
    <cfRule type="cellIs" dxfId="90" priority="126" stopIfTrue="1" operator="equal">
      <formula>"Abierta con plan"</formula>
    </cfRule>
    <cfRule type="cellIs" dxfId="89" priority="127" stopIfTrue="1" operator="equal">
      <formula>"Abierta sin plan"</formula>
    </cfRule>
    <cfRule type="cellIs" dxfId="88" priority="128" stopIfTrue="1" operator="equal">
      <formula>"Abierta con plan"</formula>
    </cfRule>
    <cfRule type="cellIs" dxfId="87" priority="129" stopIfTrue="1" operator="equal">
      <formula>"Cerrada"</formula>
    </cfRule>
    <cfRule type="cellIs" dxfId="86" priority="130" stopIfTrue="1" operator="equal">
      <formula>"Abierta sin plan"</formula>
    </cfRule>
    <cfRule type="cellIs" dxfId="85" priority="131" stopIfTrue="1" operator="equal">
      <formula>"Abierta con plan"</formula>
    </cfRule>
    <cfRule type="cellIs" dxfId="84" priority="132" stopIfTrue="1" operator="equal">
      <formula>"Cerrada"</formula>
    </cfRule>
  </conditionalFormatting>
  <conditionalFormatting sqref="Y268:Y269">
    <cfRule type="cellIs" dxfId="83" priority="124" stopIfTrue="1" operator="equal">
      <formula>"Cerrada"</formula>
    </cfRule>
  </conditionalFormatting>
  <conditionalFormatting sqref="Y269">
    <cfRule type="cellIs" dxfId="82" priority="118" stopIfTrue="1" operator="equal">
      <formula>"Abierta con plan"</formula>
    </cfRule>
    <cfRule type="cellIs" dxfId="81" priority="119" stopIfTrue="1" operator="equal">
      <formula>"Abierta sin plan"</formula>
    </cfRule>
    <cfRule type="cellIs" dxfId="80" priority="120" stopIfTrue="1" operator="equal">
      <formula>"Abierta con plan"</formula>
    </cfRule>
    <cfRule type="cellIs" dxfId="79" priority="121" stopIfTrue="1" operator="equal">
      <formula>"Cerrada"</formula>
    </cfRule>
    <cfRule type="cellIs" dxfId="78" priority="122" stopIfTrue="1" operator="equal">
      <formula>"Abierta sin plan"</formula>
    </cfRule>
    <cfRule type="cellIs" dxfId="77" priority="123" stopIfTrue="1" operator="equal">
      <formula>"Abierta con plan"</formula>
    </cfRule>
  </conditionalFormatting>
  <conditionalFormatting sqref="Y269:Y270">
    <cfRule type="cellIs" dxfId="76" priority="117" stopIfTrue="1" operator="equal">
      <formula>"Cerrada"</formula>
    </cfRule>
  </conditionalFormatting>
  <conditionalFormatting sqref="Y270">
    <cfRule type="cellIs" dxfId="75" priority="110" stopIfTrue="1" operator="equal">
      <formula>"Cerrada"</formula>
    </cfRule>
    <cfRule type="cellIs" dxfId="74" priority="111" stopIfTrue="1" operator="equal">
      <formula>"Abierta con plan"</formula>
    </cfRule>
    <cfRule type="cellIs" dxfId="73" priority="112" stopIfTrue="1" operator="equal">
      <formula>"Abierta sin plan"</formula>
    </cfRule>
    <cfRule type="cellIs" dxfId="72" priority="113" stopIfTrue="1" operator="equal">
      <formula>"Abierta con plan"</formula>
    </cfRule>
    <cfRule type="cellIs" dxfId="71" priority="114" stopIfTrue="1" operator="equal">
      <formula>"Cerrada"</formula>
    </cfRule>
    <cfRule type="cellIs" dxfId="70" priority="115" stopIfTrue="1" operator="equal">
      <formula>"Abierta sin plan"</formula>
    </cfRule>
    <cfRule type="cellIs" dxfId="69" priority="116" stopIfTrue="1" operator="equal">
      <formula>"Abierta con plan"</formula>
    </cfRule>
  </conditionalFormatting>
  <conditionalFormatting sqref="Y271:Y357">
    <cfRule type="cellIs" dxfId="68" priority="168" stopIfTrue="1" operator="equal">
      <formula>"Cerrada"</formula>
    </cfRule>
  </conditionalFormatting>
  <conditionalFormatting sqref="Y277">
    <cfRule type="cellIs" dxfId="67" priority="161" stopIfTrue="1" operator="equal">
      <formula>"Cerrada"</formula>
    </cfRule>
    <cfRule type="cellIs" dxfId="66" priority="162" stopIfTrue="1" operator="equal">
      <formula>"Abierta con plan"</formula>
    </cfRule>
    <cfRule type="cellIs" dxfId="65" priority="163" stopIfTrue="1" operator="equal">
      <formula>"Abierta sin plan"</formula>
    </cfRule>
    <cfRule type="cellIs" dxfId="64" priority="164" stopIfTrue="1" operator="equal">
      <formula>"Abierta con plan"</formula>
    </cfRule>
    <cfRule type="cellIs" dxfId="63" priority="165" stopIfTrue="1" operator="equal">
      <formula>"Cerrada"</formula>
    </cfRule>
    <cfRule type="cellIs" dxfId="62" priority="166" stopIfTrue="1" operator="equal">
      <formula>"Abierta sin plan"</formula>
    </cfRule>
    <cfRule type="cellIs" dxfId="61" priority="167" stopIfTrue="1" operator="equal">
      <formula>"Abierta con plan"</formula>
    </cfRule>
  </conditionalFormatting>
  <conditionalFormatting sqref="Y317">
    <cfRule type="cellIs" dxfId="60" priority="51" stopIfTrue="1" operator="equal">
      <formula>"Abierta sin plan"</formula>
    </cfRule>
    <cfRule type="cellIs" dxfId="59" priority="52" stopIfTrue="1" operator="equal">
      <formula>"Abierta con plan"</formula>
    </cfRule>
    <cfRule type="cellIs" dxfId="58" priority="53" stopIfTrue="1" operator="equal">
      <formula>"Cerrada"</formula>
    </cfRule>
  </conditionalFormatting>
  <conditionalFormatting sqref="Y336">
    <cfRule type="cellIs" dxfId="57" priority="48" stopIfTrue="1" operator="equal">
      <formula>"Abierta sin plan"</formula>
    </cfRule>
    <cfRule type="cellIs" dxfId="56" priority="49" stopIfTrue="1" operator="equal">
      <formula>"Abierta con plan"</formula>
    </cfRule>
    <cfRule type="cellIs" dxfId="55" priority="50" stopIfTrue="1" operator="equal">
      <formula>"Cerrada"</formula>
    </cfRule>
  </conditionalFormatting>
  <conditionalFormatting sqref="Y338:Y340">
    <cfRule type="cellIs" dxfId="54" priority="45" stopIfTrue="1" operator="equal">
      <formula>"Abierta sin plan"</formula>
    </cfRule>
    <cfRule type="cellIs" dxfId="53" priority="46" stopIfTrue="1" operator="equal">
      <formula>"Abierta con plan"</formula>
    </cfRule>
    <cfRule type="cellIs" dxfId="52" priority="47" stopIfTrue="1" operator="equal">
      <formula>"Cerrada"</formula>
    </cfRule>
  </conditionalFormatting>
  <conditionalFormatting sqref="Y354">
    <cfRule type="cellIs" dxfId="51" priority="42" stopIfTrue="1" operator="equal">
      <formula>"Abierta sin plan"</formula>
    </cfRule>
    <cfRule type="cellIs" dxfId="50" priority="43" stopIfTrue="1" operator="equal">
      <formula>"Abierta con plan"</formula>
    </cfRule>
    <cfRule type="cellIs" dxfId="49" priority="44" stopIfTrue="1" operator="equal">
      <formula>"Cerrada"</formula>
    </cfRule>
  </conditionalFormatting>
  <conditionalFormatting sqref="Y358">
    <cfRule type="cellIs" dxfId="48" priority="135" stopIfTrue="1" operator="equal">
      <formula>"Cerrada"</formula>
    </cfRule>
    <cfRule type="cellIs" dxfId="47" priority="136" stopIfTrue="1" operator="equal">
      <formula>"Abierta con plan"</formula>
    </cfRule>
    <cfRule type="cellIs" dxfId="46" priority="137" stopIfTrue="1" operator="equal">
      <formula>"Abierta sin plan"</formula>
    </cfRule>
    <cfRule type="cellIs" dxfId="45" priority="138" stopIfTrue="1" operator="equal">
      <formula>"Abierta con plan"</formula>
    </cfRule>
    <cfRule type="cellIs" dxfId="44" priority="139" stopIfTrue="1" operator="equal">
      <formula>"Cerrada"</formula>
    </cfRule>
    <cfRule type="cellIs" dxfId="43" priority="140" stopIfTrue="1" operator="equal">
      <formula>"Abierta sin plan"</formula>
    </cfRule>
    <cfRule type="cellIs" dxfId="42" priority="141" stopIfTrue="1" operator="equal">
      <formula>"Abierta con plan"</formula>
    </cfRule>
  </conditionalFormatting>
  <conditionalFormatting sqref="Y358:Y369">
    <cfRule type="cellIs" dxfId="41" priority="142" stopIfTrue="1" operator="equal">
      <formula>"Cerrada"</formula>
    </cfRule>
  </conditionalFormatting>
  <conditionalFormatting sqref="Y369">
    <cfRule type="cellIs" dxfId="40" priority="39" stopIfTrue="1" operator="equal">
      <formula>"Abierta sin plan"</formula>
    </cfRule>
    <cfRule type="cellIs" dxfId="39" priority="40" stopIfTrue="1" operator="equal">
      <formula>"Abierta con plan"</formula>
    </cfRule>
  </conditionalFormatting>
  <conditionalFormatting sqref="Y369:Y370">
    <cfRule type="cellIs" dxfId="38" priority="41" stopIfTrue="1" operator="equal">
      <formula>"Cerrada"</formula>
    </cfRule>
  </conditionalFormatting>
  <conditionalFormatting sqref="Y370">
    <cfRule type="cellIs" dxfId="37" priority="84" stopIfTrue="1" operator="equal">
      <formula>"Abierta con plan"</formula>
    </cfRule>
    <cfRule type="cellIs" dxfId="36" priority="85" stopIfTrue="1" operator="equal">
      <formula>"Abierta sin plan"</formula>
    </cfRule>
    <cfRule type="cellIs" dxfId="35" priority="86" stopIfTrue="1" operator="equal">
      <formula>"Abierta con plan"</formula>
    </cfRule>
    <cfRule type="cellIs" dxfId="34" priority="87" stopIfTrue="1" operator="equal">
      <formula>"Cerrada"</formula>
    </cfRule>
    <cfRule type="cellIs" dxfId="33" priority="88" stopIfTrue="1" operator="equal">
      <formula>"Abierta sin plan"</formula>
    </cfRule>
    <cfRule type="cellIs" dxfId="32" priority="89" stopIfTrue="1" operator="equal">
      <formula>"Abierta con plan"</formula>
    </cfRule>
  </conditionalFormatting>
  <conditionalFormatting sqref="Y370:Y480">
    <cfRule type="cellIs" dxfId="31" priority="90" stopIfTrue="1" operator="equal">
      <formula>"Cerrada"</formula>
    </cfRule>
  </conditionalFormatting>
  <conditionalFormatting sqref="Y371:Y372">
    <cfRule type="cellIs" dxfId="30" priority="36" stopIfTrue="1" operator="equal">
      <formula>"Abierta sin plan"</formula>
    </cfRule>
    <cfRule type="cellIs" dxfId="29" priority="37" stopIfTrue="1" operator="equal">
      <formula>"Abierta con plan"</formula>
    </cfRule>
    <cfRule type="cellIs" dxfId="28" priority="38" stopIfTrue="1" operator="equal">
      <formula>"Cerrada"</formula>
    </cfRule>
  </conditionalFormatting>
  <conditionalFormatting sqref="Y376">
    <cfRule type="cellIs" dxfId="27" priority="33" stopIfTrue="1" operator="equal">
      <formula>"Abierta sin plan"</formula>
    </cfRule>
    <cfRule type="cellIs" dxfId="26" priority="34" stopIfTrue="1" operator="equal">
      <formula>"Abierta con plan"</formula>
    </cfRule>
    <cfRule type="cellIs" dxfId="25" priority="35" stopIfTrue="1" operator="equal">
      <formula>"Cerrada"</formula>
    </cfRule>
  </conditionalFormatting>
  <conditionalFormatting sqref="Y379">
    <cfRule type="cellIs" dxfId="24" priority="30" stopIfTrue="1" operator="equal">
      <formula>"Abierta sin plan"</formula>
    </cfRule>
    <cfRule type="cellIs" dxfId="23" priority="31" stopIfTrue="1" operator="equal">
      <formula>"Abierta con plan"</formula>
    </cfRule>
    <cfRule type="cellIs" dxfId="22" priority="32" stopIfTrue="1" operator="equal">
      <formula>"Cerrada"</formula>
    </cfRule>
  </conditionalFormatting>
  <conditionalFormatting sqref="Y383">
    <cfRule type="cellIs" dxfId="21" priority="27" stopIfTrue="1" operator="equal">
      <formula>"Abierta sin plan"</formula>
    </cfRule>
    <cfRule type="cellIs" dxfId="20" priority="28" stopIfTrue="1" operator="equal">
      <formula>"Abierta con plan"</formula>
    </cfRule>
    <cfRule type="cellIs" dxfId="19" priority="29" stopIfTrue="1" operator="equal">
      <formula>"Cerrada"</formula>
    </cfRule>
  </conditionalFormatting>
  <conditionalFormatting sqref="Y386">
    <cfRule type="cellIs" dxfId="18" priority="24" stopIfTrue="1" operator="equal">
      <formula>"Abierta sin plan"</formula>
    </cfRule>
    <cfRule type="cellIs" dxfId="17" priority="25" stopIfTrue="1" operator="equal">
      <formula>"Abierta con plan"</formula>
    </cfRule>
    <cfRule type="cellIs" dxfId="16" priority="26" stopIfTrue="1" operator="equal">
      <formula>"Cerrada"</formula>
    </cfRule>
  </conditionalFormatting>
  <conditionalFormatting sqref="Y394:Y395">
    <cfRule type="cellIs" dxfId="15" priority="21" stopIfTrue="1" operator="equal">
      <formula>"Abierta sin plan"</formula>
    </cfRule>
    <cfRule type="cellIs" dxfId="14" priority="22" stopIfTrue="1" operator="equal">
      <formula>"Abierta con plan"</formula>
    </cfRule>
    <cfRule type="cellIs" dxfId="13" priority="23" stopIfTrue="1" operator="equal">
      <formula>"Cerrada"</formula>
    </cfRule>
  </conditionalFormatting>
  <conditionalFormatting sqref="Y398">
    <cfRule type="cellIs" dxfId="12" priority="18" stopIfTrue="1" operator="equal">
      <formula>"Abierta sin plan"</formula>
    </cfRule>
    <cfRule type="cellIs" dxfId="11" priority="19" stopIfTrue="1" operator="equal">
      <formula>"Abierta con plan"</formula>
    </cfRule>
    <cfRule type="cellIs" dxfId="10" priority="20" stopIfTrue="1" operator="equal">
      <formula>"Cerrada"</formula>
    </cfRule>
  </conditionalFormatting>
  <conditionalFormatting sqref="Y481:Y484">
    <cfRule type="cellIs" dxfId="9" priority="7" stopIfTrue="1" operator="equal">
      <formula>"Cerrada"</formula>
    </cfRule>
    <cfRule type="cellIs" dxfId="8" priority="8" stopIfTrue="1" operator="equal">
      <formula>"Abierta con plan"</formula>
    </cfRule>
    <cfRule type="cellIs" dxfId="7" priority="9" stopIfTrue="1" operator="equal">
      <formula>"Abierta sin plan"</formula>
    </cfRule>
    <cfRule type="cellIs" dxfId="6" priority="10" stopIfTrue="1" operator="equal">
      <formula>"Abierta con plan"</formula>
    </cfRule>
    <cfRule type="cellIs" dxfId="5" priority="11" stopIfTrue="1" operator="equal">
      <formula>"Cerrada"</formula>
    </cfRule>
    <cfRule type="cellIs" dxfId="4" priority="12" stopIfTrue="1" operator="equal">
      <formula>"Abierta sin plan"</formula>
    </cfRule>
    <cfRule type="cellIs" dxfId="3" priority="13" stopIfTrue="1" operator="equal">
      <formula>"Abierta con plan"</formula>
    </cfRule>
    <cfRule type="cellIs" dxfId="2" priority="14" stopIfTrue="1" operator="equal">
      <formula>"Cerrada"</formula>
    </cfRule>
  </conditionalFormatting>
  <conditionalFormatting sqref="Y485:Y488 Y17:Y20 Y36:Y40 Y2:Y6 Y8:Y14 Y42 Y51:Y54 Y66:Y72 Y74:Y75 Y82:Y87 Y106:Y123 Y126:Y133 Y141:Y143 Y154:Y156 Y160 Y45:Y46 Y57:Y58 Y63:Y64 Y48:Y49 Y135:Y139 Y188 Y192:Y202 Y204:Y267 Y271:Y276 Y278:Y357 Y359:Y369 Y371:Y480">
    <cfRule type="cellIs" dxfId="1" priority="880" stopIfTrue="1" operator="equal">
      <formula>"Abierta con plan"</formula>
    </cfRule>
  </conditionalFormatting>
  <conditionalFormatting sqref="Y485:Y488">
    <cfRule type="cellIs" dxfId="0" priority="879" stopIfTrue="1" operator="equal">
      <formula>"Cerrada"</formula>
    </cfRule>
  </conditionalFormatting>
  <dataValidations count="5">
    <dataValidation type="list" allowBlank="1" showInputMessage="1" showErrorMessage="1" sqref="H2:H209" xr:uid="{B8C1AEDD-6B78-4DA5-BEB6-B28547F2C7F1}">
      <formula1>AREA</formula1>
    </dataValidation>
    <dataValidation type="list" allowBlank="1" showInputMessage="1" showErrorMessage="1" sqref="R2:R209" xr:uid="{4085B05A-8E13-4DCA-8FDD-AEF760D9B856}">
      <formula1>accion2</formula1>
    </dataValidation>
    <dataValidation type="list" allowBlank="1" showInputMessage="1" showErrorMessage="1" sqref="L307:L308 L213 L220 L237 L239 L256 L275:L276 L285:L290 L2:L99 L101:L209" xr:uid="{2397097E-76E6-4D09-A0A1-88E34F691EB8}">
      <formula1>AUDITOR</formula1>
    </dataValidation>
    <dataValidation type="list" allowBlank="1" showInputMessage="1" showErrorMessage="1" sqref="I2:I209" xr:uid="{74C6B6A3-C321-497F-8CD7-EC5AB674F63B}">
      <formula1>PROCESO</formula1>
    </dataValidation>
    <dataValidation type="list" allowBlank="1" showInputMessage="1" showErrorMessage="1" sqref="J362:J366 J219:J224 J265:J266 J291:J293 J308:J313 J333:J334 J349:J352 J399:J400 J231:J232 J237:J246 J315:J320 J324:J325 J342 J355:J356 J368 J377 J379:J381 J390:J392 J373:J375 J215 J248:J255 J261 J275:J280 J2:J209 J211 J227 J298:J306 J338 J370 J384:J387 J403" xr:uid="{A33C9663-914D-478E-A5B1-BFE89EAE63AD}">
      <formula1>vicepresidencias</formula1>
    </dataValidation>
  </dataValidations>
  <hyperlinks>
    <hyperlink ref="AF274" r:id="rId1" xr:uid="{53676020-07E5-4443-982B-661019B6B049}"/>
    <hyperlink ref="AF239" r:id="rId2" xr:uid="{B25A2D87-031B-4545-8D4F-735F0FC53AC1}"/>
    <hyperlink ref="AF233" r:id="rId3" xr:uid="{324FFDEA-FB05-40DA-B6FD-7F2884A97E49}"/>
    <hyperlink ref="AF347" r:id="rId4" xr:uid="{B36DF26E-2453-4DB6-B4AF-C72D2CA42C90}"/>
    <hyperlink ref="AF256" r:id="rId5" xr:uid="{47B22B2B-2D70-44AE-BEB4-4922F8927FAA}"/>
    <hyperlink ref="AF333" r:id="rId6" xr:uid="{1D7F40FB-37FB-4308-BD4A-16939EDA7847}"/>
    <hyperlink ref="AF334" r:id="rId7" xr:uid="{BBE1F91D-8DF5-4803-A467-C099162B52BC}"/>
    <hyperlink ref="AF288" r:id="rId8" xr:uid="{9B80954D-BF7E-4D49-8928-14DFF9FF9905}"/>
    <hyperlink ref="AF332" r:id="rId9" xr:uid="{0EBB3BFF-3C46-4226-A27B-9B3E8FFA441C}"/>
    <hyperlink ref="AF21" r:id="rId10" xr:uid="{BCC26DB4-9362-473A-8E1B-9A1FFA10010F}"/>
    <hyperlink ref="AF51" r:id="rId11" xr:uid="{F1F4E921-79BD-43A0-97EA-97F2A56B4F09}"/>
    <hyperlink ref="AF110" r:id="rId12" xr:uid="{0E5AE6C7-B1C9-4C47-A945-594260F3C76E}"/>
    <hyperlink ref="AF393" r:id="rId13" xr:uid="{10AFBBE3-B91F-4C0B-919F-87648BA04E8A}"/>
    <hyperlink ref="AF377" r:id="rId14" xr:uid="{056B0CFD-0FFC-4849-9E1D-677E1D4D0359}"/>
    <hyperlink ref="AF380" r:id="rId15" xr:uid="{F83BE02A-C11F-47E7-8F75-21D492913849}"/>
    <hyperlink ref="AF381" r:id="rId16" xr:uid="{4E6C0951-A9F0-490B-B1E5-D2A77380ABFA}"/>
    <hyperlink ref="AF390" r:id="rId17" xr:uid="{CB7187D0-EBF7-46AA-9A23-BB424CE5826D}"/>
    <hyperlink ref="AF391" r:id="rId18" xr:uid="{5A1AF5D8-9DF7-4E89-9EA9-24C12FDB444C}"/>
    <hyperlink ref="AF392" r:id="rId19" xr:uid="{2B8901B8-699C-4F93-A9B0-CAF2D70573C7}"/>
    <hyperlink ref="AF399" r:id="rId20" xr:uid="{4CA577C2-6DB4-480F-9E82-52899B534019}"/>
    <hyperlink ref="AF382" r:id="rId21" xr:uid="{BC096BD0-60C4-4C7E-B23A-26B51CE86A0C}"/>
    <hyperlink ref="AF53" r:id="rId22" xr:uid="{6B584115-16A8-4BDA-B523-62D339386141}"/>
    <hyperlink ref="AF168" r:id="rId23" xr:uid="{C9D00F65-DC79-406B-B28A-BE117243859A}"/>
    <hyperlink ref="AF181" r:id="rId24" xr:uid="{9331622C-C834-4C4A-95F2-5751779310D7}"/>
    <hyperlink ref="AF182" r:id="rId25" xr:uid="{DEB2EBD4-6AC0-408D-AE9C-7274934C84AE}"/>
    <hyperlink ref="AF208" r:id="rId26" xr:uid="{A6EEC621-50C5-4DAB-8953-29AF9CF586F4}"/>
    <hyperlink ref="AF209" r:id="rId27" xr:uid="{8E990402-9744-468B-B9BD-63F468761EF3}"/>
    <hyperlink ref="AF210" r:id="rId28" xr:uid="{E0474BEC-82EE-4E4F-A6AB-9D49B74166BC}"/>
    <hyperlink ref="AF236" r:id="rId29" xr:uid="{D9080185-921A-40F2-8C96-F431A9472C08}"/>
    <hyperlink ref="AF354" r:id="rId30" xr:uid="{46A65438-5546-4597-983F-289921190EFF}"/>
    <hyperlink ref="AF357" r:id="rId31" xr:uid="{159E6ABE-4787-46C8-B49A-216064021966}"/>
    <hyperlink ref="AF359" r:id="rId32" xr:uid="{4DD52919-CB3B-4A5E-BF96-27B890453C8E}"/>
    <hyperlink ref="AF361" r:id="rId33" xr:uid="{56873E42-906A-4834-8782-E98991C59640}"/>
    <hyperlink ref="AF367" r:id="rId34" xr:uid="{7932C62E-F6AA-4D29-ADBE-62365F2B07FF}"/>
    <hyperlink ref="AF299" r:id="rId35" xr:uid="{E1D3953F-1D02-4612-9E2B-D2A4BDF0E2B3}"/>
    <hyperlink ref="AF370" r:id="rId36" xr:uid="{3952486D-7178-4FB5-9B30-118BE99C7783}"/>
    <hyperlink ref="AF307" r:id="rId37" xr:uid="{D86831FC-3419-4E67-AB2C-EDD8A10BC652}"/>
    <hyperlink ref="AF378" r:id="rId38" xr:uid="{106F72CD-9C73-4482-B786-BB8B2C284476}"/>
    <hyperlink ref="AF220" r:id="rId39" xr:uid="{DC454AF2-3B7C-4337-9D34-07BDB93BD1A7}"/>
    <hyperlink ref="AF310" r:id="rId40" xr:uid="{E2A92B69-3A6A-4662-B508-4538AFD861E1}"/>
    <hyperlink ref="AF321" r:id="rId41" xr:uid="{4958CE59-81E3-4E67-84F9-39EFCCA39CCC}"/>
    <hyperlink ref="AF322" r:id="rId42" xr:uid="{D7B5C8DF-50DD-4BCC-A8EC-E04AF939DD5C}"/>
    <hyperlink ref="AF291" r:id="rId43" xr:uid="{32B0848B-3A9D-4B95-B4B7-BADA8994DBD8}"/>
    <hyperlink ref="AF349" r:id="rId44" xr:uid="{ECD00942-2302-4012-9ACE-6CEDDD5DF912}"/>
    <hyperlink ref="AF352" r:id="rId45" xr:uid="{65C11141-D5BD-4010-BE85-AA67914DB7C1}"/>
    <hyperlink ref="AF308" r:id="rId46" xr:uid="{6C9365B8-5E5C-4CD9-A376-3B89FAC1D222}"/>
    <hyperlink ref="AF266" r:id="rId47" xr:uid="{B4EC2A91-53FB-484E-900A-AA8619CE70D2}"/>
    <hyperlink ref="AF237" r:id="rId48" xr:uid="{C21FFC61-AEAA-4278-8E92-6A1C09449523}"/>
    <hyperlink ref="AF130" r:id="rId49" xr:uid="{0DF94FAC-7E3E-4704-B06D-C5EAD6C78941}"/>
    <hyperlink ref="AF375" r:id="rId50" xr:uid="{4AA451A2-101D-458F-91F6-9CCA35015781}"/>
    <hyperlink ref="AF374" r:id="rId51" xr:uid="{A555395F-4712-42E0-B32F-6DE2D5628E96}"/>
    <hyperlink ref="AF363" r:id="rId52" xr:uid="{5E5161AD-BED2-46D1-9364-786778DA151E}"/>
    <hyperlink ref="AF57" r:id="rId53" xr:uid="{46736D7E-63E6-4BD8-93A6-8A9F97C3AD5D}"/>
    <hyperlink ref="AF70" r:id="rId54" xr:uid="{8EBF9870-C7A7-4CA3-B460-E2ED0AE68EE0}"/>
    <hyperlink ref="AF384" r:id="rId55" xr:uid="{CDDAC5CC-90F1-4705-9224-BD376A740877}"/>
    <hyperlink ref="AF385" r:id="rId56" xr:uid="{0CF69F44-5D5A-4547-A2F9-E97A9AB930F2}"/>
    <hyperlink ref="AF401" r:id="rId57" xr:uid="{848E6770-0794-4C51-A024-250DCF0ECDDE}"/>
    <hyperlink ref="AF402" r:id="rId58" xr:uid="{7D89585E-4349-4937-B991-5706CC706C44}"/>
    <hyperlink ref="AF403" r:id="rId59" xr:uid="{3D7B84F0-6538-48A6-AB06-1021CAC465DC}"/>
    <hyperlink ref="AF404" r:id="rId60" xr:uid="{89EACF4F-3110-4D77-B371-4C1561E96A1D}"/>
    <hyperlink ref="AF405" r:id="rId61" xr:uid="{99DA59E9-FB09-40BC-9244-EA6525FAADAB}"/>
    <hyperlink ref="AF387" r:id="rId62" xr:uid="{DF12D7D5-9990-4812-B437-0DC466BF6EA2}"/>
    <hyperlink ref="AF282" r:id="rId63" xr:uid="{D713FC0A-A7CB-4435-9E9B-324D95E071B7}"/>
    <hyperlink ref="AF284" r:id="rId64" xr:uid="{D5AAE0B7-C15E-4A44-A2E5-950B2217491B}"/>
    <hyperlink ref="AF397" r:id="rId65" xr:uid="{2FDBA982-7293-4279-87A0-7A7023AE849E}"/>
    <hyperlink ref="AF260" r:id="rId66" xr:uid="{2CEFA83C-E3B7-4120-8ACC-BDEB4577ABC0}"/>
    <hyperlink ref="AF396" r:id="rId67" xr:uid="{93B19A8E-C601-4407-AFAC-0C2538228245}"/>
    <hyperlink ref="AF10" r:id="rId68" xr:uid="{40BD04B6-890F-496C-987B-3813C1C671F2}"/>
    <hyperlink ref="AF87" r:id="rId69" xr:uid="{14040AF8-BB66-49E3-BCA1-4FEF07F2C560}"/>
    <hyperlink ref="AF317" r:id="rId70" xr:uid="{C57FCA97-EBA2-4C04-82C6-B7A28A3153EA}"/>
    <hyperlink ref="AF379" r:id="rId71" xr:uid="{406F8297-321A-4955-986A-115DC4F6CCC8}"/>
    <hyperlink ref="AF386" r:id="rId72" xr:uid="{FDCDF1BF-EA59-4859-A060-EEA438CA345E}"/>
    <hyperlink ref="AF336" r:id="rId73" xr:uid="{0F4A5FAB-3FFB-412D-B2CD-A07A17A32685}"/>
    <hyperlink ref="AF339" r:id="rId74" xr:uid="{0E2FB0DE-81C6-4244-A8C5-FF78998CE0C0}"/>
    <hyperlink ref="AF340" r:id="rId75" xr:uid="{B61A5E99-8CBD-4909-A50F-886DE224FDAB}"/>
    <hyperlink ref="AF369" r:id="rId76" xr:uid="{016CAF49-C064-4CBD-A19F-C7030AB9BF20}"/>
    <hyperlink ref="AF383" r:id="rId77" xr:uid="{8F611E57-BF6E-407C-810A-B13565187FDC}"/>
    <hyperlink ref="AF394" r:id="rId78" xr:uid="{F3DA3BB8-ADD5-491B-A7FF-4F249EBC0CDB}"/>
    <hyperlink ref="AF395" r:id="rId79" xr:uid="{870D9873-12B4-4045-931F-F567C47CDADB}"/>
    <hyperlink ref="AF398" r:id="rId80" xr:uid="{ADE9E2E9-F39D-4C8D-A663-6585E14C7A52}"/>
    <hyperlink ref="AF407" r:id="rId81" xr:uid="{9487551B-715E-4E5A-8468-EFA7FE991CBE}"/>
    <hyperlink ref="AF408" r:id="rId82" xr:uid="{5AB52FC6-83EE-4E42-9F4B-340584A3C9D1}"/>
    <hyperlink ref="AF338" r:id="rId83" xr:uid="{CB72B46B-BB7C-4546-A106-25BD5AA17521}"/>
    <hyperlink ref="AF371" r:id="rId84" xr:uid="{29850F9F-62AD-484E-9909-90844377A3DD}"/>
    <hyperlink ref="AF372" r:id="rId85" xr:uid="{6C5C4720-38FB-49DE-A67F-8A9CD96DB0CE}"/>
    <hyperlink ref="AF406" r:id="rId86" xr:uid="{95DF552A-8014-4D4A-832A-7D1B36994694}"/>
    <hyperlink ref="AF376" r:id="rId87" xr:uid="{96B61375-ADC1-4E13-8C80-5517DADE0F02}"/>
    <hyperlink ref="AF366" r:id="rId88" xr:uid="{BBDC1915-0D10-4080-B50C-CAB6A1E4885D}"/>
    <hyperlink ref="AF411" r:id="rId89" xr:uid="{B21713A4-76A9-4DBE-BC7D-223E29A361A9}"/>
    <hyperlink ref="AF427" r:id="rId90" xr:uid="{B3010E4B-411F-484D-9D5D-4EB8D6737850}"/>
    <hyperlink ref="AF413" r:id="rId91" xr:uid="{81529DB2-2320-4FC0-8285-BABD6981D97A}"/>
    <hyperlink ref="AF414" r:id="rId92" xr:uid="{42EC1078-0225-4449-8AC8-4A02800BBF97}"/>
    <hyperlink ref="AF424" r:id="rId93" xr:uid="{1885A2C9-C475-4ED9-A0FB-93CD013B7EB4}"/>
    <hyperlink ref="AF425" r:id="rId94" xr:uid="{38F440B0-9830-4A81-AF58-BF59856818DD}"/>
    <hyperlink ref="AF426" r:id="rId95" xr:uid="{346A27D0-3B01-4FD1-ADDB-EDA52965BB79}"/>
    <hyperlink ref="AF422" r:id="rId96" xr:uid="{C2FC6A0A-58D0-43A4-9904-B5D0334E06E3}"/>
    <hyperlink ref="AF423" r:id="rId97" xr:uid="{EE3AF235-B364-4F73-95F5-E0DFC2734867}"/>
    <hyperlink ref="AF429" r:id="rId98" xr:uid="{CB682DEE-61B2-4041-B1EC-C1F5EBFE3973}"/>
    <hyperlink ref="AF412" r:id="rId99" xr:uid="{B59462F8-AD65-44DE-A609-AE80EAB1F11A}"/>
    <hyperlink ref="AF415" r:id="rId100" xr:uid="{2079A607-457B-4235-A883-C66C1A8738B9}"/>
    <hyperlink ref="AF416" r:id="rId101" xr:uid="{917AEAB2-50FC-4F9C-B1AE-80C3F5DCD7A5}"/>
    <hyperlink ref="AF417" r:id="rId102" xr:uid="{27C9C6DC-EA57-40C3-AF81-A72636986D3A}"/>
    <hyperlink ref="AF428" r:id="rId103" xr:uid="{3D49201D-E0E2-4FA5-9E57-3C4B5EAF5882}"/>
    <hyperlink ref="AF410" r:id="rId104" xr:uid="{8B881028-2EFD-47EB-BDAC-95C651A6A900}"/>
    <hyperlink ref="AF430" r:id="rId105" xr:uid="{907FB039-381B-43B9-8ECB-9B4292C3B135}"/>
    <hyperlink ref="AF431" r:id="rId106" xr:uid="{389C3FE8-0517-40E5-A747-74E1A5482AE7}"/>
    <hyperlink ref="AF409" r:id="rId107" xr:uid="{2C70DECD-361B-4053-B4D2-89A9D1CB8568}"/>
    <hyperlink ref="AF418" r:id="rId108" xr:uid="{967946A8-5529-4295-96A7-350B70CD7D1E}"/>
    <hyperlink ref="AF419" r:id="rId109" xr:uid="{323C2F1F-9C91-4418-8304-7A640164FFBB}"/>
    <hyperlink ref="AF420" r:id="rId110" xr:uid="{4B4B0B54-D4CA-4F85-B995-02CCA629D060}"/>
    <hyperlink ref="AF421" r:id="rId111" xr:uid="{ECEB8B6C-4EFB-4647-9093-0B9792E3AE37}"/>
    <hyperlink ref="AF432" r:id="rId112" xr:uid="{717EDB55-EDC0-4894-B463-A4E8DF20E1F5}"/>
    <hyperlink ref="AF433" r:id="rId113" xr:uid="{33AC7DE3-88BF-4401-9635-C85AA1D8913C}"/>
    <hyperlink ref="AF434" r:id="rId114" xr:uid="{E46BC8EA-C928-41E0-BCB6-887F41126B94}"/>
    <hyperlink ref="AF435" r:id="rId115" xr:uid="{DF940CCF-DDC9-474F-90CA-0322626F107C}"/>
    <hyperlink ref="AF436" r:id="rId116" xr:uid="{C8D1A0AA-869E-4D17-8BF9-574B8E3B5665}"/>
    <hyperlink ref="AF437" r:id="rId117" xr:uid="{599A16F6-3285-4D4A-92FD-D24011835D14}"/>
    <hyperlink ref="AF438" r:id="rId118" xr:uid="{72155D75-5AA6-4A1C-8AEA-771811276616}"/>
    <hyperlink ref="AF439" r:id="rId119" xr:uid="{98174948-3A4B-4858-BBB9-F4D46D5D1AD4}"/>
    <hyperlink ref="AF440" r:id="rId120" xr:uid="{B5ADF52E-3590-44A6-8C27-4AB956CE699D}"/>
    <hyperlink ref="AF441" r:id="rId121" xr:uid="{33CDADFB-D527-4ABF-9248-3E1A1B65008F}"/>
    <hyperlink ref="AF442" r:id="rId122" xr:uid="{1EAF600F-B346-4EB0-AF2A-EF09DE0053F4}"/>
    <hyperlink ref="AF443" r:id="rId123" xr:uid="{FF0301FF-E8A5-44FE-9E34-E6134A3B4DF9}"/>
    <hyperlink ref="AF444" r:id="rId124" xr:uid="{62349A28-9B36-4A80-B77F-5771568C948C}"/>
    <hyperlink ref="AF445" r:id="rId125" xr:uid="{2D72F1DC-E0AF-4A5B-9816-7DC833D0374D}"/>
    <hyperlink ref="AF446" r:id="rId126" xr:uid="{C0ACED30-1DFF-4297-9AD3-0C80006B9EAB}"/>
    <hyperlink ref="AF447" r:id="rId127" xr:uid="{1434B388-FB96-4AB7-B33E-FDDF046150D1}"/>
    <hyperlink ref="AF448" r:id="rId128" xr:uid="{36E8C836-8064-4DB1-B68D-B273DD305A92}"/>
    <hyperlink ref="AF449" r:id="rId129" xr:uid="{4E8CF2E3-3EE3-41C1-8E14-426572AD1F7A}"/>
    <hyperlink ref="AF450" r:id="rId130" xr:uid="{A76E8EAF-E88A-4DD5-A805-1E5FAC204553}"/>
    <hyperlink ref="AF451" r:id="rId131" xr:uid="{ED222674-FB88-4817-B18B-CD35ACF318D3}"/>
    <hyperlink ref="AF453" r:id="rId132" xr:uid="{0B711CD1-748D-4BE7-A0D3-825EC9563D4C}"/>
    <hyperlink ref="AF479" r:id="rId133" xr:uid="{0103749C-6894-4DF5-A2CE-70F38087FE5A}"/>
    <hyperlink ref="AF480" r:id="rId134" xr:uid="{44A5D180-2DE9-495F-BA85-8C826B781C2C}"/>
    <hyperlink ref="AF465" r:id="rId135" xr:uid="{C22752F5-C63A-4741-9640-AF5EC0097692}"/>
    <hyperlink ref="AF454" r:id="rId136" xr:uid="{50237274-5802-4D5D-BEE0-269BC8649BA2}"/>
    <hyperlink ref="AF455" r:id="rId137" xr:uid="{1CB1C2DC-0AD9-4B44-994F-AF3104597267}"/>
    <hyperlink ref="AF456" r:id="rId138" xr:uid="{10AB7E45-BC15-48AB-A536-FAF188DFAE0B}"/>
    <hyperlink ref="AF457" r:id="rId139" xr:uid="{D487E2A0-AFF5-49BD-ABE3-D8322B25BA21}"/>
    <hyperlink ref="AF462" r:id="rId140" xr:uid="{534AFDC8-1F18-40B3-BF4F-0AC6C4259FAD}"/>
    <hyperlink ref="AF464" r:id="rId141" xr:uid="{37C98285-4ED2-4615-98D4-1BBD554754C1}"/>
    <hyperlink ref="AF472" r:id="rId142" xr:uid="{A9BD5913-5FB1-4263-8071-75F2618672BD}"/>
    <hyperlink ref="AF481" r:id="rId143" xr:uid="{5AF0BC3F-6730-4F35-891A-0E38D6EB4DD4}"/>
    <hyperlink ref="AF482" r:id="rId144" xr:uid="{58223D12-BFCF-442D-BD07-EE75306B866F}"/>
    <hyperlink ref="AF483" r:id="rId145" xr:uid="{C6CB9CAD-2179-4AA8-B127-B230296E9E44}"/>
    <hyperlink ref="AF484" r:id="rId146" xr:uid="{176BA8D6-1FF9-448B-BD98-F086727D5205}"/>
    <hyperlink ref="AF470" r:id="rId147" xr:uid="{6D5A29AF-B4EF-4718-B9B7-3C0AE8443BDC}"/>
    <hyperlink ref="AF452" r:id="rId148" xr:uid="{241EE0FC-B975-49B2-A5D7-9D20D8C389BC}"/>
    <hyperlink ref="AF461" r:id="rId149" xr:uid="{950B63AF-7F5B-49E5-83C8-AF50E793CBED}"/>
    <hyperlink ref="AF474" r:id="rId150" xr:uid="{5F055C6B-BDA2-4E94-A917-34EDA6DAED32}"/>
    <hyperlink ref="AF459" r:id="rId151" xr:uid="{E062FD41-3C31-4A32-B02C-B21296A5BE27}"/>
    <hyperlink ref="AF460" r:id="rId152" xr:uid="{258211E3-2493-4365-A866-C9C02F312833}"/>
    <hyperlink ref="AF463" r:id="rId153" xr:uid="{6C87DCDA-1682-45AC-B864-21C83B1BAB8D}"/>
    <hyperlink ref="AF478" r:id="rId154" xr:uid="{367D336E-7FC2-4157-BEB0-521B767875F4}"/>
    <hyperlink ref="AF473" r:id="rId155" xr:uid="{DD2B2658-9D7C-4583-8FFE-BB0F35184118}"/>
    <hyperlink ref="AF475" r:id="rId156" xr:uid="{BB7AAF4F-535F-4CE6-A538-7565F786F044}"/>
    <hyperlink ref="AF476" r:id="rId157" xr:uid="{D014C519-6BB6-44F1-AE5C-A94C5DE49B32}"/>
    <hyperlink ref="AF477" r:id="rId158" xr:uid="{215DE4D6-25DE-453C-9535-F548B3A93FF6}"/>
    <hyperlink ref="AF458" r:id="rId159" xr:uid="{83A70E61-4798-4092-AAAD-24AE578BD947}"/>
    <hyperlink ref="AF471" r:id="rId160" xr:uid="{23A53FA4-E336-4BA3-B994-C8A2AF8E729A}"/>
    <hyperlink ref="AF466" r:id="rId161" xr:uid="{A753623F-C01F-49C9-8757-59B1BCF1D7FF}"/>
    <hyperlink ref="AF467" r:id="rId162" xr:uid="{B39C0475-B2DF-42EA-AAD7-340C64BD999C}"/>
    <hyperlink ref="AF468" r:id="rId163" xr:uid="{D2286359-F8BD-411A-B9FC-0B2EA8B3719C}"/>
    <hyperlink ref="AF469" r:id="rId164" xr:uid="{1A734E69-9FDE-41A1-AF64-D6A590F32D80}"/>
    <hyperlink ref="AF487" r:id="rId165" xr:uid="{18B257E9-0C00-47E7-93E1-7703E356A01D}"/>
    <hyperlink ref="AF486" r:id="rId166" xr:uid="{04DF1FB5-29CD-4620-92F1-8581800A0176}"/>
    <hyperlink ref="AF485" r:id="rId167" xr:uid="{5F28C180-FFF9-4202-B2E8-ADCFDEE35923}"/>
    <hyperlink ref="AF488" r:id="rId168" xr:uid="{73C33B13-A009-4214-AF3A-909E0C01F7AF}"/>
  </hyperlinks>
  <printOptions horizontalCentered="1" verticalCentered="1"/>
  <pageMargins left="0.51181102362204722" right="0.19685039370078741" top="1.7716535433070868" bottom="0.39370078740157483" header="0" footer="0"/>
  <pageSetup scale="28" orientation="landscape" r:id="rId169"/>
  <headerFooter alignWithMargins="0">
    <oddHeader>&amp;F</oddHeader>
    <oddFooter>Página &amp;P de &amp;N</oddFooter>
  </headerFooter>
  <legacyDrawing r:id="rId170"/>
  <tableParts count="1">
    <tablePart r:id="rId17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72904-5551-4DF0-8008-8A3953212290}">
  <dimension ref="A1:N10"/>
  <sheetViews>
    <sheetView workbookViewId="0">
      <selection activeCell="K21" sqref="K21"/>
    </sheetView>
  </sheetViews>
  <sheetFormatPr baseColWidth="10" defaultRowHeight="12.75" x14ac:dyDescent="0.2"/>
  <cols>
    <col min="1" max="1" width="28" bestFit="1" customWidth="1"/>
    <col min="2" max="2" width="23" bestFit="1" customWidth="1"/>
    <col min="3" max="13" width="5" bestFit="1" customWidth="1"/>
    <col min="14" max="14" width="13.140625" bestFit="1" customWidth="1"/>
  </cols>
  <sheetData>
    <row r="1" spans="1:14" x14ac:dyDescent="0.2">
      <c r="A1" s="194" t="s">
        <v>9</v>
      </c>
      <c r="B1" t="s">
        <v>2281</v>
      </c>
    </row>
    <row r="3" spans="1:14" x14ac:dyDescent="0.2">
      <c r="A3" s="194" t="s">
        <v>2278</v>
      </c>
      <c r="B3" s="194" t="s">
        <v>2280</v>
      </c>
    </row>
    <row r="4" spans="1:14" x14ac:dyDescent="0.2">
      <c r="A4" s="194" t="s">
        <v>2279</v>
      </c>
      <c r="B4">
        <v>2013</v>
      </c>
      <c r="C4">
        <v>2014</v>
      </c>
      <c r="D4">
        <v>2015</v>
      </c>
      <c r="E4">
        <v>2016</v>
      </c>
      <c r="F4">
        <v>2017</v>
      </c>
      <c r="G4">
        <v>2018</v>
      </c>
      <c r="H4">
        <v>2019</v>
      </c>
      <c r="I4">
        <v>2020</v>
      </c>
      <c r="J4">
        <v>2021</v>
      </c>
      <c r="K4">
        <v>2022</v>
      </c>
      <c r="L4">
        <v>2023</v>
      </c>
      <c r="M4">
        <v>2024</v>
      </c>
      <c r="N4" t="s">
        <v>2194</v>
      </c>
    </row>
    <row r="5" spans="1:14" x14ac:dyDescent="0.2">
      <c r="A5" s="191" t="s">
        <v>305</v>
      </c>
      <c r="B5" s="193"/>
      <c r="C5" s="193"/>
      <c r="D5" s="193"/>
      <c r="E5" s="193"/>
      <c r="F5" s="193">
        <v>1</v>
      </c>
      <c r="G5" s="193">
        <v>2</v>
      </c>
      <c r="H5" s="193">
        <v>10</v>
      </c>
      <c r="I5" s="193">
        <v>7</v>
      </c>
      <c r="J5" s="193">
        <v>6</v>
      </c>
      <c r="K5" s="193">
        <v>8</v>
      </c>
      <c r="L5" s="193">
        <v>28</v>
      </c>
      <c r="M5" s="193">
        <v>2</v>
      </c>
      <c r="N5" s="193">
        <v>64</v>
      </c>
    </row>
    <row r="6" spans="1:14" x14ac:dyDescent="0.2">
      <c r="A6" s="191" t="s">
        <v>2041</v>
      </c>
      <c r="B6" s="193"/>
      <c r="C6" s="193"/>
      <c r="D6" s="193"/>
      <c r="E6" s="193"/>
      <c r="F6" s="193"/>
      <c r="G6" s="193"/>
      <c r="H6" s="193"/>
      <c r="I6" s="193"/>
      <c r="J6" s="193"/>
      <c r="K6" s="193"/>
      <c r="L6" s="193">
        <v>6</v>
      </c>
      <c r="M6" s="193"/>
      <c r="N6" s="193">
        <v>6</v>
      </c>
    </row>
    <row r="7" spans="1:14" x14ac:dyDescent="0.2">
      <c r="A7" s="191" t="s">
        <v>45</v>
      </c>
      <c r="B7" s="193">
        <v>1</v>
      </c>
      <c r="C7" s="193">
        <v>7</v>
      </c>
      <c r="D7" s="193">
        <v>14</v>
      </c>
      <c r="E7" s="193">
        <v>16</v>
      </c>
      <c r="F7" s="193">
        <v>33</v>
      </c>
      <c r="G7" s="193">
        <v>84</v>
      </c>
      <c r="H7" s="193">
        <v>115</v>
      </c>
      <c r="I7" s="193">
        <v>44</v>
      </c>
      <c r="J7" s="193">
        <v>25</v>
      </c>
      <c r="K7" s="193">
        <v>3</v>
      </c>
      <c r="L7" s="193">
        <v>5</v>
      </c>
      <c r="M7" s="193"/>
      <c r="N7" s="193">
        <v>347</v>
      </c>
    </row>
    <row r="8" spans="1:14" x14ac:dyDescent="0.2">
      <c r="A8" s="191" t="s">
        <v>318</v>
      </c>
      <c r="B8" s="193"/>
      <c r="C8" s="193"/>
      <c r="D8" s="193"/>
      <c r="E8" s="193"/>
      <c r="F8" s="193">
        <v>2</v>
      </c>
      <c r="G8" s="193"/>
      <c r="H8" s="193">
        <v>7</v>
      </c>
      <c r="I8" s="193">
        <v>10</v>
      </c>
      <c r="J8" s="193">
        <v>20</v>
      </c>
      <c r="K8" s="193">
        <v>11</v>
      </c>
      <c r="L8" s="193">
        <v>18</v>
      </c>
      <c r="M8" s="193"/>
      <c r="N8" s="193">
        <v>68</v>
      </c>
    </row>
    <row r="9" spans="1:14" x14ac:dyDescent="0.2">
      <c r="A9" s="191" t="s">
        <v>2183</v>
      </c>
      <c r="B9" s="193"/>
      <c r="C9" s="193"/>
      <c r="D9" s="193"/>
      <c r="E9" s="193"/>
      <c r="F9" s="193"/>
      <c r="G9" s="193"/>
      <c r="H9" s="193"/>
      <c r="I9" s="193"/>
      <c r="J9" s="193"/>
      <c r="K9" s="193"/>
      <c r="L9" s="193"/>
      <c r="M9" s="193">
        <v>2</v>
      </c>
      <c r="N9" s="193">
        <v>2</v>
      </c>
    </row>
    <row r="10" spans="1:14" x14ac:dyDescent="0.2">
      <c r="A10" s="191" t="s">
        <v>2194</v>
      </c>
      <c r="B10" s="193">
        <v>1</v>
      </c>
      <c r="C10" s="193">
        <v>7</v>
      </c>
      <c r="D10" s="193">
        <v>14</v>
      </c>
      <c r="E10" s="193">
        <v>16</v>
      </c>
      <c r="F10" s="193">
        <v>36</v>
      </c>
      <c r="G10" s="193">
        <v>86</v>
      </c>
      <c r="H10" s="193">
        <v>132</v>
      </c>
      <c r="I10" s="193">
        <v>61</v>
      </c>
      <c r="J10" s="193">
        <v>51</v>
      </c>
      <c r="K10" s="193">
        <v>22</v>
      </c>
      <c r="L10" s="193">
        <v>57</v>
      </c>
      <c r="M10" s="193">
        <v>4</v>
      </c>
      <c r="N10" s="193">
        <v>487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10</vt:i4>
      </vt:variant>
    </vt:vector>
  </HeadingPairs>
  <TitlesOfParts>
    <vt:vector size="16" baseType="lpstr">
      <vt:lpstr>Resumen</vt:lpstr>
      <vt:lpstr>Vigentes x 72</vt:lpstr>
      <vt:lpstr>Cumplidas x 68</vt:lpstr>
      <vt:lpstr>Cerradas x 347</vt:lpstr>
      <vt:lpstr>BD Completa</vt:lpstr>
      <vt:lpstr>Tabla Dinámica</vt:lpstr>
      <vt:lpstr>'BD Completa'!_Toc443982796</vt:lpstr>
      <vt:lpstr>'Cerradas x 347'!_Toc443982796</vt:lpstr>
      <vt:lpstr>'BD Completa'!Área_de_impresión</vt:lpstr>
      <vt:lpstr>'Cerradas x 347'!Área_de_impresión</vt:lpstr>
      <vt:lpstr>'Cumplidas x 68'!Área_de_impresión</vt:lpstr>
      <vt:lpstr>'Vigentes x 72'!Área_de_impresión</vt:lpstr>
      <vt:lpstr>'BD Completa'!Títulos_a_imprimir</vt:lpstr>
      <vt:lpstr>'Cerradas x 347'!Títulos_a_imprimir</vt:lpstr>
      <vt:lpstr>'Cumplidas x 68'!Títulos_a_imprimir</vt:lpstr>
      <vt:lpstr>'Vigentes x 72'!Títulos_a_imprimir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Diego Toro Bautista</dc:creator>
  <cp:lastModifiedBy>Juan Diego Toro Bautista</cp:lastModifiedBy>
  <dcterms:created xsi:type="dcterms:W3CDTF">2024-06-14T20:52:55Z</dcterms:created>
  <dcterms:modified xsi:type="dcterms:W3CDTF">2024-06-17T13:17:45Z</dcterms:modified>
</cp:coreProperties>
</file>